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D:\Documents\EVIDENCIAS DEL SUB-PORTAL\PLANIFICACIÓN\ESTADISTICAS TRIMESTRALES\2023\"/>
    </mc:Choice>
  </mc:AlternateContent>
  <xr:revisionPtr revIDLastSave="0" documentId="8_{6DEB9C63-A0DA-47C0-946B-C2DD3D5C167A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COMPARATIVO EMB." sheetId="5" r:id="rId1"/>
    <sheet name="EMBARCACIONES " sheetId="1" r:id="rId2"/>
    <sheet name="Representacion Porc. Emb." sheetId="6" r:id="rId3"/>
    <sheet name="CONTENEDORES" sheetId="3" r:id="rId4"/>
    <sheet name="CRUCEROS " sheetId="7" r:id="rId5"/>
    <sheet name="CARGAS" sheetId="4" r:id="rId6"/>
  </sheets>
  <externalReferences>
    <externalReference r:id="rId7"/>
  </externalReferences>
  <definedNames>
    <definedName name="_xlnm.Print_Area" localSheetId="5">CARGAS!$A$1:$T$132</definedName>
    <definedName name="_xlnm.Print_Area" localSheetId="0">'COMPARATIVO EMB.'!$A$1:$L$66</definedName>
    <definedName name="_xlnm.Print_Area" localSheetId="3">CONTENEDORES!$A$1:$K$99</definedName>
    <definedName name="_xlnm.Print_Area" localSheetId="1">'EMBARCACIONES '!$A$2:$L$65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4" i="3" l="1"/>
  <c r="D63" i="3"/>
  <c r="C70" i="3"/>
  <c r="B70" i="3"/>
  <c r="C65" i="3"/>
  <c r="B65" i="3"/>
  <c r="C16" i="3"/>
  <c r="D16" i="3"/>
  <c r="E16" i="3"/>
  <c r="F16" i="3"/>
  <c r="G16" i="3"/>
  <c r="B16" i="3"/>
  <c r="B28" i="3" s="1"/>
  <c r="C10" i="3"/>
  <c r="C28" i="3" s="1"/>
  <c r="D10" i="3"/>
  <c r="E10" i="3"/>
  <c r="F10" i="3"/>
  <c r="G10" i="3"/>
  <c r="B10" i="3"/>
  <c r="E28" i="3" l="1"/>
  <c r="D28" i="3"/>
  <c r="D65" i="3"/>
  <c r="E65" i="3" s="1"/>
  <c r="G28" i="3"/>
  <c r="F28" i="3"/>
  <c r="L14" i="5"/>
  <c r="D89" i="3"/>
  <c r="E89" i="3" s="1"/>
  <c r="D90" i="3"/>
  <c r="E90" i="3" s="1"/>
  <c r="D88" i="3"/>
  <c r="E88" i="3" s="1"/>
  <c r="C91" i="3"/>
  <c r="D74" i="3"/>
  <c r="E74" i="3" s="1"/>
  <c r="D76" i="3"/>
  <c r="E76" i="3" s="1"/>
  <c r="D77" i="3"/>
  <c r="E77" i="3" s="1"/>
  <c r="D73" i="3"/>
  <c r="E73" i="3" s="1"/>
  <c r="D69" i="3"/>
  <c r="E69" i="3" s="1"/>
  <c r="D68" i="3"/>
  <c r="E64" i="3"/>
  <c r="E63" i="3"/>
  <c r="G39" i="3"/>
  <c r="G40" i="3"/>
  <c r="G38" i="3"/>
  <c r="C41" i="3"/>
  <c r="D41" i="3"/>
  <c r="E41" i="3"/>
  <c r="F41" i="3"/>
  <c r="B41" i="3"/>
  <c r="E68" i="3" l="1"/>
  <c r="D70" i="3"/>
  <c r="C79" i="3"/>
  <c r="C81" i="3" s="1"/>
  <c r="G41" i="3"/>
  <c r="D93" i="4" l="1"/>
  <c r="E93" i="4" s="1"/>
  <c r="D94" i="4"/>
  <c r="E94" i="4" s="1"/>
  <c r="D92" i="4"/>
  <c r="E92" i="4" s="1"/>
  <c r="C95" i="4"/>
  <c r="D61" i="4"/>
  <c r="E61" i="4" s="1"/>
  <c r="D62" i="4"/>
  <c r="E62" i="4" s="1"/>
  <c r="D63" i="4"/>
  <c r="E63" i="4" s="1"/>
  <c r="D64" i="4"/>
  <c r="D65" i="4"/>
  <c r="D66" i="4"/>
  <c r="E66" i="4" s="1"/>
  <c r="D67" i="4"/>
  <c r="E67" i="4" s="1"/>
  <c r="D68" i="4"/>
  <c r="E68" i="4" s="1"/>
  <c r="D69" i="4"/>
  <c r="D70" i="4"/>
  <c r="E70" i="4" s="1"/>
  <c r="D71" i="4"/>
  <c r="D72" i="4"/>
  <c r="E72" i="4" s="1"/>
  <c r="D73" i="4"/>
  <c r="E73" i="4" s="1"/>
  <c r="D74" i="4"/>
  <c r="E74" i="4" s="1"/>
  <c r="D75" i="4"/>
  <c r="E75" i="4" s="1"/>
  <c r="D76" i="4"/>
  <c r="E76" i="4" s="1"/>
  <c r="D77" i="4"/>
  <c r="E77" i="4" s="1"/>
  <c r="D78" i="4"/>
  <c r="E78" i="4" s="1"/>
  <c r="D60" i="4"/>
  <c r="E60" i="4" s="1"/>
  <c r="C79" i="4"/>
  <c r="B79" i="4"/>
  <c r="D50" i="4"/>
  <c r="E50" i="4" s="1"/>
  <c r="D49" i="4"/>
  <c r="E49" i="4" s="1"/>
  <c r="D43" i="4"/>
  <c r="E43" i="4" s="1"/>
  <c r="D44" i="4"/>
  <c r="E44" i="4" s="1"/>
  <c r="D45" i="4"/>
  <c r="E45" i="4" s="1"/>
  <c r="D42" i="4"/>
  <c r="E42" i="4" s="1"/>
  <c r="D36" i="4"/>
  <c r="E36" i="4" s="1"/>
  <c r="D37" i="4"/>
  <c r="E37" i="4" s="1"/>
  <c r="D38" i="4"/>
  <c r="E38" i="4" s="1"/>
  <c r="D35" i="4"/>
  <c r="E35" i="4" s="1"/>
  <c r="C51" i="4"/>
  <c r="C46" i="4"/>
  <c r="C39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B25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B20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B13" i="4"/>
  <c r="T24" i="4"/>
  <c r="T23" i="4"/>
  <c r="T17" i="4"/>
  <c r="T18" i="4"/>
  <c r="T19" i="4"/>
  <c r="T16" i="4"/>
  <c r="T10" i="4"/>
  <c r="T11" i="4"/>
  <c r="T12" i="4"/>
  <c r="T9" i="4"/>
  <c r="B91" i="3"/>
  <c r="D91" i="3" s="1"/>
  <c r="E91" i="3" s="1"/>
  <c r="B78" i="3"/>
  <c r="D78" i="3" s="1"/>
  <c r="E78" i="3" s="1"/>
  <c r="B75" i="3"/>
  <c r="E70" i="3"/>
  <c r="B95" i="4"/>
  <c r="B51" i="4"/>
  <c r="B46" i="4"/>
  <c r="B39" i="4"/>
  <c r="T25" i="4" l="1"/>
  <c r="D79" i="4"/>
  <c r="E79" i="4" s="1"/>
  <c r="C27" i="4"/>
  <c r="B79" i="3"/>
  <c r="D79" i="3" s="1"/>
  <c r="E79" i="3" s="1"/>
  <c r="D75" i="3"/>
  <c r="E75" i="3" s="1"/>
  <c r="D27" i="4"/>
  <c r="P27" i="4"/>
  <c r="D39" i="4"/>
  <c r="E39" i="4" s="1"/>
  <c r="M27" i="4"/>
  <c r="L27" i="4"/>
  <c r="D95" i="4"/>
  <c r="E95" i="4" s="1"/>
  <c r="N27" i="4"/>
  <c r="G27" i="4"/>
  <c r="S27" i="4"/>
  <c r="O27" i="4"/>
  <c r="H27" i="4"/>
  <c r="C53" i="4"/>
  <c r="I27" i="4"/>
  <c r="R27" i="4"/>
  <c r="F27" i="4"/>
  <c r="Q27" i="4"/>
  <c r="E27" i="4"/>
  <c r="K27" i="4"/>
  <c r="J27" i="4"/>
  <c r="D46" i="4"/>
  <c r="E46" i="4" s="1"/>
  <c r="B53" i="4"/>
  <c r="T13" i="4"/>
  <c r="D51" i="4"/>
  <c r="E51" i="4" s="1"/>
  <c r="B27" i="4"/>
  <c r="T20" i="4"/>
  <c r="C134" i="7"/>
  <c r="B134" i="7"/>
  <c r="D133" i="7"/>
  <c r="E133" i="7" s="1"/>
  <c r="D132" i="7"/>
  <c r="E132" i="7" s="1"/>
  <c r="D131" i="7"/>
  <c r="D130" i="7"/>
  <c r="D129" i="7"/>
  <c r="E129" i="7" s="1"/>
  <c r="D128" i="7"/>
  <c r="E128" i="7" s="1"/>
  <c r="D127" i="7"/>
  <c r="E127" i="7" s="1"/>
  <c r="D126" i="7"/>
  <c r="E126" i="7" s="1"/>
  <c r="C115" i="7"/>
  <c r="B115" i="7"/>
  <c r="D114" i="7"/>
  <c r="D113" i="7"/>
  <c r="E113" i="7" s="1"/>
  <c r="D112" i="7"/>
  <c r="E112" i="7" s="1"/>
  <c r="D111" i="7"/>
  <c r="E111" i="7" s="1"/>
  <c r="D110" i="7"/>
  <c r="E110" i="7" s="1"/>
  <c r="D109" i="7"/>
  <c r="E109" i="7" s="1"/>
  <c r="D108" i="7"/>
  <c r="D107" i="7"/>
  <c r="E107" i="7" s="1"/>
  <c r="C96" i="7"/>
  <c r="B96" i="7"/>
  <c r="D95" i="7"/>
  <c r="E95" i="7" s="1"/>
  <c r="D94" i="7"/>
  <c r="D93" i="7"/>
  <c r="D92" i="7"/>
  <c r="D91" i="7"/>
  <c r="E91" i="7" s="1"/>
  <c r="D90" i="7"/>
  <c r="E90" i="7" s="1"/>
  <c r="D89" i="7"/>
  <c r="E89" i="7" s="1"/>
  <c r="D88" i="7"/>
  <c r="D87" i="7"/>
  <c r="E87" i="7" s="1"/>
  <c r="C67" i="7"/>
  <c r="B67" i="7"/>
  <c r="D66" i="7"/>
  <c r="D65" i="7"/>
  <c r="E65" i="7" s="1"/>
  <c r="D64" i="7"/>
  <c r="D63" i="7"/>
  <c r="E63" i="7" s="1"/>
  <c r="D62" i="7"/>
  <c r="E62" i="7" s="1"/>
  <c r="D61" i="7"/>
  <c r="E61" i="7" s="1"/>
  <c r="D60" i="7"/>
  <c r="E60" i="7" s="1"/>
  <c r="E48" i="7"/>
  <c r="D48" i="7"/>
  <c r="C48" i="7"/>
  <c r="B48" i="7"/>
  <c r="C28" i="7"/>
  <c r="G16" i="7"/>
  <c r="F16" i="7"/>
  <c r="D16" i="7"/>
  <c r="C16" i="7"/>
  <c r="B16" i="7"/>
  <c r="E15" i="7"/>
  <c r="E14" i="7"/>
  <c r="E13" i="7"/>
  <c r="E12" i="7"/>
  <c r="E11" i="7"/>
  <c r="E10" i="7"/>
  <c r="E9" i="7"/>
  <c r="D115" i="7" l="1"/>
  <c r="E115" i="7" s="1"/>
  <c r="D96" i="7"/>
  <c r="E96" i="7" s="1"/>
  <c r="D81" i="3"/>
  <c r="E81" i="3"/>
  <c r="B81" i="3"/>
  <c r="D53" i="4"/>
  <c r="E53" i="4" s="1"/>
  <c r="T27" i="4"/>
  <c r="D67" i="7"/>
  <c r="E67" i="7" s="1"/>
  <c r="E16" i="7"/>
  <c r="D134" i="7"/>
  <c r="E134" i="7" s="1"/>
  <c r="L31" i="6" l="1"/>
  <c r="M9" i="6" s="1"/>
  <c r="B31" i="6"/>
  <c r="C31" i="6"/>
  <c r="D31" i="6"/>
  <c r="E31" i="6"/>
  <c r="F31" i="6"/>
  <c r="G31" i="6"/>
  <c r="H31" i="6"/>
  <c r="I31" i="6"/>
  <c r="J31" i="6"/>
  <c r="K31" i="6"/>
  <c r="L13" i="5"/>
  <c r="M16" i="6" l="1"/>
  <c r="M28" i="6"/>
  <c r="M14" i="6"/>
  <c r="M10" i="6"/>
  <c r="M17" i="6"/>
  <c r="M26" i="6"/>
  <c r="M15" i="6"/>
  <c r="M21" i="6"/>
  <c r="M27" i="6"/>
  <c r="M23" i="6"/>
  <c r="M29" i="6"/>
  <c r="M12" i="6"/>
  <c r="M18" i="6"/>
  <c r="M31" i="6"/>
  <c r="M11" i="6"/>
  <c r="M19" i="6"/>
  <c r="M24" i="6"/>
  <c r="M25" i="6"/>
  <c r="M30" i="6"/>
  <c r="M20" i="6"/>
  <c r="M22" i="6"/>
  <c r="M13" i="6"/>
  <c r="H9" i="5" l="1"/>
  <c r="I9" i="5" s="1"/>
  <c r="E54" i="5"/>
  <c r="D44" i="5"/>
  <c r="E44" i="5" s="1"/>
  <c r="D45" i="5"/>
  <c r="E45" i="5" s="1"/>
  <c r="D46" i="5"/>
  <c r="E46" i="5" s="1"/>
  <c r="D47" i="5"/>
  <c r="E47" i="5" s="1"/>
  <c r="D48" i="5"/>
  <c r="E48" i="5" s="1"/>
  <c r="D49" i="5"/>
  <c r="D50" i="5"/>
  <c r="E50" i="5" s="1"/>
  <c r="D51" i="5"/>
  <c r="E51" i="5" s="1"/>
  <c r="D52" i="5"/>
  <c r="E52" i="5" s="1"/>
  <c r="D53" i="5"/>
  <c r="E53" i="5" s="1"/>
  <c r="D54" i="5"/>
  <c r="D55" i="5"/>
  <c r="E55" i="5" s="1"/>
  <c r="D56" i="5"/>
  <c r="E56" i="5" s="1"/>
  <c r="D57" i="5"/>
  <c r="E57" i="5" s="1"/>
  <c r="D58" i="5"/>
  <c r="E58" i="5" s="1"/>
  <c r="D59" i="5"/>
  <c r="E59" i="5" s="1"/>
  <c r="D60" i="5"/>
  <c r="E60" i="5" s="1"/>
  <c r="D61" i="5"/>
  <c r="E61" i="5" s="1"/>
  <c r="D62" i="5"/>
  <c r="E62" i="5" s="1"/>
  <c r="D63" i="5"/>
  <c r="E63" i="5" s="1"/>
  <c r="D43" i="5"/>
  <c r="E43" i="5" s="1"/>
  <c r="C64" i="5"/>
  <c r="B64" i="5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9" i="1"/>
  <c r="C31" i="1"/>
  <c r="D31" i="1"/>
  <c r="E31" i="1"/>
  <c r="F31" i="1"/>
  <c r="G31" i="1"/>
  <c r="H31" i="1"/>
  <c r="I31" i="1"/>
  <c r="J31" i="1"/>
  <c r="K31" i="1"/>
  <c r="B31" i="1"/>
  <c r="D64" i="5" l="1"/>
  <c r="E64" i="5" s="1"/>
  <c r="L31" i="1"/>
</calcChain>
</file>

<file path=xl/sharedStrings.xml><?xml version="1.0" encoding="utf-8"?>
<sst xmlns="http://schemas.openxmlformats.org/spreadsheetml/2006/main" count="528" uniqueCount="159">
  <si>
    <t>PUERTOS Y TERMINALES</t>
  </si>
  <si>
    <t>AMBE COVE</t>
  </si>
  <si>
    <t>ARROYO BARRIL</t>
  </si>
  <si>
    <t>AZUA</t>
  </si>
  <si>
    <t>BARAHONA</t>
  </si>
  <si>
    <t>BOCA CHICA</t>
  </si>
  <si>
    <t>CAP CANA</t>
  </si>
  <si>
    <t>CAUCEDO</t>
  </si>
  <si>
    <t>LA CANA</t>
  </si>
  <si>
    <t>LA ROMANA</t>
  </si>
  <si>
    <t>TAINO BAY</t>
  </si>
  <si>
    <t>MANZANILLO</t>
  </si>
  <si>
    <t>PEDERNALES</t>
  </si>
  <si>
    <t>PLAZA MARINA</t>
  </si>
  <si>
    <t>PUERTO PLATA</t>
  </si>
  <si>
    <t>PUNTA CATALINA</t>
  </si>
  <si>
    <t>RIO HAINA</t>
  </si>
  <si>
    <t>SANTA BÁRBARA</t>
  </si>
  <si>
    <t>SANTO DOMINGO</t>
  </si>
  <si>
    <t xml:space="preserve">TOTAL </t>
  </si>
  <si>
    <t>TOTAL</t>
  </si>
  <si>
    <t>CARGUEROS</t>
  </si>
  <si>
    <t>GRANELEROS</t>
  </si>
  <si>
    <t>TANQUEROS</t>
  </si>
  <si>
    <t>CRUCEROS</t>
  </si>
  <si>
    <t>PESQUEROS</t>
  </si>
  <si>
    <t>REMOLCADORES</t>
  </si>
  <si>
    <t>BARCAZAS</t>
  </si>
  <si>
    <t>YATES</t>
  </si>
  <si>
    <t>DRAGAS / OTROS</t>
  </si>
  <si>
    <t>FERRIE</t>
  </si>
  <si>
    <t>AUTORIDAD PORTUARIA DOMINICANA</t>
  </si>
  <si>
    <t>DIRECCIÓN DE PLANIFICACIÓN Y DESARROLLO</t>
  </si>
  <si>
    <t xml:space="preserve">SECCIÓN DE ESTADÍSTICA </t>
  </si>
  <si>
    <t xml:space="preserve">Resumen </t>
  </si>
  <si>
    <t>Variación</t>
  </si>
  <si>
    <t>Absoluta</t>
  </si>
  <si>
    <t>Porcentual</t>
  </si>
  <si>
    <t>Embarcaciones</t>
  </si>
  <si>
    <t>ISLAS CATALINA</t>
  </si>
  <si>
    <t>SAN PEDRO DE MACORÍS</t>
  </si>
  <si>
    <t>Variación Absoluta</t>
  </si>
  <si>
    <t>Variación Porcentual</t>
  </si>
  <si>
    <t xml:space="preserve">OTROS </t>
  </si>
  <si>
    <t xml:space="preserve">PUERTOS </t>
  </si>
  <si>
    <t>SECCIÓN DE ESTADÍSTICA</t>
  </si>
  <si>
    <t>AMBER COVE</t>
  </si>
  <si>
    <t>SANTO DOMINGO (FERRY)</t>
  </si>
  <si>
    <t>PUERTO  PLATA</t>
  </si>
  <si>
    <t>DIRECCIÓN DE PLANIFICACIÓN Y DESAROLLO</t>
  </si>
  <si>
    <t>TEUs DE IMPORTACIÓN</t>
  </si>
  <si>
    <t>CARGADOS</t>
  </si>
  <si>
    <t>VACIOS</t>
  </si>
  <si>
    <t>TOTAL DE IMPORTACIÓN</t>
  </si>
  <si>
    <t>TEUs DE EXPORTACIÓN</t>
  </si>
  <si>
    <t>TOTAL DE EXPORTACIÓN</t>
  </si>
  <si>
    <t>TEUs EN TRÁNSITO</t>
  </si>
  <si>
    <t>ENTRADA</t>
  </si>
  <si>
    <t>SALIDA</t>
  </si>
  <si>
    <t xml:space="preserve"> IMPORTACIÓN</t>
  </si>
  <si>
    <t>EXPORTACIÓN</t>
  </si>
  <si>
    <t>TRÁNSITO</t>
  </si>
  <si>
    <t>IMPORTACIÓN</t>
  </si>
  <si>
    <t>CALDERA BANI</t>
  </si>
  <si>
    <t>LUPERÓN</t>
  </si>
  <si>
    <t xml:space="preserve"> CARGA GRAL. SUELTA</t>
  </si>
  <si>
    <t xml:space="preserve"> CARGA GRAL. CONTENERIZADA</t>
  </si>
  <si>
    <t xml:space="preserve"> CARGA GRANEL SÓLIDA</t>
  </si>
  <si>
    <t>CARGA GRANEL LÍQUIDA</t>
  </si>
  <si>
    <t>TOTAL IMPORTACIÓN</t>
  </si>
  <si>
    <t>TOTAL EXPORTACIÓN</t>
  </si>
  <si>
    <t xml:space="preserve"> SALIDA</t>
  </si>
  <si>
    <t xml:space="preserve">TOTAL TRÁNSITO </t>
  </si>
  <si>
    <t>TOTAL GENERAL</t>
  </si>
  <si>
    <t xml:space="preserve">  </t>
  </si>
  <si>
    <t>CONCEPTO</t>
  </si>
  <si>
    <t xml:space="preserve">IMPORTACIÓN </t>
  </si>
  <si>
    <t xml:space="preserve">EXPORTACIÓN </t>
  </si>
  <si>
    <t xml:space="preserve"> </t>
  </si>
  <si>
    <t>AUTORIDAD PORTURIA DOMINICANA</t>
  </si>
  <si>
    <t xml:space="preserve">PORCENTUAL </t>
  </si>
  <si>
    <t>SECCIÓN ESTADÍSTICA</t>
  </si>
  <si>
    <t xml:space="preserve">MOVIMIENTO DE CARGAS CLASIFICADAS POR TIPOS Y PUERTOS </t>
  </si>
  <si>
    <t xml:space="preserve">TOTAL TÁNSITO </t>
  </si>
  <si>
    <t>TOTAL EXPORTACÓN</t>
  </si>
  <si>
    <t>VARIACIÓN ABSOLUTA</t>
  </si>
  <si>
    <t>SANTA BARBARA</t>
  </si>
  <si>
    <t xml:space="preserve">SANTO DOMINGO </t>
  </si>
  <si>
    <t xml:space="preserve">PUERTOS Y/O TREMINALES </t>
  </si>
  <si>
    <t>AÑO</t>
  </si>
  <si>
    <t>V. ABSOLUTA</t>
  </si>
  <si>
    <t>V. PORCENTUAL</t>
  </si>
  <si>
    <t xml:space="preserve">MOVIMIENTO  DE EMBARCACIONES CLASIFICADAS POR PUERTOS Y TIPOS. </t>
  </si>
  <si>
    <t>ISLAS  CATALINA</t>
  </si>
  <si>
    <t>ISLAS  SAONA</t>
  </si>
  <si>
    <t>*Cifras sujetas a rectificación.</t>
  </si>
  <si>
    <t>MOVIMIENTO DE CONTENEDORES POR PUERTOS  CARGADOS, VACÍOS  Y  EN CALIDAD DE TRÁNSITO</t>
  </si>
  <si>
    <t>Valor porcentual</t>
  </si>
  <si>
    <t>Valor absoluto</t>
  </si>
  <si>
    <t>COMPARATIVO   DEL MOVIMIENTO DE CONTENEDORES   CARGADOS Y VACÍOS  2022 Vs. 2023</t>
  </si>
  <si>
    <t>VARIACIÓN PORCENTUAL</t>
  </si>
  <si>
    <t xml:space="preserve"> CARGA CONTENERIZADA</t>
  </si>
  <si>
    <t xml:space="preserve"> CARGA GENERAL  SUELTA</t>
  </si>
  <si>
    <t xml:space="preserve"> CARGA GENERAL SUELTA</t>
  </si>
  <si>
    <t>Cantidad de Embarcaciones</t>
  </si>
  <si>
    <t>Concepto</t>
  </si>
  <si>
    <t xml:space="preserve">MOVIMIENTO  DE EMBARCACIONES CLASIFICADAS POR PUERTOS </t>
  </si>
  <si>
    <t>*Valores expresado en (TEU)</t>
  </si>
  <si>
    <t>RÍO HAINA</t>
  </si>
  <si>
    <t>*Valores Expresados en Toneladas Métricas (T.M.)</t>
  </si>
  <si>
    <t>COMPARATIVO DEL MOVIMIENTO DE CARGAS 2023 VS 2022</t>
  </si>
  <si>
    <t>ABRIL-JUNIO 2023</t>
  </si>
  <si>
    <t>COMPARATIVO  DE EMBARCACIONES LLEGADAS   ABRIL-JUNIO  2022 Vs 2023</t>
  </si>
  <si>
    <t>MOVIMIENTO  DE EMBARCACIONES LLEGADAS EN EL TRIMESTRE  ABRIL-JUNIO   2022 Vs 2023</t>
  </si>
  <si>
    <t>REPRESENTACIÓN PORCENTUAL DEL MOVIMIENTO DE EMBARCACIONES  EN EL TRIMESTRE ABRIL-JUNIO 2023</t>
  </si>
  <si>
    <t>PUERTOS</t>
  </si>
  <si>
    <t>MOVIMIENTO DE PASAJEROS VÍA MARÍTIMA TRIMESTRE ABRIL- JUNIO 2023</t>
  </si>
  <si>
    <t>DESGLOSE</t>
  </si>
  <si>
    <t xml:space="preserve">Embarcaciones </t>
  </si>
  <si>
    <t>Pasajeros de Entrada</t>
  </si>
  <si>
    <t>Pasajeros en Tránsito</t>
  </si>
  <si>
    <t>Total de Pasajeros</t>
  </si>
  <si>
    <t>Tripulación</t>
  </si>
  <si>
    <t>Pasajeros de Salida</t>
  </si>
  <si>
    <t xml:space="preserve">SANTA BARBARA </t>
  </si>
  <si>
    <t>SANTO DOMINGO CRUCERO</t>
  </si>
  <si>
    <t>SANTO DGO. FERRY</t>
  </si>
  <si>
    <t xml:space="preserve">ISLAS  CATALINA </t>
  </si>
  <si>
    <t>SANTO DOMINGO  FERRY</t>
  </si>
  <si>
    <t>DESGLOSE  DE LOS PUERTOS DE CRUCEROS  ABRIL- JUNIO 2023</t>
  </si>
  <si>
    <t>MOVIMIENTO DE CRUCERISTAS ARRIBADOS  TRIMESTRE  ABRIL-JUNIO  2023</t>
  </si>
  <si>
    <t xml:space="preserve">COMPARATIVO DEL MOVIMIENTO DE  PASAJEROS VÍA MARÍTIMA </t>
  </si>
  <si>
    <t>ABRIL-JUNIO 2023 Vs 2022</t>
  </si>
  <si>
    <t xml:space="preserve">PUERTOS Y/O TERMINALES </t>
  </si>
  <si>
    <t>DIFERENCIA</t>
  </si>
  <si>
    <t>PORCENTAJE</t>
  </si>
  <si>
    <t xml:space="preserve">COMPARATIVO DEL MOVIMIENTO DE CRUCEROS ARRIBADOS  TRIMESTRE  </t>
  </si>
  <si>
    <t>ABRIL-JUNIO 2023 Vs 2019</t>
  </si>
  <si>
    <t xml:space="preserve">COMPARATIVO DEL MOVIMIENTO DE CRUCERISTAS  ARRIBADOS  TRIMESTRE  </t>
  </si>
  <si>
    <t>COMPARATIVO DE  CARGAS  ABRIL-JUNIO  2023 Vs 2022</t>
  </si>
  <si>
    <t>TRIMESTRE ABRIL-JUNIO 2023 Vs 2022</t>
  </si>
  <si>
    <t>TRIMESTRE ABRIL-JUNIO 2023</t>
  </si>
  <si>
    <t>DIFERENCIAS</t>
  </si>
  <si>
    <t>CARGAS</t>
  </si>
  <si>
    <t>ABRIL-JUNIO 2023 Vs2022</t>
  </si>
  <si>
    <t xml:space="preserve">En el Trimestre Abril-Junio 2023, presentamos en los puertos un total general de 1,484 embarcaciones. </t>
  </si>
  <si>
    <t>Puertos</t>
  </si>
  <si>
    <t>MOVIMIENTO DE CONTENEDORES  ABRIL-JUNIO 2023 Vs 2022</t>
  </si>
  <si>
    <t>COMPARATIVO DEL  MOVIMIENTO DE CARGAS</t>
  </si>
  <si>
    <t xml:space="preserve">COMPARATIVO DEL MOVIMIENTO DE CRUCERISTAS VÍA MARÍTIMA  TRIMESTRE </t>
  </si>
  <si>
    <t>BAHÍA DE CALDERAS</t>
  </si>
  <si>
    <t>TAÍNO BAY</t>
  </si>
  <si>
    <t xml:space="preserve">LUPERÓN </t>
  </si>
  <si>
    <t>PESQUERO</t>
  </si>
  <si>
    <t xml:space="preserve">SANTA BÁRBARA </t>
  </si>
  <si>
    <t>Puertos/ Terminales</t>
  </si>
  <si>
    <t>MOVIMIENTO DE CRUCERISTAS   ABRIL-JUNIO  2023</t>
  </si>
  <si>
    <t>Año base en cero*</t>
  </si>
  <si>
    <t>CONTENEDORES (TEUS)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</si>
</sst>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sz val="11"/>
      <color theme="1"/>
      <name val="Calibri (CUERPO)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</cellStyleXfs>
  <cellXfs count="11">
    <xf numFmtId="0" fontId="0" fillId="0" borderId="0" xfId="0"/>
    <xf numFmtId="0" fontId="4" fillId="0" borderId="0" xfId="0" applyFont="1"/>
    <xf numFmtId="0" fontId="3" fillId="0" borderId="0" xfId="0" applyFont="1"/>
    <xf numFmtId="0" fontId="5" fillId="0" borderId="0" xfId="0" applyFont="1"/>
    <xf numFmtId="14" fontId="5" fillId="0" borderId="0" xfId="0" applyNumberFormat="1" applyFont="1" applyAlignment="1">
      <alignment horizontal="left"/>
    </xf>
    <xf numFmtId="0" fontId="4" fillId="0" borderId="0" xfId="0" applyFont="1" applyAlignment="1">
      <alignment wrapText="1"/>
    </xf>
    <xf numFmtId="0" fontId="6" fillId="0" borderId="0" xfId="0" applyFont="1"/>
    <xf numFmtId="0" fontId="4" fillId="0" borderId="0" xfId="0" applyFont="1" applyAlignment="1">
      <alignment horizontal="center" wrapText="1"/>
    </xf>
    <xf numFmtId="0" fontId="1" fillId="0" borderId="0" xfId="3"/>
    <xf numFmtId="0" fontId="1" fillId="0" borderId="0" xfId="3"/>
    <xf numFmtId="0" fontId="4" fillId="2" borderId="0" xfId="0" applyFont="1" applyFill="1"/>
  </cellXfs>
  <cellStyles count="5">
    <cellStyle name="Comma 2" xfId="2" xr:uid="{00000000-0005-0000-0000-000000000000}"/>
    <cellStyle name="Millares 10" xfId="1" xr:uid="{00000000-0005-0000-0000-000002000000}"/>
    <cellStyle name="Millares 2" xfId="4" xr:uid="{00000000-0005-0000-0000-000003000000}"/>
    <cellStyle name="Normal" xfId="0" builtinId="0"/>
    <cellStyle name="Normal 2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Total  del movimiento</a:t>
            </a:r>
            <a:r>
              <a:rPr lang="es-DO" baseline="0"/>
              <a:t> de Contenedores  Importación, Exportación y Tránsito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CONTENEDORES!#REF!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CONTENEDORES!#REF!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CONTENEDORES!#REF!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E63D-43F8-9F01-2ABE7DC4E112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CONTENEDORES!#REF!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CONTENEDORES!#REF!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CONTENEDORES!#REF!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E63D-43F8-9F01-2ABE7DC4E11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58513264"/>
        <c:axId val="258514048"/>
        <c:axId val="0"/>
      </c:bar3DChart>
      <c:catAx>
        <c:axId val="258513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58514048"/>
        <c:crosses val="autoZero"/>
        <c:auto val="1"/>
        <c:lblAlgn val="ctr"/>
        <c:lblOffset val="100"/>
        <c:noMultiLvlLbl val="0"/>
      </c:catAx>
      <c:valAx>
        <c:axId val="2585140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58513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114</xdr:row>
      <xdr:rowOff>0</xdr:rowOff>
    </xdr:from>
    <xdr:to>
      <xdr:col>3</xdr:col>
      <xdr:colOff>742950</xdr:colOff>
      <xdr:row>114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P080202\Downloads\TRIMESTRE%20ABRIL-JUNIO%20%20%20%20Y%20SEMESTRE%20%20ENERO-JUNIO%202023...xlsx" TargetMode="External"/><Relationship Id="rId1" Type="http://schemas.openxmlformats.org/officeDocument/2006/relationships/externalLinkPath" Target="file:///C:\Users\AP080202\Downloads\TRIMESTRE%20ABRIL-JUNIO%20%20%20%20Y%20SEMESTRE%20%20ENERO-JUNIO%202023.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rimestre Abril-Junio 2023"/>
      <sheetName val="SEMESTRE ENERO-JUNIO 2023"/>
    </sheetNames>
    <sheetDataSet>
      <sheetData sheetId="0">
        <row r="32">
          <cell r="B32" t="str">
            <v>AMBER COVE</v>
          </cell>
          <cell r="C32">
            <v>52</v>
          </cell>
        </row>
        <row r="33">
          <cell r="B33" t="str">
            <v>TAINO BAY</v>
          </cell>
          <cell r="C33">
            <v>49</v>
          </cell>
        </row>
        <row r="34">
          <cell r="B34" t="str">
            <v>LA ROMANA</v>
          </cell>
          <cell r="C34">
            <v>12</v>
          </cell>
        </row>
        <row r="35">
          <cell r="B35" t="str">
            <v xml:space="preserve">SANTA BARBARA </v>
          </cell>
          <cell r="C35">
            <v>2</v>
          </cell>
        </row>
        <row r="36">
          <cell r="B36" t="str">
            <v>SANTO DOMINGO</v>
          </cell>
          <cell r="C36">
            <v>1</v>
          </cell>
        </row>
        <row r="37">
          <cell r="B37" t="str">
            <v>SANTO DOMINGO  FERRY</v>
          </cell>
          <cell r="C37">
            <v>39</v>
          </cell>
        </row>
        <row r="38">
          <cell r="B38" t="str">
            <v xml:space="preserve">ISLAS  CATALINA </v>
          </cell>
          <cell r="C38">
            <v>0</v>
          </cell>
        </row>
        <row r="52">
          <cell r="B52" t="str">
            <v>AMBER COVE</v>
          </cell>
          <cell r="C52">
            <v>233136</v>
          </cell>
        </row>
        <row r="53">
          <cell r="B53" t="str">
            <v>TAINO BAY</v>
          </cell>
          <cell r="C53">
            <v>171048</v>
          </cell>
        </row>
        <row r="54">
          <cell r="B54" t="str">
            <v>LA ROMANA</v>
          </cell>
          <cell r="C54">
            <v>46283</v>
          </cell>
        </row>
        <row r="55">
          <cell r="B55" t="str">
            <v xml:space="preserve">SANTA BARBARA </v>
          </cell>
          <cell r="C55">
            <v>310</v>
          </cell>
        </row>
        <row r="56">
          <cell r="B56" t="str">
            <v>SANTO DOMINGO</v>
          </cell>
          <cell r="C56">
            <v>282</v>
          </cell>
        </row>
        <row r="57">
          <cell r="B57" t="str">
            <v>SANTO DOMINGO  FERRY</v>
          </cell>
          <cell r="C57">
            <v>13795</v>
          </cell>
        </row>
        <row r="58">
          <cell r="B58" t="str">
            <v xml:space="preserve">ISLAS  CATALINA </v>
          </cell>
          <cell r="C58">
            <v>0</v>
          </cell>
        </row>
        <row r="77">
          <cell r="B77" t="str">
            <v xml:space="preserve">Embarcaciones </v>
          </cell>
          <cell r="C77" t="str">
            <v>Pasajeros de Entrada</v>
          </cell>
          <cell r="D77" t="str">
            <v>Pasajeros en Tránsito</v>
          </cell>
          <cell r="E77" t="str">
            <v>Tripulación</v>
          </cell>
          <cell r="F77" t="str">
            <v>Pasajeros de Salida</v>
          </cell>
        </row>
        <row r="78">
          <cell r="B78">
            <v>155</v>
          </cell>
          <cell r="C78">
            <v>75718</v>
          </cell>
          <cell r="D78">
            <v>389136</v>
          </cell>
          <cell r="E78">
            <v>157847</v>
          </cell>
          <cell r="F78">
            <v>14270</v>
          </cell>
        </row>
        <row r="114">
          <cell r="C114" t="str">
            <v>Pasajeros de Entrada</v>
          </cell>
          <cell r="D114" t="str">
            <v>Pasajeros en Tránsito</v>
          </cell>
          <cell r="E114" t="str">
            <v>Tripulación</v>
          </cell>
          <cell r="F114" t="str">
            <v>Pasajeros de Salida</v>
          </cell>
        </row>
        <row r="115">
          <cell r="B115" t="str">
            <v>AMBER COVE</v>
          </cell>
          <cell r="C115">
            <v>20196</v>
          </cell>
          <cell r="D115">
            <v>212940</v>
          </cell>
          <cell r="E115">
            <v>74223</v>
          </cell>
          <cell r="F115">
            <v>127</v>
          </cell>
        </row>
        <row r="116">
          <cell r="B116" t="str">
            <v>TAINO BAY</v>
          </cell>
          <cell r="C116">
            <v>30760</v>
          </cell>
          <cell r="D116">
            <v>140288</v>
          </cell>
          <cell r="E116">
            <v>64173</v>
          </cell>
          <cell r="F116">
            <v>169</v>
          </cell>
        </row>
        <row r="117">
          <cell r="B117" t="str">
            <v>LA ROMANA</v>
          </cell>
          <cell r="C117">
            <v>10757</v>
          </cell>
          <cell r="D117">
            <v>35526</v>
          </cell>
          <cell r="E117">
            <v>14946</v>
          </cell>
          <cell r="F117">
            <v>1652</v>
          </cell>
        </row>
        <row r="118">
          <cell r="B118" t="str">
            <v xml:space="preserve">SANTA BARBARA </v>
          </cell>
          <cell r="C118">
            <v>209</v>
          </cell>
          <cell r="D118">
            <v>101</v>
          </cell>
          <cell r="E118">
            <v>184</v>
          </cell>
          <cell r="F118">
            <v>0</v>
          </cell>
        </row>
        <row r="119">
          <cell r="B119" t="str">
            <v>SANTO DOMINGO CRUCERO</v>
          </cell>
          <cell r="C119">
            <v>1</v>
          </cell>
          <cell r="D119">
            <v>281</v>
          </cell>
          <cell r="E119">
            <v>104</v>
          </cell>
          <cell r="F119">
            <v>3</v>
          </cell>
        </row>
        <row r="120">
          <cell r="B120" t="str">
            <v>SANTO DGO. FERRY</v>
          </cell>
          <cell r="C120">
            <v>13795</v>
          </cell>
          <cell r="D120">
            <v>0</v>
          </cell>
          <cell r="E120">
            <v>4217</v>
          </cell>
          <cell r="F120">
            <v>12319</v>
          </cell>
        </row>
        <row r="121">
          <cell r="B121" t="str">
            <v xml:space="preserve">ISLAS  CATALINA 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68">
          <cell r="C168">
            <v>2022</v>
          </cell>
          <cell r="D168">
            <v>2023</v>
          </cell>
        </row>
        <row r="169">
          <cell r="B169" t="str">
            <v>AMBER COVE</v>
          </cell>
          <cell r="C169">
            <v>37</v>
          </cell>
          <cell r="D169">
            <v>52</v>
          </cell>
        </row>
        <row r="170">
          <cell r="B170" t="str">
            <v>TAINO BAY</v>
          </cell>
          <cell r="C170">
            <v>28</v>
          </cell>
          <cell r="D170">
            <v>49</v>
          </cell>
        </row>
        <row r="171">
          <cell r="B171" t="str">
            <v>LA ROMANA</v>
          </cell>
          <cell r="C171">
            <v>9</v>
          </cell>
          <cell r="D171">
            <v>12</v>
          </cell>
        </row>
        <row r="172">
          <cell r="B172" t="str">
            <v xml:space="preserve">SANTA BARBARA </v>
          </cell>
          <cell r="C172">
            <v>1</v>
          </cell>
          <cell r="D172">
            <v>2</v>
          </cell>
        </row>
        <row r="173">
          <cell r="B173" t="str">
            <v>SANTO DOMINGO</v>
          </cell>
          <cell r="C173">
            <v>0</v>
          </cell>
          <cell r="D173">
            <v>1</v>
          </cell>
        </row>
        <row r="174">
          <cell r="B174" t="str">
            <v>SANTO DOMINGO  FERRY</v>
          </cell>
          <cell r="C174">
            <v>37</v>
          </cell>
          <cell r="D174">
            <v>39</v>
          </cell>
        </row>
        <row r="175">
          <cell r="B175" t="str">
            <v xml:space="preserve">ISLAS  CATALINA </v>
          </cell>
          <cell r="C175">
            <v>0</v>
          </cell>
          <cell r="D175">
            <v>0</v>
          </cell>
        </row>
        <row r="217">
          <cell r="C217">
            <v>2022</v>
          </cell>
          <cell r="D217">
            <v>2023</v>
          </cell>
        </row>
        <row r="218">
          <cell r="B218" t="str">
            <v>AMBER COVE</v>
          </cell>
          <cell r="C218">
            <v>134286</v>
          </cell>
          <cell r="D218">
            <v>233136</v>
          </cell>
        </row>
        <row r="219">
          <cell r="B219" t="str">
            <v>CAP CANA</v>
          </cell>
          <cell r="C219">
            <v>0</v>
          </cell>
          <cell r="D219">
            <v>0</v>
          </cell>
        </row>
        <row r="220">
          <cell r="B220" t="str">
            <v>LA ROMANA</v>
          </cell>
          <cell r="C220">
            <v>27536</v>
          </cell>
          <cell r="D220">
            <v>46283</v>
          </cell>
        </row>
        <row r="221">
          <cell r="B221" t="str">
            <v>SANTA BARBARA</v>
          </cell>
          <cell r="C221">
            <v>1359</v>
          </cell>
          <cell r="D221">
            <v>310</v>
          </cell>
        </row>
        <row r="222">
          <cell r="B222" t="str">
            <v>TAINO BAY</v>
          </cell>
          <cell r="C222">
            <v>46470</v>
          </cell>
          <cell r="D222">
            <v>171048</v>
          </cell>
        </row>
        <row r="223">
          <cell r="B223" t="str">
            <v>ISLAS  CATALINA</v>
          </cell>
          <cell r="C223">
            <v>0</v>
          </cell>
          <cell r="D223">
            <v>0</v>
          </cell>
        </row>
        <row r="224">
          <cell r="B224" t="str">
            <v>ISLAS  SAONA</v>
          </cell>
          <cell r="C224">
            <v>0</v>
          </cell>
          <cell r="D224">
            <v>0</v>
          </cell>
        </row>
        <row r="225">
          <cell r="B225" t="str">
            <v xml:space="preserve">SANTO DOMINGO </v>
          </cell>
          <cell r="C225">
            <v>0</v>
          </cell>
          <cell r="D225">
            <v>282</v>
          </cell>
        </row>
        <row r="226">
          <cell r="B226" t="str">
            <v>SANTO DOMINGO (FERRY)</v>
          </cell>
          <cell r="C226">
            <v>15130</v>
          </cell>
          <cell r="D226">
            <v>13795</v>
          </cell>
        </row>
        <row r="266">
          <cell r="C266">
            <v>2019</v>
          </cell>
          <cell r="D266">
            <v>2023</v>
          </cell>
        </row>
        <row r="267">
          <cell r="B267" t="str">
            <v>AMBER COVE</v>
          </cell>
          <cell r="C267">
            <v>40</v>
          </cell>
          <cell r="D267">
            <v>52</v>
          </cell>
        </row>
        <row r="268">
          <cell r="B268" t="str">
            <v>TAINO BAY</v>
          </cell>
          <cell r="C268">
            <v>0</v>
          </cell>
          <cell r="D268">
            <v>49</v>
          </cell>
        </row>
        <row r="269">
          <cell r="B269" t="str">
            <v>CAP CANA</v>
          </cell>
          <cell r="C269">
            <v>2</v>
          </cell>
          <cell r="D269">
            <v>0</v>
          </cell>
        </row>
        <row r="270">
          <cell r="B270" t="str">
            <v>LA ROMANA</v>
          </cell>
          <cell r="C270">
            <v>8</v>
          </cell>
          <cell r="D270">
            <v>12</v>
          </cell>
        </row>
        <row r="271">
          <cell r="B271" t="str">
            <v xml:space="preserve">SANTA BARBARA </v>
          </cell>
          <cell r="C271">
            <v>1</v>
          </cell>
          <cell r="D271">
            <v>2</v>
          </cell>
        </row>
        <row r="272">
          <cell r="B272" t="str">
            <v>SANTO DOMINGO</v>
          </cell>
          <cell r="C272">
            <v>2</v>
          </cell>
          <cell r="D272">
            <v>1</v>
          </cell>
        </row>
        <row r="273">
          <cell r="B273" t="str">
            <v>SANTO DOMINGO  FERRY</v>
          </cell>
          <cell r="C273">
            <v>38</v>
          </cell>
          <cell r="D273">
            <v>39</v>
          </cell>
        </row>
        <row r="274">
          <cell r="B274" t="str">
            <v xml:space="preserve">ISLAS  CATALINA </v>
          </cell>
          <cell r="C274">
            <v>0</v>
          </cell>
          <cell r="D274">
            <v>0</v>
          </cell>
        </row>
        <row r="314">
          <cell r="C314">
            <v>2019</v>
          </cell>
          <cell r="D314">
            <v>2023</v>
          </cell>
        </row>
        <row r="315">
          <cell r="B315" t="str">
            <v>AMBER COVE</v>
          </cell>
          <cell r="C315">
            <v>126500</v>
          </cell>
          <cell r="D315">
            <v>233136</v>
          </cell>
        </row>
        <row r="316">
          <cell r="B316" t="str">
            <v>CAP CANA</v>
          </cell>
          <cell r="C316">
            <v>5939</v>
          </cell>
          <cell r="D316">
            <v>0</v>
          </cell>
        </row>
        <row r="317">
          <cell r="B317" t="str">
            <v>LA ROMANA</v>
          </cell>
          <cell r="C317">
            <v>31644</v>
          </cell>
          <cell r="D317">
            <v>46283</v>
          </cell>
        </row>
        <row r="318">
          <cell r="B318" t="str">
            <v>SANTA BARBARA</v>
          </cell>
          <cell r="C318">
            <v>2773</v>
          </cell>
          <cell r="D318">
            <v>310</v>
          </cell>
        </row>
        <row r="319">
          <cell r="B319" t="str">
            <v>TAINO BAY</v>
          </cell>
          <cell r="C319">
            <v>0</v>
          </cell>
          <cell r="D319">
            <v>171048</v>
          </cell>
        </row>
        <row r="320">
          <cell r="B320" t="str">
            <v>ISLAS  CATALINA</v>
          </cell>
          <cell r="C320">
            <v>0</v>
          </cell>
          <cell r="D320">
            <v>0</v>
          </cell>
        </row>
        <row r="321">
          <cell r="B321" t="str">
            <v xml:space="preserve">SANTO DOMINGO </v>
          </cell>
          <cell r="C321">
            <v>4803</v>
          </cell>
          <cell r="D321">
            <v>282</v>
          </cell>
        </row>
        <row r="322">
          <cell r="B322" t="str">
            <v>SANTO DOMINGO (FERRY)</v>
          </cell>
          <cell r="C322">
            <v>16861</v>
          </cell>
          <cell r="D322">
            <v>13795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6"/>
  <sheetViews>
    <sheetView view="pageBreakPreview" topLeftCell="A26" zoomScale="80" zoomScaleNormal="80" zoomScaleSheetLayoutView="80" workbookViewId="0">
      <selection activeCell="D71" sqref="D71"/>
    </sheetView>
  </sheetViews>
  <sheetFormatPr baseColWidth="10" defaultColWidth="10.85546875" defaultRowHeight="14.25"/>
  <cols>
    <col min="1" max="1" width="19.42578125" style="1" customWidth="1"/>
    <col min="2" max="2" width="15.28515625" style="1" customWidth="1"/>
    <col min="3" max="3" width="14.42578125" style="1" customWidth="1"/>
    <col min="4" max="4" width="15.42578125" style="1" customWidth="1"/>
    <col min="5" max="5" width="16.140625" style="1" customWidth="1"/>
    <col min="6" max="6" width="13.28515625" style="1" customWidth="1"/>
    <col min="7" max="7" width="17.28515625" style="1" customWidth="1"/>
    <col min="8" max="8" width="13.140625" style="1" customWidth="1"/>
    <col min="9" max="9" width="11.42578125" style="1" customWidth="1"/>
    <col min="10" max="10" width="8.140625" style="1" customWidth="1"/>
    <col min="11" max="11" width="10" style="1" customWidth="1"/>
    <col min="12" max="12" width="8.42578125" style="1" customWidth="1"/>
    <col min="13" max="16384" width="10.85546875" style="1"/>
  </cols>
  <sheetData>
    <row r="1" spans="1:12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5">
      <c r="A2" s="8"/>
      <c r="B2" s="8"/>
      <c r="C2" s="9" t="s">
        <v>31</v>
      </c>
      <c r="D2" s="9"/>
      <c r="E2" s="9"/>
      <c r="F2" s="9"/>
      <c r="G2" s="9"/>
      <c r="H2" s="9"/>
      <c r="I2" s="9"/>
      <c r="J2" s="8"/>
      <c r="K2" s="8"/>
      <c r="L2" s="8"/>
    </row>
    <row r="3" spans="1:12" ht="15">
      <c r="A3" s="8"/>
      <c r="B3" s="8"/>
      <c r="C3" s="9" t="s">
        <v>32</v>
      </c>
      <c r="D3" s="9"/>
      <c r="E3" s="9"/>
      <c r="F3" s="9"/>
      <c r="G3" s="9"/>
      <c r="H3" s="9"/>
      <c r="I3" s="9"/>
      <c r="J3" s="8"/>
      <c r="K3" s="8"/>
      <c r="L3" s="8"/>
    </row>
    <row r="4" spans="1:12" ht="15">
      <c r="A4" s="8"/>
      <c r="B4" s="8"/>
      <c r="C4" s="9" t="s">
        <v>33</v>
      </c>
      <c r="D4" s="9"/>
      <c r="E4" s="9"/>
      <c r="F4" s="9"/>
      <c r="G4" s="9"/>
      <c r="H4" s="9"/>
      <c r="I4" s="9"/>
      <c r="J4" s="8"/>
      <c r="K4" s="8"/>
      <c r="L4" s="8"/>
    </row>
    <row r="5" spans="1:12" ht="15">
      <c r="A5" s="8"/>
      <c r="B5" s="8"/>
      <c r="C5" s="9" t="s">
        <v>113</v>
      </c>
      <c r="D5" s="9"/>
      <c r="E5" s="9"/>
      <c r="F5" s="9"/>
      <c r="G5" s="9"/>
      <c r="H5" s="9"/>
      <c r="I5" s="9"/>
      <c r="J5" s="8"/>
      <c r="K5" s="8"/>
      <c r="L5" s="8"/>
    </row>
    <row r="6" spans="1:12" ht="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5">
      <c r="A7" s="8"/>
      <c r="B7" s="8"/>
      <c r="C7" s="9" t="s">
        <v>105</v>
      </c>
      <c r="D7" s="9"/>
      <c r="E7" s="9"/>
      <c r="F7" s="9" t="s">
        <v>34</v>
      </c>
      <c r="G7" s="9"/>
      <c r="H7" s="9" t="s">
        <v>35</v>
      </c>
      <c r="I7" s="9"/>
      <c r="J7" s="8"/>
      <c r="K7" s="8"/>
      <c r="L7" s="8"/>
    </row>
    <row r="8" spans="1:12" ht="18" customHeight="1">
      <c r="A8" s="8"/>
      <c r="B8" s="8"/>
      <c r="C8" s="9"/>
      <c r="D8" s="9"/>
      <c r="E8" s="9"/>
      <c r="F8" s="8">
        <v>2022</v>
      </c>
      <c r="G8" s="8">
        <v>2023</v>
      </c>
      <c r="H8" s="8" t="s">
        <v>36</v>
      </c>
      <c r="I8" s="8" t="s">
        <v>37</v>
      </c>
      <c r="J8" s="8"/>
      <c r="K8" s="8"/>
      <c r="L8" s="8"/>
    </row>
    <row r="9" spans="1:12" ht="15.75" customHeight="1">
      <c r="A9" s="8"/>
      <c r="B9" s="8"/>
      <c r="C9" s="9" t="s">
        <v>38</v>
      </c>
      <c r="D9" s="9"/>
      <c r="E9" s="9"/>
      <c r="F9" s="8">
        <v>1329</v>
      </c>
      <c r="G9" s="8">
        <v>1484</v>
      </c>
      <c r="H9" s="8">
        <f>G9-F9</f>
        <v>155</v>
      </c>
      <c r="I9" s="8">
        <f>H9/F9</f>
        <v>0.11662904439428141</v>
      </c>
      <c r="J9" s="8"/>
      <c r="K9" s="8"/>
      <c r="L9" s="8"/>
    </row>
    <row r="10" spans="1:12" ht="1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15">
      <c r="A12" s="8" t="s">
        <v>89</v>
      </c>
      <c r="B12" s="8" t="s">
        <v>21</v>
      </c>
      <c r="C12" s="8" t="s">
        <v>22</v>
      </c>
      <c r="D12" s="8" t="s">
        <v>23</v>
      </c>
      <c r="E12" s="8" t="s">
        <v>24</v>
      </c>
      <c r="F12" s="8" t="s">
        <v>25</v>
      </c>
      <c r="G12" s="8" t="s">
        <v>26</v>
      </c>
      <c r="H12" s="8" t="s">
        <v>27</v>
      </c>
      <c r="I12" s="8" t="s">
        <v>28</v>
      </c>
      <c r="J12" s="8" t="s">
        <v>43</v>
      </c>
      <c r="K12" s="8" t="s">
        <v>30</v>
      </c>
      <c r="L12" s="8" t="s">
        <v>20</v>
      </c>
    </row>
    <row r="13" spans="1:12" ht="15">
      <c r="A13" s="8">
        <v>2022</v>
      </c>
      <c r="B13" s="8">
        <v>762</v>
      </c>
      <c r="C13" s="8">
        <v>66</v>
      </c>
      <c r="D13" s="8">
        <v>199</v>
      </c>
      <c r="E13" s="8">
        <v>75</v>
      </c>
      <c r="F13" s="8">
        <v>3</v>
      </c>
      <c r="G13" s="8">
        <v>30</v>
      </c>
      <c r="H13" s="8">
        <v>30</v>
      </c>
      <c r="I13" s="8">
        <v>124</v>
      </c>
      <c r="J13" s="8">
        <v>3</v>
      </c>
      <c r="K13" s="8">
        <v>37</v>
      </c>
      <c r="L13" s="8">
        <f>SUM(B13:K13)</f>
        <v>1329</v>
      </c>
    </row>
    <row r="14" spans="1:12" ht="15">
      <c r="A14" s="8">
        <v>2023</v>
      </c>
      <c r="B14" s="8">
        <v>818</v>
      </c>
      <c r="C14" s="8">
        <v>73</v>
      </c>
      <c r="D14" s="8">
        <v>189</v>
      </c>
      <c r="E14" s="8">
        <v>116</v>
      </c>
      <c r="F14" s="8">
        <v>1</v>
      </c>
      <c r="G14" s="8">
        <v>58</v>
      </c>
      <c r="H14" s="8">
        <v>47</v>
      </c>
      <c r="I14" s="8">
        <v>141</v>
      </c>
      <c r="J14" s="8">
        <v>2</v>
      </c>
      <c r="K14" s="8">
        <v>39</v>
      </c>
      <c r="L14" s="8">
        <f>SUM(B14:K14)</f>
        <v>1484</v>
      </c>
    </row>
    <row r="15" spans="1:12" ht="15">
      <c r="A15" s="8" t="s">
        <v>95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ht="1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 ht="1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ht="1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ht="1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ht="1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ht="1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2" ht="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ht="1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ht="1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 ht="1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ht="1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ht="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ht="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5">
      <c r="A36" s="9" t="s">
        <v>31</v>
      </c>
      <c r="B36" s="9"/>
      <c r="C36" s="9"/>
      <c r="D36" s="9"/>
      <c r="E36" s="9"/>
      <c r="F36" s="8"/>
      <c r="G36" s="8"/>
      <c r="H36" s="8"/>
      <c r="I36" s="8"/>
      <c r="J36" s="8"/>
      <c r="K36" s="8"/>
      <c r="L36" s="8"/>
    </row>
    <row r="37" spans="1:12" ht="15">
      <c r="A37" s="9" t="s">
        <v>32</v>
      </c>
      <c r="B37" s="9"/>
      <c r="C37" s="9"/>
      <c r="D37" s="9"/>
      <c r="E37" s="9"/>
      <c r="F37" s="8"/>
      <c r="G37" s="8"/>
      <c r="H37" s="8"/>
      <c r="I37" s="8"/>
      <c r="J37" s="8"/>
      <c r="K37" s="8"/>
      <c r="L37" s="8"/>
    </row>
    <row r="38" spans="1:12" ht="15">
      <c r="A38" s="9" t="s">
        <v>33</v>
      </c>
      <c r="B38" s="9"/>
      <c r="C38" s="9"/>
      <c r="D38" s="9"/>
      <c r="E38" s="9"/>
      <c r="F38" s="8"/>
      <c r="G38" s="8"/>
      <c r="H38" s="8"/>
      <c r="I38" s="8"/>
      <c r="J38" s="8"/>
      <c r="K38" s="8"/>
      <c r="L38" s="8"/>
    </row>
    <row r="39" spans="1:12" ht="15">
      <c r="A39" s="9" t="s">
        <v>112</v>
      </c>
      <c r="B39" s="9"/>
      <c r="C39" s="9"/>
      <c r="D39" s="9"/>
      <c r="E39" s="9"/>
      <c r="F39" s="8"/>
      <c r="G39" s="8"/>
      <c r="H39" s="8"/>
      <c r="I39" s="8"/>
      <c r="J39" s="8"/>
      <c r="K39" s="8"/>
      <c r="L39" s="8"/>
    </row>
    <row r="40" spans="1:12" ht="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5">
      <c r="A41" s="9" t="s">
        <v>38</v>
      </c>
      <c r="B41" s="9"/>
      <c r="C41" s="9"/>
      <c r="D41" s="9"/>
      <c r="E41" s="9"/>
      <c r="F41" s="8"/>
      <c r="G41" s="8"/>
      <c r="H41" s="8"/>
      <c r="I41" s="8"/>
      <c r="J41" s="8"/>
      <c r="K41" s="8"/>
      <c r="L41" s="8"/>
    </row>
    <row r="42" spans="1:12" ht="15">
      <c r="A42" s="8" t="s">
        <v>44</v>
      </c>
      <c r="B42" s="8">
        <v>2022</v>
      </c>
      <c r="C42" s="8">
        <v>2023</v>
      </c>
      <c r="D42" s="8" t="s">
        <v>90</v>
      </c>
      <c r="E42" s="8" t="s">
        <v>91</v>
      </c>
      <c r="F42" s="8"/>
      <c r="G42" s="8"/>
      <c r="H42" s="8"/>
      <c r="I42" s="8"/>
      <c r="J42" s="8"/>
      <c r="K42" s="8"/>
      <c r="L42" s="8"/>
    </row>
    <row r="43" spans="1:12" ht="20.25" customHeight="1">
      <c r="A43" s="8" t="s">
        <v>46</v>
      </c>
      <c r="B43" s="8">
        <v>37</v>
      </c>
      <c r="C43" s="8">
        <v>52</v>
      </c>
      <c r="D43" s="8">
        <f>C43-B43</f>
        <v>15</v>
      </c>
      <c r="E43" s="8">
        <f>D43/B43</f>
        <v>0.40540540540540543</v>
      </c>
      <c r="F43" s="8"/>
      <c r="G43" s="8"/>
      <c r="H43" s="8"/>
      <c r="I43" s="8"/>
      <c r="J43" s="8"/>
      <c r="K43" s="8"/>
      <c r="L43" s="8"/>
    </row>
    <row r="44" spans="1:12" ht="15">
      <c r="A44" s="8" t="s">
        <v>2</v>
      </c>
      <c r="B44" s="8">
        <v>4</v>
      </c>
      <c r="C44" s="8">
        <v>2</v>
      </c>
      <c r="D44" s="8">
        <f t="shared" ref="D44:D64" si="0">C44-B44</f>
        <v>-2</v>
      </c>
      <c r="E44" s="8">
        <f t="shared" ref="E44:E64" si="1">D44/B44</f>
        <v>-0.5</v>
      </c>
      <c r="F44" s="8"/>
      <c r="G44" s="8"/>
      <c r="H44" s="8"/>
      <c r="I44" s="8"/>
      <c r="J44" s="8"/>
      <c r="K44" s="8"/>
      <c r="L44" s="8"/>
    </row>
    <row r="45" spans="1:12" ht="15">
      <c r="A45" s="8" t="s">
        <v>3</v>
      </c>
      <c r="B45" s="8">
        <v>9</v>
      </c>
      <c r="C45" s="8">
        <v>11</v>
      </c>
      <c r="D45" s="8">
        <f t="shared" si="0"/>
        <v>2</v>
      </c>
      <c r="E45" s="8">
        <f t="shared" si="1"/>
        <v>0.22222222222222221</v>
      </c>
      <c r="F45" s="8"/>
      <c r="G45" s="8"/>
      <c r="H45" s="8"/>
      <c r="I45" s="8"/>
      <c r="J45" s="8"/>
      <c r="K45" s="8"/>
      <c r="L45" s="8"/>
    </row>
    <row r="46" spans="1:12" ht="15">
      <c r="A46" s="8" t="s">
        <v>4</v>
      </c>
      <c r="B46" s="8">
        <v>17</v>
      </c>
      <c r="C46" s="8">
        <v>16</v>
      </c>
      <c r="D46" s="8">
        <f t="shared" si="0"/>
        <v>-1</v>
      </c>
      <c r="E46" s="8">
        <f t="shared" si="1"/>
        <v>-5.8823529411764705E-2</v>
      </c>
      <c r="F46" s="8"/>
      <c r="G46" s="8"/>
      <c r="H46" s="8"/>
      <c r="I46" s="8"/>
      <c r="J46" s="8"/>
      <c r="K46" s="8"/>
      <c r="L46" s="8"/>
    </row>
    <row r="47" spans="1:12" ht="20.25" customHeight="1">
      <c r="A47" s="8" t="s">
        <v>5</v>
      </c>
      <c r="B47" s="8">
        <v>25</v>
      </c>
      <c r="C47" s="8">
        <v>23</v>
      </c>
      <c r="D47" s="8">
        <f t="shared" si="0"/>
        <v>-2</v>
      </c>
      <c r="E47" s="8">
        <f t="shared" si="1"/>
        <v>-0.08</v>
      </c>
      <c r="F47" s="8"/>
      <c r="G47" s="8"/>
      <c r="H47" s="8"/>
      <c r="I47" s="8"/>
      <c r="J47" s="8"/>
      <c r="K47" s="8"/>
      <c r="L47" s="8"/>
    </row>
    <row r="48" spans="1:12" ht="18.75" customHeight="1">
      <c r="A48" s="8" t="s">
        <v>150</v>
      </c>
      <c r="B48" s="8">
        <v>7</v>
      </c>
      <c r="C48" s="8">
        <v>10</v>
      </c>
      <c r="D48" s="8">
        <f t="shared" si="0"/>
        <v>3</v>
      </c>
      <c r="E48" s="8">
        <f t="shared" si="1"/>
        <v>0.42857142857142855</v>
      </c>
      <c r="F48" s="8"/>
      <c r="G48" s="8"/>
      <c r="H48" s="8"/>
      <c r="I48" s="8"/>
      <c r="J48" s="8"/>
      <c r="K48" s="8"/>
      <c r="L48" s="8"/>
    </row>
    <row r="49" spans="1:15" ht="18.75" customHeight="1">
      <c r="A49" s="8" t="s">
        <v>6</v>
      </c>
      <c r="B49" s="8">
        <v>0</v>
      </c>
      <c r="C49" s="8">
        <v>0</v>
      </c>
      <c r="D49" s="8">
        <f t="shared" si="0"/>
        <v>0</v>
      </c>
      <c r="E49" s="8">
        <v>0</v>
      </c>
      <c r="F49" s="8"/>
      <c r="G49" s="8"/>
      <c r="H49" s="8"/>
      <c r="I49" s="8"/>
      <c r="J49" s="8"/>
      <c r="K49" s="8"/>
      <c r="L49" s="8"/>
    </row>
    <row r="50" spans="1:15" ht="15">
      <c r="A50" s="8" t="s">
        <v>7</v>
      </c>
      <c r="B50" s="8">
        <v>255</v>
      </c>
      <c r="C50" s="8">
        <v>311</v>
      </c>
      <c r="D50" s="8">
        <f t="shared" si="0"/>
        <v>56</v>
      </c>
      <c r="E50" s="8">
        <f t="shared" si="1"/>
        <v>0.2196078431372549</v>
      </c>
      <c r="F50" s="8"/>
      <c r="G50" s="8"/>
      <c r="H50" s="8"/>
      <c r="I50" s="8"/>
      <c r="J50" s="8"/>
      <c r="K50" s="8"/>
      <c r="L50" s="8"/>
    </row>
    <row r="51" spans="1:15" ht="15">
      <c r="A51" s="8" t="s">
        <v>8</v>
      </c>
      <c r="B51" s="8">
        <v>77</v>
      </c>
      <c r="C51" s="8">
        <v>69</v>
      </c>
      <c r="D51" s="8">
        <f t="shared" si="0"/>
        <v>-8</v>
      </c>
      <c r="E51" s="8">
        <f t="shared" si="1"/>
        <v>-0.1038961038961039</v>
      </c>
      <c r="F51" s="8"/>
      <c r="G51" s="8"/>
      <c r="H51" s="8"/>
      <c r="I51" s="8"/>
      <c r="J51" s="8"/>
      <c r="K51" s="8"/>
      <c r="L51" s="8"/>
    </row>
    <row r="52" spans="1:15" ht="15">
      <c r="A52" s="8" t="s">
        <v>9</v>
      </c>
      <c r="B52" s="8">
        <v>27</v>
      </c>
      <c r="C52" s="8">
        <v>28</v>
      </c>
      <c r="D52" s="8">
        <f t="shared" si="0"/>
        <v>1</v>
      </c>
      <c r="E52" s="8">
        <f t="shared" si="1"/>
        <v>3.7037037037037035E-2</v>
      </c>
      <c r="F52" s="8"/>
      <c r="G52" s="8"/>
      <c r="H52" s="8"/>
      <c r="I52" s="8"/>
      <c r="J52" s="8"/>
      <c r="K52" s="8"/>
      <c r="L52" s="8"/>
    </row>
    <row r="53" spans="1:15" ht="15">
      <c r="A53" s="8" t="s">
        <v>152</v>
      </c>
      <c r="B53" s="8">
        <v>71</v>
      </c>
      <c r="C53" s="8">
        <v>101</v>
      </c>
      <c r="D53" s="8">
        <f t="shared" si="0"/>
        <v>30</v>
      </c>
      <c r="E53" s="8">
        <f t="shared" si="1"/>
        <v>0.42253521126760563</v>
      </c>
      <c r="F53" s="8"/>
      <c r="G53" s="8"/>
      <c r="H53" s="8"/>
      <c r="I53" s="8"/>
      <c r="J53" s="8"/>
      <c r="K53" s="8"/>
      <c r="L53" s="8"/>
    </row>
    <row r="54" spans="1:15" ht="15">
      <c r="A54" s="8" t="s">
        <v>151</v>
      </c>
      <c r="B54" s="8">
        <v>28</v>
      </c>
      <c r="C54" s="8">
        <v>49</v>
      </c>
      <c r="D54" s="8">
        <f t="shared" si="0"/>
        <v>21</v>
      </c>
      <c r="E54" s="8">
        <f t="shared" si="1"/>
        <v>0.75</v>
      </c>
      <c r="F54" s="8"/>
      <c r="G54" s="8"/>
      <c r="H54" s="8"/>
      <c r="I54" s="8"/>
      <c r="J54" s="8"/>
      <c r="K54" s="8"/>
      <c r="L54" s="8"/>
    </row>
    <row r="55" spans="1:15" ht="15">
      <c r="A55" s="8" t="s">
        <v>11</v>
      </c>
      <c r="B55" s="8">
        <v>28</v>
      </c>
      <c r="C55" s="8">
        <v>49</v>
      </c>
      <c r="D55" s="8">
        <f t="shared" si="0"/>
        <v>21</v>
      </c>
      <c r="E55" s="8">
        <f t="shared" si="1"/>
        <v>0.75</v>
      </c>
      <c r="F55" s="8"/>
      <c r="G55" s="8"/>
      <c r="H55" s="8"/>
      <c r="I55" s="8"/>
      <c r="J55" s="8"/>
      <c r="K55" s="8"/>
      <c r="L55" s="8"/>
    </row>
    <row r="56" spans="1:15" ht="15">
      <c r="A56" s="8" t="s">
        <v>12</v>
      </c>
      <c r="B56" s="8">
        <v>2</v>
      </c>
      <c r="C56" s="8">
        <v>0</v>
      </c>
      <c r="D56" s="8">
        <f t="shared" si="0"/>
        <v>-2</v>
      </c>
      <c r="E56" s="8">
        <f t="shared" si="1"/>
        <v>-1</v>
      </c>
      <c r="F56" s="8"/>
      <c r="G56" s="8"/>
      <c r="H56" s="8"/>
      <c r="I56" s="8"/>
      <c r="J56" s="8"/>
      <c r="K56" s="8"/>
      <c r="L56" s="8"/>
    </row>
    <row r="57" spans="1:15" ht="15">
      <c r="A57" s="8" t="s">
        <v>13</v>
      </c>
      <c r="B57" s="8">
        <v>10</v>
      </c>
      <c r="C57" s="8">
        <v>13</v>
      </c>
      <c r="D57" s="8">
        <f t="shared" si="0"/>
        <v>3</v>
      </c>
      <c r="E57" s="8">
        <f t="shared" si="1"/>
        <v>0.3</v>
      </c>
      <c r="F57" s="8"/>
      <c r="G57" s="8"/>
      <c r="H57" s="8"/>
      <c r="I57" s="8"/>
      <c r="J57" s="8"/>
      <c r="K57" s="8"/>
      <c r="L57" s="8"/>
    </row>
    <row r="58" spans="1:15" ht="15">
      <c r="A58" s="8" t="s">
        <v>14</v>
      </c>
      <c r="B58" s="8">
        <v>105</v>
      </c>
      <c r="C58" s="8">
        <v>116</v>
      </c>
      <c r="D58" s="8">
        <f t="shared" si="0"/>
        <v>11</v>
      </c>
      <c r="E58" s="8">
        <f t="shared" si="1"/>
        <v>0.10476190476190476</v>
      </c>
      <c r="F58" s="8"/>
      <c r="G58" s="8"/>
      <c r="H58" s="8"/>
      <c r="I58" s="8"/>
      <c r="J58" s="8"/>
      <c r="K58" s="8"/>
      <c r="L58" s="8"/>
    </row>
    <row r="59" spans="1:15" ht="15">
      <c r="A59" s="8" t="s">
        <v>15</v>
      </c>
      <c r="B59" s="8">
        <v>6</v>
      </c>
      <c r="C59" s="8">
        <v>6</v>
      </c>
      <c r="D59" s="8">
        <f t="shared" si="0"/>
        <v>0</v>
      </c>
      <c r="E59" s="8">
        <f t="shared" si="1"/>
        <v>0</v>
      </c>
      <c r="F59" s="8"/>
      <c r="G59" s="8"/>
      <c r="H59" s="8"/>
      <c r="I59" s="8"/>
      <c r="J59" s="8"/>
      <c r="K59" s="8"/>
      <c r="L59" s="8"/>
    </row>
    <row r="60" spans="1:15" ht="15">
      <c r="A60" s="8" t="s">
        <v>108</v>
      </c>
      <c r="B60" s="8">
        <v>419</v>
      </c>
      <c r="C60" s="8">
        <v>433</v>
      </c>
      <c r="D60" s="8">
        <f t="shared" si="0"/>
        <v>14</v>
      </c>
      <c r="E60" s="8">
        <f t="shared" si="1"/>
        <v>3.3412887828162291E-2</v>
      </c>
      <c r="F60" s="8"/>
      <c r="G60" s="8"/>
      <c r="H60" s="8"/>
      <c r="I60" s="8"/>
      <c r="J60" s="8"/>
      <c r="K60" s="8"/>
      <c r="L60" s="8"/>
    </row>
    <row r="61" spans="1:15" ht="14.25" customHeight="1">
      <c r="A61" s="8" t="s">
        <v>40</v>
      </c>
      <c r="B61" s="8">
        <v>28</v>
      </c>
      <c r="C61" s="8">
        <v>40</v>
      </c>
      <c r="D61" s="8">
        <f t="shared" si="0"/>
        <v>12</v>
      </c>
      <c r="E61" s="8">
        <f t="shared" si="1"/>
        <v>0.42857142857142855</v>
      </c>
      <c r="F61" s="8"/>
      <c r="G61" s="8"/>
      <c r="H61" s="8"/>
      <c r="I61" s="8"/>
      <c r="J61" s="8"/>
      <c r="K61" s="8"/>
      <c r="L61" s="8"/>
    </row>
    <row r="62" spans="1:15" ht="19.5" customHeight="1">
      <c r="A62" s="8" t="s">
        <v>17</v>
      </c>
      <c r="B62" s="8">
        <v>55</v>
      </c>
      <c r="C62" s="8">
        <v>43</v>
      </c>
      <c r="D62" s="8">
        <f t="shared" si="0"/>
        <v>-12</v>
      </c>
      <c r="E62" s="8">
        <f t="shared" si="1"/>
        <v>-0.21818181818181817</v>
      </c>
      <c r="F62" s="8"/>
      <c r="G62" s="8"/>
      <c r="H62" s="8"/>
      <c r="I62" s="8"/>
      <c r="J62" s="8"/>
      <c r="K62" s="8"/>
      <c r="L62" s="8"/>
    </row>
    <row r="63" spans="1:15" ht="24.75" customHeight="1">
      <c r="A63" s="8" t="s">
        <v>18</v>
      </c>
      <c r="B63" s="8">
        <v>119</v>
      </c>
      <c r="C63" s="8">
        <v>112</v>
      </c>
      <c r="D63" s="8">
        <f t="shared" si="0"/>
        <v>-7</v>
      </c>
      <c r="E63" s="8">
        <f t="shared" si="1"/>
        <v>-5.8823529411764705E-2</v>
      </c>
      <c r="F63" s="8"/>
      <c r="G63" s="8"/>
      <c r="H63" s="8"/>
      <c r="I63" s="8"/>
      <c r="J63" s="8"/>
      <c r="K63" s="8"/>
      <c r="L63" s="8"/>
      <c r="O63" s="10"/>
    </row>
    <row r="64" spans="1:15" ht="21" customHeight="1">
      <c r="A64" s="8" t="s">
        <v>20</v>
      </c>
      <c r="B64" s="8">
        <f>SUM(B43:B63)</f>
        <v>1329</v>
      </c>
      <c r="C64" s="8">
        <f>SUM(C43:C63)</f>
        <v>1484</v>
      </c>
      <c r="D64" s="8">
        <f t="shared" si="0"/>
        <v>155</v>
      </c>
      <c r="E64" s="8">
        <f t="shared" si="1"/>
        <v>0.11662904439428141</v>
      </c>
      <c r="F64" s="8"/>
      <c r="G64" s="8"/>
      <c r="H64" s="8"/>
      <c r="I64" s="8"/>
      <c r="J64" s="8"/>
      <c r="K64" s="8"/>
      <c r="L64" s="8"/>
    </row>
    <row r="65" spans="1:12" ht="15">
      <c r="A65" s="8" t="s">
        <v>95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</sheetData>
  <mergeCells count="14">
    <mergeCell ref="C2:I2"/>
    <mergeCell ref="C3:I3"/>
    <mergeCell ref="C4:I4"/>
    <mergeCell ref="C5:I5"/>
    <mergeCell ref="A41:E41"/>
    <mergeCell ref="C7:E7"/>
    <mergeCell ref="F7:G7"/>
    <mergeCell ref="H7:I7"/>
    <mergeCell ref="C8:E8"/>
    <mergeCell ref="C9:E9"/>
    <mergeCell ref="A39:E39"/>
    <mergeCell ref="A38:E38"/>
    <mergeCell ref="A37:E37"/>
    <mergeCell ref="A36:E36"/>
  </mergeCells>
  <pageMargins left="0.7" right="0.7" top="0.75" bottom="0.75" header="0.3" footer="0.3"/>
  <pageSetup scale="70" orientation="landscape" horizontalDpi="4294967293" r:id="rId1"/>
  <rowBreaks count="1" manualBreakCount="1">
    <brk id="34" max="16383" man="1"/>
  </rowBreaks>
  <ignoredErrors>
    <ignoredError sqref="L13:L14 B64:C6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8"/>
  <sheetViews>
    <sheetView view="pageBreakPreview" zoomScale="77" zoomScaleNormal="77" zoomScaleSheetLayoutView="77" workbookViewId="0">
      <selection activeCell="O38" sqref="O38"/>
    </sheetView>
  </sheetViews>
  <sheetFormatPr baseColWidth="10" defaultColWidth="10.85546875" defaultRowHeight="14.25"/>
  <cols>
    <col min="1" max="1" width="17.140625" style="1" customWidth="1"/>
    <col min="2" max="2" width="26.140625" style="1" customWidth="1"/>
    <col min="3" max="3" width="16.140625" style="1" customWidth="1"/>
    <col min="4" max="4" width="14.85546875" style="1" customWidth="1"/>
    <col min="5" max="5" width="12.5703125" style="1" customWidth="1"/>
    <col min="6" max="6" width="13.5703125" style="1" customWidth="1"/>
    <col min="7" max="7" width="18.42578125" style="1" customWidth="1"/>
    <col min="8" max="8" width="13.140625" style="1" customWidth="1"/>
    <col min="9" max="9" width="8.5703125" style="1" customWidth="1"/>
    <col min="10" max="10" width="18.140625" style="1" customWidth="1"/>
    <col min="11" max="11" width="10.42578125" style="1" customWidth="1"/>
    <col min="12" max="12" width="13.140625" style="6" customWidth="1"/>
    <col min="13" max="16384" width="10.85546875" style="1"/>
  </cols>
  <sheetData>
    <row r="2" spans="1:12" ht="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5">
      <c r="A3" s="9" t="s">
        <v>31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5">
      <c r="A4" s="9" t="s">
        <v>32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5">
      <c r="A5" s="9" t="s">
        <v>33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15">
      <c r="A6" s="9" t="s">
        <v>92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5">
      <c r="A7" s="9" t="s">
        <v>111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ht="15">
      <c r="A8" s="8" t="s">
        <v>0</v>
      </c>
      <c r="B8" s="8" t="s">
        <v>21</v>
      </c>
      <c r="C8" s="8" t="s">
        <v>22</v>
      </c>
      <c r="D8" s="8" t="s">
        <v>23</v>
      </c>
      <c r="E8" s="8" t="s">
        <v>24</v>
      </c>
      <c r="F8" s="8" t="s">
        <v>25</v>
      </c>
      <c r="G8" s="8" t="s">
        <v>26</v>
      </c>
      <c r="H8" s="8" t="s">
        <v>27</v>
      </c>
      <c r="I8" s="8" t="s">
        <v>28</v>
      </c>
      <c r="J8" s="8" t="s">
        <v>29</v>
      </c>
      <c r="K8" s="8" t="s">
        <v>30</v>
      </c>
      <c r="L8" s="8" t="s">
        <v>20</v>
      </c>
    </row>
    <row r="9" spans="1:12" ht="15">
      <c r="A9" s="8" t="s">
        <v>1</v>
      </c>
      <c r="B9" s="8">
        <v>0</v>
      </c>
      <c r="C9" s="8">
        <v>0</v>
      </c>
      <c r="D9" s="8">
        <v>0</v>
      </c>
      <c r="E9" s="8">
        <v>52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f>SUM(B9:K9)</f>
        <v>52</v>
      </c>
    </row>
    <row r="10" spans="1:12" ht="15">
      <c r="A10" s="8" t="s">
        <v>2</v>
      </c>
      <c r="B10" s="8">
        <v>1</v>
      </c>
      <c r="C10" s="8">
        <v>0</v>
      </c>
      <c r="D10" s="8">
        <v>0</v>
      </c>
      <c r="E10" s="8">
        <v>0</v>
      </c>
      <c r="F10" s="8">
        <v>1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f t="shared" ref="L10:L31" si="0">SUM(B10:K10)</f>
        <v>2</v>
      </c>
    </row>
    <row r="11" spans="1:12" ht="15">
      <c r="A11" s="8" t="s">
        <v>3</v>
      </c>
      <c r="B11" s="8">
        <v>0</v>
      </c>
      <c r="C11" s="8">
        <v>1</v>
      </c>
      <c r="D11" s="8">
        <v>7</v>
      </c>
      <c r="E11" s="8">
        <v>0</v>
      </c>
      <c r="F11" s="8">
        <v>0</v>
      </c>
      <c r="G11" s="8">
        <v>2</v>
      </c>
      <c r="H11" s="8">
        <v>1</v>
      </c>
      <c r="I11" s="8">
        <v>0</v>
      </c>
      <c r="J11" s="8">
        <v>0</v>
      </c>
      <c r="K11" s="8">
        <v>0</v>
      </c>
      <c r="L11" s="8">
        <f t="shared" si="0"/>
        <v>11</v>
      </c>
    </row>
    <row r="12" spans="1:12" ht="15">
      <c r="A12" s="8" t="s">
        <v>4</v>
      </c>
      <c r="B12" s="8">
        <v>0</v>
      </c>
      <c r="C12" s="8">
        <v>6</v>
      </c>
      <c r="D12" s="8">
        <v>1</v>
      </c>
      <c r="E12" s="8">
        <v>0</v>
      </c>
      <c r="F12" s="8">
        <v>0</v>
      </c>
      <c r="G12" s="8">
        <v>5</v>
      </c>
      <c r="H12" s="8">
        <v>4</v>
      </c>
      <c r="I12" s="8">
        <v>0</v>
      </c>
      <c r="J12" s="8">
        <v>0</v>
      </c>
      <c r="K12" s="8">
        <v>0</v>
      </c>
      <c r="L12" s="8">
        <f t="shared" si="0"/>
        <v>16</v>
      </c>
    </row>
    <row r="13" spans="1:12" ht="15">
      <c r="A13" s="8" t="s">
        <v>5</v>
      </c>
      <c r="B13" s="8">
        <v>11</v>
      </c>
      <c r="C13" s="8">
        <v>0</v>
      </c>
      <c r="D13" s="8">
        <v>8</v>
      </c>
      <c r="E13" s="8">
        <v>0</v>
      </c>
      <c r="F13" s="8">
        <v>0</v>
      </c>
      <c r="G13" s="8">
        <v>2</v>
      </c>
      <c r="H13" s="8">
        <v>2</v>
      </c>
      <c r="I13" s="8">
        <v>0</v>
      </c>
      <c r="J13" s="8">
        <v>0</v>
      </c>
      <c r="K13" s="8">
        <v>0</v>
      </c>
      <c r="L13" s="8">
        <f t="shared" si="0"/>
        <v>23</v>
      </c>
    </row>
    <row r="14" spans="1:12" ht="27" customHeight="1">
      <c r="A14" s="8" t="s">
        <v>150</v>
      </c>
      <c r="B14" s="8">
        <v>10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f t="shared" si="0"/>
        <v>10</v>
      </c>
    </row>
    <row r="15" spans="1:12" ht="15">
      <c r="A15" s="8" t="s">
        <v>6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f t="shared" si="0"/>
        <v>0</v>
      </c>
    </row>
    <row r="16" spans="1:12" ht="15">
      <c r="A16" s="8" t="s">
        <v>7</v>
      </c>
      <c r="B16" s="8">
        <v>311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f t="shared" si="0"/>
        <v>311</v>
      </c>
    </row>
    <row r="17" spans="1:12" ht="15">
      <c r="A17" s="8" t="s">
        <v>8</v>
      </c>
      <c r="B17" s="8">
        <v>0</v>
      </c>
      <c r="C17" s="8">
        <v>0</v>
      </c>
      <c r="D17" s="8">
        <v>69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f t="shared" si="0"/>
        <v>69</v>
      </c>
    </row>
    <row r="18" spans="1:12" ht="15">
      <c r="A18" s="8" t="s">
        <v>9</v>
      </c>
      <c r="B18" s="8">
        <v>1</v>
      </c>
      <c r="C18" s="8">
        <v>0</v>
      </c>
      <c r="D18" s="8">
        <v>12</v>
      </c>
      <c r="E18" s="8">
        <v>12</v>
      </c>
      <c r="F18" s="8">
        <v>0</v>
      </c>
      <c r="G18" s="8">
        <v>2</v>
      </c>
      <c r="H18" s="8">
        <v>1</v>
      </c>
      <c r="I18" s="8">
        <v>0</v>
      </c>
      <c r="J18" s="8">
        <v>0</v>
      </c>
      <c r="K18" s="8">
        <v>0</v>
      </c>
      <c r="L18" s="8">
        <f t="shared" si="0"/>
        <v>28</v>
      </c>
    </row>
    <row r="19" spans="1:12" ht="15">
      <c r="A19" s="8" t="s">
        <v>152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101</v>
      </c>
      <c r="J19" s="8">
        <v>0</v>
      </c>
      <c r="K19" s="8">
        <v>0</v>
      </c>
      <c r="L19" s="8">
        <f t="shared" si="0"/>
        <v>101</v>
      </c>
    </row>
    <row r="20" spans="1:12" ht="15">
      <c r="A20" s="8" t="s">
        <v>151</v>
      </c>
      <c r="B20" s="8">
        <v>0</v>
      </c>
      <c r="C20" s="8">
        <v>0</v>
      </c>
      <c r="D20" s="8">
        <v>0</v>
      </c>
      <c r="E20" s="8">
        <v>49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f t="shared" si="0"/>
        <v>49</v>
      </c>
    </row>
    <row r="21" spans="1:12" ht="15">
      <c r="A21" s="8" t="s">
        <v>11</v>
      </c>
      <c r="B21" s="8">
        <v>27</v>
      </c>
      <c r="C21" s="8">
        <v>3</v>
      </c>
      <c r="D21" s="8">
        <v>0</v>
      </c>
      <c r="E21" s="8">
        <v>0</v>
      </c>
      <c r="F21" s="8">
        <v>0</v>
      </c>
      <c r="G21" s="8">
        <v>10</v>
      </c>
      <c r="H21" s="8">
        <v>9</v>
      </c>
      <c r="I21" s="8">
        <v>0</v>
      </c>
      <c r="J21" s="8">
        <v>0</v>
      </c>
      <c r="K21" s="8">
        <v>0</v>
      </c>
      <c r="L21" s="8">
        <f t="shared" si="0"/>
        <v>49</v>
      </c>
    </row>
    <row r="22" spans="1:12" ht="15">
      <c r="A22" s="8" t="s">
        <v>12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f t="shared" si="0"/>
        <v>0</v>
      </c>
    </row>
    <row r="23" spans="1:12" ht="15">
      <c r="A23" s="8" t="s">
        <v>13</v>
      </c>
      <c r="B23" s="8">
        <v>7</v>
      </c>
      <c r="C23" s="8">
        <v>0</v>
      </c>
      <c r="D23" s="8">
        <v>0</v>
      </c>
      <c r="E23" s="8">
        <v>0</v>
      </c>
      <c r="F23" s="8">
        <v>0</v>
      </c>
      <c r="G23" s="8">
        <v>4</v>
      </c>
      <c r="H23" s="8">
        <v>2</v>
      </c>
      <c r="I23" s="8">
        <v>0</v>
      </c>
      <c r="J23" s="8">
        <v>0</v>
      </c>
      <c r="K23" s="8">
        <v>0</v>
      </c>
      <c r="L23" s="8">
        <f t="shared" si="0"/>
        <v>13</v>
      </c>
    </row>
    <row r="24" spans="1:12" ht="15">
      <c r="A24" s="8" t="s">
        <v>14</v>
      </c>
      <c r="B24" s="8">
        <v>77</v>
      </c>
      <c r="C24" s="8">
        <v>17</v>
      </c>
      <c r="D24" s="8">
        <v>2</v>
      </c>
      <c r="E24" s="8">
        <v>0</v>
      </c>
      <c r="F24" s="8">
        <v>0</v>
      </c>
      <c r="G24" s="8">
        <v>9</v>
      </c>
      <c r="H24" s="8">
        <v>10</v>
      </c>
      <c r="I24" s="8">
        <v>1</v>
      </c>
      <c r="J24" s="8">
        <v>0</v>
      </c>
      <c r="K24" s="8">
        <v>0</v>
      </c>
      <c r="L24" s="8">
        <f t="shared" si="0"/>
        <v>116</v>
      </c>
    </row>
    <row r="25" spans="1:12" ht="15">
      <c r="A25" s="8" t="s">
        <v>15</v>
      </c>
      <c r="B25" s="8">
        <v>0</v>
      </c>
      <c r="C25" s="8">
        <v>6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f t="shared" si="0"/>
        <v>6</v>
      </c>
    </row>
    <row r="26" spans="1:12" ht="15">
      <c r="A26" s="8" t="s">
        <v>108</v>
      </c>
      <c r="B26" s="8">
        <v>290</v>
      </c>
      <c r="C26" s="8">
        <v>39</v>
      </c>
      <c r="D26" s="8">
        <v>83</v>
      </c>
      <c r="E26" s="8">
        <v>0</v>
      </c>
      <c r="F26" s="8">
        <v>0</v>
      </c>
      <c r="G26" s="8">
        <v>11</v>
      </c>
      <c r="H26" s="8">
        <v>10</v>
      </c>
      <c r="I26" s="8">
        <v>0</v>
      </c>
      <c r="J26" s="8">
        <v>0</v>
      </c>
      <c r="K26" s="8">
        <v>0</v>
      </c>
      <c r="L26" s="8">
        <f t="shared" si="0"/>
        <v>433</v>
      </c>
    </row>
    <row r="27" spans="1:12" ht="15">
      <c r="A27" s="8" t="s">
        <v>39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f t="shared" si="0"/>
        <v>0</v>
      </c>
    </row>
    <row r="28" spans="1:12" ht="28.5" customHeight="1">
      <c r="A28" s="8" t="s">
        <v>40</v>
      </c>
      <c r="B28" s="8">
        <v>14</v>
      </c>
      <c r="C28" s="8">
        <v>1</v>
      </c>
      <c r="D28" s="8">
        <v>7</v>
      </c>
      <c r="E28" s="8">
        <v>0</v>
      </c>
      <c r="F28" s="8">
        <v>0</v>
      </c>
      <c r="G28" s="8">
        <v>11</v>
      </c>
      <c r="H28" s="8">
        <v>7</v>
      </c>
      <c r="I28" s="8">
        <v>0</v>
      </c>
      <c r="J28" s="8">
        <v>0</v>
      </c>
      <c r="K28" s="8">
        <v>0</v>
      </c>
      <c r="L28" s="8">
        <f t="shared" si="0"/>
        <v>40</v>
      </c>
    </row>
    <row r="29" spans="1:12" ht="21.75" customHeight="1">
      <c r="A29" s="8" t="s">
        <v>17</v>
      </c>
      <c r="B29" s="8">
        <v>2</v>
      </c>
      <c r="C29" s="8">
        <v>0</v>
      </c>
      <c r="D29" s="8">
        <v>0</v>
      </c>
      <c r="E29" s="8">
        <v>2</v>
      </c>
      <c r="F29" s="8">
        <v>0</v>
      </c>
      <c r="G29" s="8">
        <v>0</v>
      </c>
      <c r="H29" s="8">
        <v>0</v>
      </c>
      <c r="I29" s="8">
        <v>39</v>
      </c>
      <c r="J29" s="8">
        <v>0</v>
      </c>
      <c r="K29" s="8">
        <v>0</v>
      </c>
      <c r="L29" s="8">
        <f t="shared" si="0"/>
        <v>43</v>
      </c>
    </row>
    <row r="30" spans="1:12" ht="22.5" customHeight="1">
      <c r="A30" s="8" t="s">
        <v>18</v>
      </c>
      <c r="B30" s="8">
        <v>67</v>
      </c>
      <c r="C30" s="8">
        <v>0</v>
      </c>
      <c r="D30" s="8">
        <v>0</v>
      </c>
      <c r="E30" s="8">
        <v>1</v>
      </c>
      <c r="F30" s="8"/>
      <c r="G30" s="8">
        <v>2</v>
      </c>
      <c r="H30" s="8">
        <v>1</v>
      </c>
      <c r="I30" s="8">
        <v>0</v>
      </c>
      <c r="J30" s="8">
        <v>2</v>
      </c>
      <c r="K30" s="8">
        <v>39</v>
      </c>
      <c r="L30" s="8">
        <f t="shared" si="0"/>
        <v>112</v>
      </c>
    </row>
    <row r="31" spans="1:12" ht="15">
      <c r="A31" s="8" t="s">
        <v>20</v>
      </c>
      <c r="B31" s="8">
        <f>SUM(B9:B30)</f>
        <v>818</v>
      </c>
      <c r="C31" s="8">
        <f t="shared" ref="C31:K31" si="1">SUM(C9:C30)</f>
        <v>73</v>
      </c>
      <c r="D31" s="8">
        <f t="shared" si="1"/>
        <v>189</v>
      </c>
      <c r="E31" s="8">
        <f t="shared" si="1"/>
        <v>116</v>
      </c>
      <c r="F31" s="8">
        <f t="shared" si="1"/>
        <v>1</v>
      </c>
      <c r="G31" s="8">
        <f t="shared" si="1"/>
        <v>58</v>
      </c>
      <c r="H31" s="8">
        <f t="shared" si="1"/>
        <v>47</v>
      </c>
      <c r="I31" s="8">
        <f t="shared" si="1"/>
        <v>141</v>
      </c>
      <c r="J31" s="8">
        <f t="shared" si="1"/>
        <v>2</v>
      </c>
      <c r="K31" s="8">
        <f t="shared" si="1"/>
        <v>39</v>
      </c>
      <c r="L31" s="8">
        <f t="shared" si="0"/>
        <v>1484</v>
      </c>
    </row>
    <row r="32" spans="1:12" ht="15">
      <c r="A32" s="8" t="s">
        <v>95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4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4" ht="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4" ht="15">
      <c r="A35" s="8"/>
      <c r="B35" s="9" t="s">
        <v>31</v>
      </c>
      <c r="C35" s="9"/>
      <c r="D35" s="9"/>
      <c r="E35" s="9"/>
      <c r="F35" s="9"/>
      <c r="G35" s="9"/>
      <c r="H35" s="9"/>
      <c r="I35" s="9"/>
      <c r="J35" s="9"/>
      <c r="K35" s="9"/>
      <c r="L35" s="8"/>
      <c r="M35" s="2"/>
      <c r="N35" s="2"/>
    </row>
    <row r="36" spans="1:14" ht="15">
      <c r="A36" s="8"/>
      <c r="B36" s="9" t="s">
        <v>32</v>
      </c>
      <c r="C36" s="9"/>
      <c r="D36" s="9"/>
      <c r="E36" s="9"/>
      <c r="F36" s="9"/>
      <c r="G36" s="9"/>
      <c r="H36" s="9"/>
      <c r="I36" s="9"/>
      <c r="J36" s="9"/>
      <c r="K36" s="9"/>
      <c r="L36" s="8"/>
      <c r="M36" s="2"/>
      <c r="N36" s="2"/>
    </row>
    <row r="37" spans="1:14" ht="15">
      <c r="A37" s="8"/>
      <c r="B37" s="9" t="s">
        <v>33</v>
      </c>
      <c r="C37" s="9"/>
      <c r="D37" s="9"/>
      <c r="E37" s="9"/>
      <c r="F37" s="9"/>
      <c r="G37" s="9"/>
      <c r="H37" s="9"/>
      <c r="I37" s="9"/>
      <c r="J37" s="9"/>
      <c r="K37" s="9"/>
      <c r="L37" s="8"/>
      <c r="M37" s="2"/>
      <c r="N37" s="2"/>
    </row>
    <row r="38" spans="1:14" ht="15">
      <c r="A38" s="8"/>
      <c r="B38" s="9" t="s">
        <v>106</v>
      </c>
      <c r="C38" s="9"/>
      <c r="D38" s="9"/>
      <c r="E38" s="9"/>
      <c r="F38" s="9"/>
      <c r="G38" s="9"/>
      <c r="H38" s="9"/>
      <c r="I38" s="9"/>
      <c r="J38" s="9"/>
      <c r="K38" s="9"/>
      <c r="L38" s="8"/>
      <c r="M38" s="2"/>
      <c r="N38" s="2"/>
    </row>
    <row r="39" spans="1:14" ht="15">
      <c r="A39" s="8"/>
      <c r="B39" s="9" t="s">
        <v>111</v>
      </c>
      <c r="C39" s="9"/>
      <c r="D39" s="9"/>
      <c r="E39" s="9"/>
      <c r="F39" s="9"/>
      <c r="G39" s="9"/>
      <c r="H39" s="9"/>
      <c r="I39" s="9"/>
      <c r="J39" s="9"/>
      <c r="K39" s="9"/>
      <c r="L39" s="8"/>
      <c r="M39" s="2"/>
      <c r="N39" s="2"/>
    </row>
    <row r="40" spans="1:14" ht="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2"/>
      <c r="N40" s="2"/>
    </row>
    <row r="41" spans="1:14" ht="15">
      <c r="A41" s="8" t="s">
        <v>146</v>
      </c>
      <c r="B41" s="8" t="s">
        <v>104</v>
      </c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4" ht="15">
      <c r="A42" s="8" t="s">
        <v>46</v>
      </c>
      <c r="B42" s="8">
        <v>52</v>
      </c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4" ht="15">
      <c r="A43" s="8" t="s">
        <v>2</v>
      </c>
      <c r="B43" s="8">
        <v>2</v>
      </c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4" ht="15">
      <c r="A44" s="8" t="s">
        <v>3</v>
      </c>
      <c r="B44" s="8">
        <v>11</v>
      </c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4" ht="15">
      <c r="A45" s="8" t="s">
        <v>4</v>
      </c>
      <c r="B45" s="8">
        <v>16</v>
      </c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4" ht="15">
      <c r="A46" s="8" t="s">
        <v>5</v>
      </c>
      <c r="B46" s="8">
        <v>23</v>
      </c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4" ht="27" customHeight="1">
      <c r="A47" s="8" t="s">
        <v>150</v>
      </c>
      <c r="B47" s="8">
        <v>10</v>
      </c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4" ht="15">
      <c r="A48" s="8" t="s">
        <v>6</v>
      </c>
      <c r="B48" s="8">
        <v>0</v>
      </c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5">
      <c r="A49" s="8" t="s">
        <v>7</v>
      </c>
      <c r="B49" s="8">
        <v>311</v>
      </c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5">
      <c r="A50" s="8" t="s">
        <v>8</v>
      </c>
      <c r="B50" s="8">
        <v>69</v>
      </c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5">
      <c r="A51" s="8" t="s">
        <v>9</v>
      </c>
      <c r="B51" s="8">
        <v>28</v>
      </c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ht="15">
      <c r="A52" s="8" t="s">
        <v>152</v>
      </c>
      <c r="B52" s="8">
        <v>101</v>
      </c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2" ht="15">
      <c r="A53" s="8" t="s">
        <v>151</v>
      </c>
      <c r="B53" s="8">
        <v>49</v>
      </c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ht="15">
      <c r="A54" s="8" t="s">
        <v>11</v>
      </c>
      <c r="B54" s="8">
        <v>49</v>
      </c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ht="15">
      <c r="A55" s="8" t="s">
        <v>12</v>
      </c>
      <c r="B55" s="8">
        <v>0</v>
      </c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ht="15">
      <c r="A56" s="8" t="s">
        <v>13</v>
      </c>
      <c r="B56" s="8">
        <v>13</v>
      </c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ht="15">
      <c r="A57" s="8" t="s">
        <v>14</v>
      </c>
      <c r="B57" s="8">
        <v>116</v>
      </c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ht="15">
      <c r="A58" s="8" t="s">
        <v>15</v>
      </c>
      <c r="B58" s="8">
        <v>6</v>
      </c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15">
      <c r="A59" s="8" t="s">
        <v>108</v>
      </c>
      <c r="B59" s="8">
        <v>433</v>
      </c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ht="15">
      <c r="A60" s="8" t="s">
        <v>39</v>
      </c>
      <c r="B60" s="8">
        <v>0</v>
      </c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ht="31.5" customHeight="1">
      <c r="A61" s="8" t="s">
        <v>40</v>
      </c>
      <c r="B61" s="8">
        <v>40</v>
      </c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 ht="26.1" customHeight="1">
      <c r="A62" s="8" t="s">
        <v>17</v>
      </c>
      <c r="B62" s="8">
        <v>43</v>
      </c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ht="23.45" customHeight="1">
      <c r="A63" s="8" t="s">
        <v>18</v>
      </c>
      <c r="B63" s="8">
        <v>112</v>
      </c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5">
      <c r="A64" s="8" t="s">
        <v>20</v>
      </c>
      <c r="B64" s="8">
        <v>1484</v>
      </c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5">
      <c r="A65" s="8" t="s">
        <v>95</v>
      </c>
      <c r="B65" s="8"/>
      <c r="C65" s="9" t="s">
        <v>145</v>
      </c>
      <c r="D65" s="9"/>
      <c r="E65" s="9"/>
      <c r="F65" s="9"/>
      <c r="G65" s="9"/>
      <c r="H65" s="9"/>
      <c r="I65" s="9"/>
      <c r="J65" s="9"/>
      <c r="K65" s="9"/>
      <c r="L65" s="8"/>
    </row>
    <row r="66" spans="1:12" ht="32.1" customHeight="1">
      <c r="C66" s="7"/>
      <c r="D66" s="7"/>
      <c r="E66" s="7"/>
      <c r="F66" s="7"/>
      <c r="G66" s="7"/>
      <c r="H66" s="7"/>
      <c r="I66" s="7"/>
      <c r="J66" s="7"/>
      <c r="K66" s="7"/>
    </row>
    <row r="67" spans="1:12">
      <c r="C67" s="5"/>
      <c r="D67" s="5"/>
      <c r="E67" s="5"/>
      <c r="F67" s="5"/>
      <c r="G67" s="5"/>
      <c r="H67" s="5"/>
      <c r="I67" s="5"/>
    </row>
    <row r="78" spans="1:12">
      <c r="C78" s="1" t="s">
        <v>78</v>
      </c>
    </row>
  </sheetData>
  <mergeCells count="12">
    <mergeCell ref="B35:K35"/>
    <mergeCell ref="A6:L6"/>
    <mergeCell ref="A5:L5"/>
    <mergeCell ref="A4:L4"/>
    <mergeCell ref="A3:L3"/>
    <mergeCell ref="A7:L7"/>
    <mergeCell ref="B36:K36"/>
    <mergeCell ref="B37:K37"/>
    <mergeCell ref="B38:K38"/>
    <mergeCell ref="B39:K39"/>
    <mergeCell ref="C66:K66"/>
    <mergeCell ref="C65:K65"/>
  </mergeCells>
  <pageMargins left="0.66" right="0.7" top="0.75" bottom="0.75" header="0.3" footer="0.3"/>
  <pageSetup scale="60" orientation="landscape" horizontalDpi="4294967293" r:id="rId1"/>
  <rowBreaks count="1" manualBreakCount="1">
    <brk id="3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M32"/>
  <sheetViews>
    <sheetView view="pageBreakPreview" zoomScale="60" zoomScaleNormal="64" workbookViewId="0">
      <selection activeCell="C43" sqref="C43"/>
    </sheetView>
  </sheetViews>
  <sheetFormatPr baseColWidth="10" defaultColWidth="10.85546875" defaultRowHeight="14.25"/>
  <cols>
    <col min="1" max="1" width="33.42578125" style="1" customWidth="1"/>
    <col min="2" max="2" width="11.5703125" style="1" customWidth="1"/>
    <col min="3" max="3" width="13.42578125" style="1" customWidth="1"/>
    <col min="4" max="4" width="15" style="1" customWidth="1"/>
    <col min="5" max="5" width="15.28515625" style="1" customWidth="1"/>
    <col min="6" max="6" width="16.140625" style="1" customWidth="1"/>
    <col min="7" max="7" width="15.85546875" style="1" customWidth="1"/>
    <col min="8" max="8" width="12" style="1" customWidth="1"/>
    <col min="9" max="9" width="11.42578125" style="1" customWidth="1"/>
    <col min="10" max="10" width="21.7109375" style="1" customWidth="1"/>
    <col min="11" max="11" width="12" style="1" customWidth="1"/>
    <col min="12" max="12" width="22.5703125" style="1" customWidth="1"/>
    <col min="13" max="13" width="32" style="1" customWidth="1"/>
    <col min="14" max="16384" width="10.85546875" style="1"/>
  </cols>
  <sheetData>
    <row r="3" spans="1:13" ht="15">
      <c r="A3" s="9" t="s">
        <v>31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5">
      <c r="A4" s="9" t="s">
        <v>32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5">
      <c r="A5" s="9" t="s">
        <v>45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15">
      <c r="A6" s="9" t="s">
        <v>114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15">
      <c r="A8" s="8" t="s">
        <v>115</v>
      </c>
      <c r="B8" s="8" t="s">
        <v>21</v>
      </c>
      <c r="C8" s="8" t="s">
        <v>22</v>
      </c>
      <c r="D8" s="8" t="s">
        <v>23</v>
      </c>
      <c r="E8" s="8" t="s">
        <v>24</v>
      </c>
      <c r="F8" s="8" t="s">
        <v>153</v>
      </c>
      <c r="G8" s="8" t="s">
        <v>26</v>
      </c>
      <c r="H8" s="8" t="s">
        <v>27</v>
      </c>
      <c r="I8" s="8" t="s">
        <v>28</v>
      </c>
      <c r="J8" s="8" t="s">
        <v>29</v>
      </c>
      <c r="K8" s="8" t="s">
        <v>30</v>
      </c>
      <c r="L8" s="8" t="s">
        <v>20</v>
      </c>
      <c r="M8" s="8" t="s">
        <v>80</v>
      </c>
    </row>
    <row r="9" spans="1:13" ht="15">
      <c r="A9" s="8" t="s">
        <v>1</v>
      </c>
      <c r="B9" s="8">
        <v>0</v>
      </c>
      <c r="C9" s="8">
        <v>0</v>
      </c>
      <c r="D9" s="8">
        <v>0</v>
      </c>
      <c r="E9" s="8">
        <v>52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52</v>
      </c>
      <c r="M9" s="8">
        <f>L9/$L$31</f>
        <v>3.5040431266846361E-2</v>
      </c>
    </row>
    <row r="10" spans="1:13" ht="15">
      <c r="A10" s="8" t="s">
        <v>2</v>
      </c>
      <c r="B10" s="8">
        <v>1</v>
      </c>
      <c r="C10" s="8">
        <v>0</v>
      </c>
      <c r="D10" s="8">
        <v>0</v>
      </c>
      <c r="E10" s="8">
        <v>0</v>
      </c>
      <c r="F10" s="8">
        <v>1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2</v>
      </c>
      <c r="M10" s="8">
        <f t="shared" ref="M10:M30" si="0">L10/$L$31</f>
        <v>1.3477088948787063E-3</v>
      </c>
    </row>
    <row r="11" spans="1:13" ht="15">
      <c r="A11" s="8" t="s">
        <v>3</v>
      </c>
      <c r="B11" s="8">
        <v>0</v>
      </c>
      <c r="C11" s="8">
        <v>1</v>
      </c>
      <c r="D11" s="8">
        <v>7</v>
      </c>
      <c r="E11" s="8">
        <v>0</v>
      </c>
      <c r="F11" s="8">
        <v>0</v>
      </c>
      <c r="G11" s="8">
        <v>2</v>
      </c>
      <c r="H11" s="8">
        <v>1</v>
      </c>
      <c r="I11" s="8">
        <v>0</v>
      </c>
      <c r="J11" s="8">
        <v>0</v>
      </c>
      <c r="K11" s="8">
        <v>0</v>
      </c>
      <c r="L11" s="8">
        <v>11</v>
      </c>
      <c r="M11" s="8">
        <f t="shared" si="0"/>
        <v>7.4123989218328841E-3</v>
      </c>
    </row>
    <row r="12" spans="1:13" ht="15">
      <c r="A12" s="8" t="s">
        <v>4</v>
      </c>
      <c r="B12" s="8">
        <v>0</v>
      </c>
      <c r="C12" s="8">
        <v>6</v>
      </c>
      <c r="D12" s="8">
        <v>1</v>
      </c>
      <c r="E12" s="8">
        <v>0</v>
      </c>
      <c r="F12" s="8">
        <v>0</v>
      </c>
      <c r="G12" s="8">
        <v>5</v>
      </c>
      <c r="H12" s="8">
        <v>4</v>
      </c>
      <c r="I12" s="8">
        <v>0</v>
      </c>
      <c r="J12" s="8">
        <v>0</v>
      </c>
      <c r="K12" s="8">
        <v>0</v>
      </c>
      <c r="L12" s="8">
        <v>16</v>
      </c>
      <c r="M12" s="8">
        <f t="shared" si="0"/>
        <v>1.078167115902965E-2</v>
      </c>
    </row>
    <row r="13" spans="1:13" ht="15">
      <c r="A13" s="8" t="s">
        <v>5</v>
      </c>
      <c r="B13" s="8">
        <v>11</v>
      </c>
      <c r="C13" s="8">
        <v>0</v>
      </c>
      <c r="D13" s="8">
        <v>8</v>
      </c>
      <c r="E13" s="8">
        <v>0</v>
      </c>
      <c r="F13" s="8">
        <v>0</v>
      </c>
      <c r="G13" s="8">
        <v>2</v>
      </c>
      <c r="H13" s="8">
        <v>2</v>
      </c>
      <c r="I13" s="8">
        <v>0</v>
      </c>
      <c r="J13" s="8">
        <v>0</v>
      </c>
      <c r="K13" s="8">
        <v>0</v>
      </c>
      <c r="L13" s="8">
        <v>23</v>
      </c>
      <c r="M13" s="8">
        <f t="shared" si="0"/>
        <v>1.5498652291105121E-2</v>
      </c>
    </row>
    <row r="14" spans="1:13" ht="15">
      <c r="A14" s="8" t="s">
        <v>150</v>
      </c>
      <c r="B14" s="8">
        <v>10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10</v>
      </c>
      <c r="M14" s="8">
        <f t="shared" si="0"/>
        <v>6.7385444743935314E-3</v>
      </c>
    </row>
    <row r="15" spans="1:13" ht="15">
      <c r="A15" s="8" t="s">
        <v>6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f t="shared" si="0"/>
        <v>0</v>
      </c>
    </row>
    <row r="16" spans="1:13" ht="15">
      <c r="A16" s="8" t="s">
        <v>7</v>
      </c>
      <c r="B16" s="8">
        <v>311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311</v>
      </c>
      <c r="M16" s="8">
        <f t="shared" si="0"/>
        <v>0.2095687331536388</v>
      </c>
    </row>
    <row r="17" spans="1:13" ht="15">
      <c r="A17" s="8" t="s">
        <v>8</v>
      </c>
      <c r="B17" s="8">
        <v>0</v>
      </c>
      <c r="C17" s="8">
        <v>0</v>
      </c>
      <c r="D17" s="8">
        <v>69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69</v>
      </c>
      <c r="M17" s="8">
        <f t="shared" si="0"/>
        <v>4.6495956873315362E-2</v>
      </c>
    </row>
    <row r="18" spans="1:13" ht="15">
      <c r="A18" s="8" t="s">
        <v>9</v>
      </c>
      <c r="B18" s="8">
        <v>1</v>
      </c>
      <c r="C18" s="8">
        <v>0</v>
      </c>
      <c r="D18" s="8">
        <v>12</v>
      </c>
      <c r="E18" s="8">
        <v>12</v>
      </c>
      <c r="F18" s="8">
        <v>0</v>
      </c>
      <c r="G18" s="8">
        <v>2</v>
      </c>
      <c r="H18" s="8">
        <v>1</v>
      </c>
      <c r="I18" s="8">
        <v>0</v>
      </c>
      <c r="J18" s="8">
        <v>0</v>
      </c>
      <c r="K18" s="8">
        <v>0</v>
      </c>
      <c r="L18" s="8">
        <v>28</v>
      </c>
      <c r="M18" s="8">
        <f>L18/$L$31</f>
        <v>1.8867924528301886E-2</v>
      </c>
    </row>
    <row r="19" spans="1:13" ht="15">
      <c r="A19" s="8" t="s">
        <v>152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101</v>
      </c>
      <c r="J19" s="8">
        <v>0</v>
      </c>
      <c r="K19" s="8">
        <v>0</v>
      </c>
      <c r="L19" s="8">
        <v>101</v>
      </c>
      <c r="M19" s="8">
        <f t="shared" si="0"/>
        <v>6.805929919137467E-2</v>
      </c>
    </row>
    <row r="20" spans="1:13" ht="15">
      <c r="A20" s="8" t="s">
        <v>10</v>
      </c>
      <c r="B20" s="8">
        <v>0</v>
      </c>
      <c r="C20" s="8">
        <v>0</v>
      </c>
      <c r="D20" s="8">
        <v>0</v>
      </c>
      <c r="E20" s="8">
        <v>49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49</v>
      </c>
      <c r="M20" s="8">
        <f t="shared" si="0"/>
        <v>3.3018867924528301E-2</v>
      </c>
    </row>
    <row r="21" spans="1:13" ht="15">
      <c r="A21" s="8" t="s">
        <v>11</v>
      </c>
      <c r="B21" s="8">
        <v>27</v>
      </c>
      <c r="C21" s="8">
        <v>3</v>
      </c>
      <c r="D21" s="8">
        <v>0</v>
      </c>
      <c r="E21" s="8">
        <v>0</v>
      </c>
      <c r="F21" s="8">
        <v>0</v>
      </c>
      <c r="G21" s="8">
        <v>10</v>
      </c>
      <c r="H21" s="8">
        <v>9</v>
      </c>
      <c r="I21" s="8">
        <v>0</v>
      </c>
      <c r="J21" s="8">
        <v>0</v>
      </c>
      <c r="K21" s="8">
        <v>0</v>
      </c>
      <c r="L21" s="8">
        <v>49</v>
      </c>
      <c r="M21" s="8">
        <f t="shared" si="0"/>
        <v>3.3018867924528301E-2</v>
      </c>
    </row>
    <row r="22" spans="1:13" ht="15">
      <c r="A22" s="8" t="s">
        <v>12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f t="shared" si="0"/>
        <v>0</v>
      </c>
    </row>
    <row r="23" spans="1:13" ht="15">
      <c r="A23" s="8" t="s">
        <v>13</v>
      </c>
      <c r="B23" s="8">
        <v>7</v>
      </c>
      <c r="C23" s="8">
        <v>0</v>
      </c>
      <c r="D23" s="8">
        <v>0</v>
      </c>
      <c r="E23" s="8">
        <v>0</v>
      </c>
      <c r="F23" s="8">
        <v>0</v>
      </c>
      <c r="G23" s="8">
        <v>4</v>
      </c>
      <c r="H23" s="8">
        <v>2</v>
      </c>
      <c r="I23" s="8">
        <v>0</v>
      </c>
      <c r="J23" s="8">
        <v>0</v>
      </c>
      <c r="K23" s="8">
        <v>0</v>
      </c>
      <c r="L23" s="8">
        <v>13</v>
      </c>
      <c r="M23" s="8">
        <f t="shared" si="0"/>
        <v>8.7601078167115903E-3</v>
      </c>
    </row>
    <row r="24" spans="1:13" ht="15">
      <c r="A24" s="8" t="s">
        <v>14</v>
      </c>
      <c r="B24" s="8">
        <v>77</v>
      </c>
      <c r="C24" s="8">
        <v>17</v>
      </c>
      <c r="D24" s="8">
        <v>2</v>
      </c>
      <c r="E24" s="8">
        <v>0</v>
      </c>
      <c r="F24" s="8">
        <v>0</v>
      </c>
      <c r="G24" s="8">
        <v>9</v>
      </c>
      <c r="H24" s="8">
        <v>10</v>
      </c>
      <c r="I24" s="8">
        <v>1</v>
      </c>
      <c r="J24" s="8">
        <v>0</v>
      </c>
      <c r="K24" s="8">
        <v>0</v>
      </c>
      <c r="L24" s="8">
        <v>116</v>
      </c>
      <c r="M24" s="8">
        <f t="shared" si="0"/>
        <v>7.8167115902964962E-2</v>
      </c>
    </row>
    <row r="25" spans="1:13" ht="15">
      <c r="A25" s="8" t="s">
        <v>15</v>
      </c>
      <c r="B25" s="8">
        <v>0</v>
      </c>
      <c r="C25" s="8">
        <v>6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6</v>
      </c>
      <c r="M25" s="8">
        <f t="shared" si="0"/>
        <v>4.0431266846361188E-3</v>
      </c>
    </row>
    <row r="26" spans="1:13" ht="15">
      <c r="A26" s="8" t="s">
        <v>108</v>
      </c>
      <c r="B26" s="8">
        <v>290</v>
      </c>
      <c r="C26" s="8">
        <v>39</v>
      </c>
      <c r="D26" s="8">
        <v>83</v>
      </c>
      <c r="E26" s="8">
        <v>0</v>
      </c>
      <c r="F26" s="8">
        <v>0</v>
      </c>
      <c r="G26" s="8">
        <v>11</v>
      </c>
      <c r="H26" s="8">
        <v>10</v>
      </c>
      <c r="I26" s="8">
        <v>0</v>
      </c>
      <c r="J26" s="8">
        <v>0</v>
      </c>
      <c r="K26" s="8">
        <v>0</v>
      </c>
      <c r="L26" s="8">
        <v>433</v>
      </c>
      <c r="M26" s="8">
        <f t="shared" si="0"/>
        <v>0.2917789757412399</v>
      </c>
    </row>
    <row r="27" spans="1:13" ht="15">
      <c r="A27" s="8" t="s">
        <v>39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f t="shared" si="0"/>
        <v>0</v>
      </c>
    </row>
    <row r="28" spans="1:13" ht="25.5" customHeight="1">
      <c r="A28" s="8" t="s">
        <v>40</v>
      </c>
      <c r="B28" s="8">
        <v>14</v>
      </c>
      <c r="C28" s="8">
        <v>1</v>
      </c>
      <c r="D28" s="8">
        <v>7</v>
      </c>
      <c r="E28" s="8">
        <v>0</v>
      </c>
      <c r="F28" s="8">
        <v>0</v>
      </c>
      <c r="G28" s="8">
        <v>11</v>
      </c>
      <c r="H28" s="8">
        <v>7</v>
      </c>
      <c r="I28" s="8">
        <v>0</v>
      </c>
      <c r="J28" s="8">
        <v>0</v>
      </c>
      <c r="K28" s="8">
        <v>0</v>
      </c>
      <c r="L28" s="8">
        <v>40</v>
      </c>
      <c r="M28" s="8">
        <f t="shared" si="0"/>
        <v>2.6954177897574125E-2</v>
      </c>
    </row>
    <row r="29" spans="1:13" ht="15">
      <c r="A29" s="8" t="s">
        <v>17</v>
      </c>
      <c r="B29" s="8">
        <v>2</v>
      </c>
      <c r="C29" s="8">
        <v>0</v>
      </c>
      <c r="D29" s="8">
        <v>0</v>
      </c>
      <c r="E29" s="8">
        <v>2</v>
      </c>
      <c r="F29" s="8">
        <v>0</v>
      </c>
      <c r="G29" s="8">
        <v>0</v>
      </c>
      <c r="H29" s="8">
        <v>0</v>
      </c>
      <c r="I29" s="8">
        <v>39</v>
      </c>
      <c r="J29" s="8">
        <v>0</v>
      </c>
      <c r="K29" s="8">
        <v>0</v>
      </c>
      <c r="L29" s="8">
        <v>43</v>
      </c>
      <c r="M29" s="8">
        <f t="shared" si="0"/>
        <v>2.8975741239892182E-2</v>
      </c>
    </row>
    <row r="30" spans="1:13" ht="16.5" customHeight="1">
      <c r="A30" s="8" t="s">
        <v>18</v>
      </c>
      <c r="B30" s="8">
        <v>67</v>
      </c>
      <c r="C30" s="8">
        <v>0</v>
      </c>
      <c r="D30" s="8">
        <v>0</v>
      </c>
      <c r="E30" s="8">
        <v>1</v>
      </c>
      <c r="F30" s="8"/>
      <c r="G30" s="8">
        <v>2</v>
      </c>
      <c r="H30" s="8">
        <v>1</v>
      </c>
      <c r="I30" s="8">
        <v>0</v>
      </c>
      <c r="J30" s="8">
        <v>2</v>
      </c>
      <c r="K30" s="8">
        <v>39</v>
      </c>
      <c r="L30" s="8">
        <v>112</v>
      </c>
      <c r="M30" s="8">
        <f t="shared" si="0"/>
        <v>7.5471698113207544E-2</v>
      </c>
    </row>
    <row r="31" spans="1:13" ht="15">
      <c r="A31" s="8" t="s">
        <v>20</v>
      </c>
      <c r="B31" s="8">
        <f>SUM(B9:B30)</f>
        <v>818</v>
      </c>
      <c r="C31" s="8">
        <f t="shared" ref="C31:L31" si="1">SUM(C9:C30)</f>
        <v>73</v>
      </c>
      <c r="D31" s="8">
        <f t="shared" si="1"/>
        <v>189</v>
      </c>
      <c r="E31" s="8">
        <f t="shared" si="1"/>
        <v>116</v>
      </c>
      <c r="F31" s="8">
        <f t="shared" si="1"/>
        <v>1</v>
      </c>
      <c r="G31" s="8">
        <f t="shared" si="1"/>
        <v>58</v>
      </c>
      <c r="H31" s="8">
        <f t="shared" si="1"/>
        <v>47</v>
      </c>
      <c r="I31" s="8">
        <f t="shared" si="1"/>
        <v>141</v>
      </c>
      <c r="J31" s="8">
        <f t="shared" si="1"/>
        <v>2</v>
      </c>
      <c r="K31" s="8">
        <f t="shared" si="1"/>
        <v>39</v>
      </c>
      <c r="L31" s="8">
        <f t="shared" si="1"/>
        <v>1484</v>
      </c>
      <c r="M31" s="8">
        <f>L31/$L$31</f>
        <v>1</v>
      </c>
    </row>
    <row r="32" spans="1:13" ht="15">
      <c r="A32" s="8" t="s">
        <v>95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</sheetData>
  <mergeCells count="4">
    <mergeCell ref="A6:M6"/>
    <mergeCell ref="A5:M5"/>
    <mergeCell ref="A4:M4"/>
    <mergeCell ref="A3:M3"/>
  </mergeCells>
  <pageMargins left="0.7" right="0.7" top="0.75" bottom="0.75" header="0.3" footer="0.3"/>
  <pageSetup scale="50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94"/>
  <sheetViews>
    <sheetView view="pageBreakPreview" zoomScale="63" zoomScaleNormal="100" zoomScaleSheetLayoutView="100" workbookViewId="0">
      <selection activeCell="S34" sqref="S34"/>
    </sheetView>
  </sheetViews>
  <sheetFormatPr baseColWidth="10" defaultColWidth="10.85546875" defaultRowHeight="14.25"/>
  <cols>
    <col min="1" max="1" width="25.28515625" style="1" customWidth="1"/>
    <col min="2" max="2" width="23" style="1" customWidth="1"/>
    <col min="3" max="3" width="17" style="1" customWidth="1"/>
    <col min="4" max="4" width="17.28515625" style="1" customWidth="1"/>
    <col min="5" max="5" width="21.28515625" style="1" bestFit="1" customWidth="1"/>
    <col min="6" max="6" width="19.85546875" style="1" customWidth="1"/>
    <col min="7" max="7" width="10.85546875" style="1" bestFit="1" customWidth="1"/>
    <col min="8" max="16384" width="10.85546875" style="1"/>
  </cols>
  <sheetData>
    <row r="1" spans="1:8" ht="15">
      <c r="A1" s="8" t="s">
        <v>31</v>
      </c>
      <c r="B1" s="8"/>
      <c r="C1" s="8"/>
      <c r="D1" s="8"/>
      <c r="E1" s="8"/>
      <c r="F1" s="8"/>
      <c r="G1" s="8"/>
      <c r="H1" s="8"/>
    </row>
    <row r="2" spans="1:8" ht="15">
      <c r="A2" s="8" t="s">
        <v>49</v>
      </c>
      <c r="B2" s="8"/>
      <c r="C2" s="8"/>
      <c r="D2" s="8"/>
      <c r="E2" s="8"/>
      <c r="F2" s="8"/>
      <c r="G2" s="8"/>
      <c r="H2" s="8"/>
    </row>
    <row r="3" spans="1:8" ht="15">
      <c r="A3" s="8" t="s">
        <v>45</v>
      </c>
      <c r="B3" s="8"/>
      <c r="C3" s="8"/>
      <c r="D3" s="8"/>
      <c r="E3" s="8"/>
      <c r="F3" s="8"/>
      <c r="G3" s="8"/>
      <c r="H3" s="8"/>
    </row>
    <row r="4" spans="1:8" ht="15">
      <c r="A4" s="8" t="s">
        <v>96</v>
      </c>
      <c r="B4" s="8"/>
      <c r="C4" s="8"/>
      <c r="D4" s="8"/>
      <c r="E4" s="8"/>
      <c r="F4" s="8"/>
      <c r="G4" s="8"/>
      <c r="H4" s="8"/>
    </row>
    <row r="5" spans="1:8" ht="15">
      <c r="A5" s="8" t="s">
        <v>141</v>
      </c>
      <c r="B5" s="8"/>
      <c r="C5" s="8"/>
      <c r="D5" s="8"/>
      <c r="E5" s="8"/>
      <c r="F5" s="8"/>
      <c r="G5" s="8"/>
      <c r="H5" s="8"/>
    </row>
    <row r="6" spans="1:8" ht="15">
      <c r="A6" s="9" t="s">
        <v>50</v>
      </c>
      <c r="B6" s="9" t="s">
        <v>7</v>
      </c>
      <c r="C6" s="9" t="s">
        <v>11</v>
      </c>
      <c r="D6" s="9" t="s">
        <v>48</v>
      </c>
      <c r="E6" s="9" t="s">
        <v>16</v>
      </c>
      <c r="F6" s="9" t="s">
        <v>18</v>
      </c>
      <c r="G6" s="9" t="s">
        <v>20</v>
      </c>
      <c r="H6" s="8"/>
    </row>
    <row r="7" spans="1:8" ht="15">
      <c r="A7" s="9"/>
      <c r="B7" s="9"/>
      <c r="C7" s="9"/>
      <c r="D7" s="9"/>
      <c r="E7" s="9"/>
      <c r="F7" s="9"/>
      <c r="G7" s="9"/>
      <c r="H7" s="8"/>
    </row>
    <row r="8" spans="1:8" ht="15">
      <c r="A8" s="8" t="s">
        <v>51</v>
      </c>
      <c r="B8" s="8">
        <v>104764</v>
      </c>
      <c r="C8" s="8">
        <v>0</v>
      </c>
      <c r="D8" s="8">
        <v>1455.75</v>
      </c>
      <c r="E8" s="8">
        <v>54111.25</v>
      </c>
      <c r="F8" s="8">
        <v>4058.75</v>
      </c>
      <c r="G8" s="8">
        <v>164389.75</v>
      </c>
      <c r="H8" s="8"/>
    </row>
    <row r="9" spans="1:8" ht="15">
      <c r="A9" s="8" t="s">
        <v>52</v>
      </c>
      <c r="B9" s="8">
        <v>2334.5</v>
      </c>
      <c r="C9" s="8">
        <v>2446</v>
      </c>
      <c r="D9" s="8">
        <v>1557.5</v>
      </c>
      <c r="E9" s="8">
        <v>5783</v>
      </c>
      <c r="F9" s="8">
        <v>6143.25</v>
      </c>
      <c r="G9" s="8">
        <v>18264.25</v>
      </c>
      <c r="H9" s="8"/>
    </row>
    <row r="10" spans="1:8" ht="15">
      <c r="A10" s="8" t="s">
        <v>53</v>
      </c>
      <c r="B10" s="8">
        <f>SUM(B8:B9)</f>
        <v>107098.5</v>
      </c>
      <c r="C10" s="8">
        <f t="shared" ref="C10:G10" si="0">SUM(C8:C9)</f>
        <v>2446</v>
      </c>
      <c r="D10" s="8">
        <f t="shared" si="0"/>
        <v>3013.25</v>
      </c>
      <c r="E10" s="8">
        <f t="shared" si="0"/>
        <v>59894.25</v>
      </c>
      <c r="F10" s="8">
        <f t="shared" si="0"/>
        <v>10202</v>
      </c>
      <c r="G10" s="8">
        <f t="shared" si="0"/>
        <v>182654</v>
      </c>
      <c r="H10" s="8"/>
    </row>
    <row r="11" spans="1:8" ht="15">
      <c r="A11" s="8"/>
      <c r="B11" s="8"/>
      <c r="C11" s="8"/>
      <c r="D11" s="8"/>
      <c r="E11" s="8"/>
      <c r="F11" s="8"/>
      <c r="G11" s="8"/>
      <c r="H11" s="8"/>
    </row>
    <row r="12" spans="1:8" ht="15">
      <c r="A12" s="9" t="s">
        <v>54</v>
      </c>
      <c r="B12" s="9" t="s">
        <v>7</v>
      </c>
      <c r="C12" s="9" t="s">
        <v>11</v>
      </c>
      <c r="D12" s="9" t="s">
        <v>48</v>
      </c>
      <c r="E12" s="9" t="s">
        <v>16</v>
      </c>
      <c r="F12" s="9" t="s">
        <v>18</v>
      </c>
      <c r="G12" s="9" t="s">
        <v>20</v>
      </c>
      <c r="H12" s="8"/>
    </row>
    <row r="13" spans="1:8" ht="15">
      <c r="A13" s="9"/>
      <c r="B13" s="9"/>
      <c r="C13" s="9"/>
      <c r="D13" s="9"/>
      <c r="E13" s="9"/>
      <c r="F13" s="9"/>
      <c r="G13" s="9"/>
      <c r="H13" s="8"/>
    </row>
    <row r="14" spans="1:8" ht="15">
      <c r="A14" s="8" t="s">
        <v>51</v>
      </c>
      <c r="B14" s="8">
        <v>31628</v>
      </c>
      <c r="C14" s="8">
        <v>0</v>
      </c>
      <c r="D14" s="8">
        <v>1455.75</v>
      </c>
      <c r="E14" s="8">
        <v>22998.5</v>
      </c>
      <c r="F14" s="8">
        <v>4058.75</v>
      </c>
      <c r="G14" s="8">
        <v>60141</v>
      </c>
      <c r="H14" s="8"/>
    </row>
    <row r="15" spans="1:8" ht="15">
      <c r="A15" s="8" t="s">
        <v>52</v>
      </c>
      <c r="B15" s="8">
        <v>65943.25</v>
      </c>
      <c r="C15" s="8">
        <v>2446</v>
      </c>
      <c r="D15" s="8">
        <v>1557.5</v>
      </c>
      <c r="E15" s="8">
        <v>27413</v>
      </c>
      <c r="F15" s="8">
        <v>6143.25</v>
      </c>
      <c r="G15" s="8">
        <v>103503</v>
      </c>
      <c r="H15" s="8"/>
    </row>
    <row r="16" spans="1:8" ht="15">
      <c r="A16" s="8" t="s">
        <v>55</v>
      </c>
      <c r="B16" s="8">
        <f>SUM(B14:B15)</f>
        <v>97571.25</v>
      </c>
      <c r="C16" s="8">
        <f t="shared" ref="C16:G16" si="1">SUM(C14:C15)</f>
        <v>2446</v>
      </c>
      <c r="D16" s="8">
        <f t="shared" si="1"/>
        <v>3013.25</v>
      </c>
      <c r="E16" s="8">
        <f t="shared" si="1"/>
        <v>50411.5</v>
      </c>
      <c r="F16" s="8">
        <f t="shared" si="1"/>
        <v>10202</v>
      </c>
      <c r="G16" s="8">
        <f t="shared" si="1"/>
        <v>163644</v>
      </c>
      <c r="H16" s="8"/>
    </row>
    <row r="17" spans="1:8" ht="15">
      <c r="A17" s="8"/>
      <c r="B17" s="8"/>
      <c r="C17" s="8"/>
      <c r="D17" s="8"/>
      <c r="E17" s="8"/>
      <c r="F17" s="8"/>
      <c r="G17" s="8"/>
      <c r="H17" s="8"/>
    </row>
    <row r="18" spans="1:8" ht="15">
      <c r="A18" s="9" t="s">
        <v>56</v>
      </c>
      <c r="B18" s="9" t="s">
        <v>7</v>
      </c>
      <c r="C18" s="9" t="s">
        <v>11</v>
      </c>
      <c r="D18" s="9" t="s">
        <v>48</v>
      </c>
      <c r="E18" s="9" t="s">
        <v>16</v>
      </c>
      <c r="F18" s="9" t="s">
        <v>18</v>
      </c>
      <c r="G18" s="9" t="s">
        <v>20</v>
      </c>
      <c r="H18" s="8"/>
    </row>
    <row r="19" spans="1:8" ht="15">
      <c r="A19" s="9"/>
      <c r="B19" s="9"/>
      <c r="C19" s="9"/>
      <c r="D19" s="9"/>
      <c r="E19" s="9"/>
      <c r="F19" s="9"/>
      <c r="G19" s="9"/>
      <c r="H19" s="8"/>
    </row>
    <row r="20" spans="1:8" ht="15">
      <c r="A20" s="8" t="s">
        <v>51</v>
      </c>
      <c r="B20" s="8">
        <v>63939</v>
      </c>
      <c r="C20" s="8">
        <v>0</v>
      </c>
      <c r="D20" s="8">
        <v>0</v>
      </c>
      <c r="E20" s="8">
        <v>3059.5</v>
      </c>
      <c r="F20" s="8">
        <v>0</v>
      </c>
      <c r="G20" s="8">
        <v>66998.5</v>
      </c>
      <c r="H20" s="8"/>
    </row>
    <row r="21" spans="1:8" ht="15">
      <c r="A21" s="8" t="s">
        <v>52</v>
      </c>
      <c r="B21" s="8">
        <v>21033</v>
      </c>
      <c r="C21" s="8">
        <v>0</v>
      </c>
      <c r="D21" s="8">
        <v>0</v>
      </c>
      <c r="E21" s="8">
        <v>0</v>
      </c>
      <c r="F21" s="8">
        <v>0</v>
      </c>
      <c r="G21" s="8">
        <v>21033</v>
      </c>
      <c r="H21" s="8"/>
    </row>
    <row r="22" spans="1:8" ht="15">
      <c r="A22" s="8" t="s">
        <v>57</v>
      </c>
      <c r="B22" s="8">
        <v>84972</v>
      </c>
      <c r="C22" s="8">
        <v>0</v>
      </c>
      <c r="D22" s="8">
        <v>0</v>
      </c>
      <c r="E22" s="8">
        <v>3059.5</v>
      </c>
      <c r="F22" s="8">
        <v>0</v>
      </c>
      <c r="G22" s="8">
        <v>88031.5</v>
      </c>
      <c r="H22" s="8"/>
    </row>
    <row r="23" spans="1:8" ht="15">
      <c r="A23" s="8" t="s">
        <v>51</v>
      </c>
      <c r="B23" s="8">
        <v>62911.5</v>
      </c>
      <c r="C23" s="8">
        <v>0</v>
      </c>
      <c r="D23" s="8">
        <v>0</v>
      </c>
      <c r="E23" s="8">
        <v>4173.25</v>
      </c>
      <c r="F23" s="8">
        <v>0</v>
      </c>
      <c r="G23" s="8">
        <v>67084.75</v>
      </c>
      <c r="H23" s="8"/>
    </row>
    <row r="24" spans="1:8" ht="15">
      <c r="A24" s="8" t="s">
        <v>52</v>
      </c>
      <c r="B24" s="8">
        <v>19125</v>
      </c>
      <c r="C24" s="8">
        <v>0</v>
      </c>
      <c r="D24" s="8">
        <v>0</v>
      </c>
      <c r="E24" s="8">
        <v>0</v>
      </c>
      <c r="F24" s="8">
        <v>0</v>
      </c>
      <c r="G24" s="8">
        <v>19125</v>
      </c>
      <c r="H24" s="8"/>
    </row>
    <row r="25" spans="1:8" ht="15">
      <c r="A25" s="8" t="s">
        <v>58</v>
      </c>
      <c r="B25" s="8">
        <v>82036.5</v>
      </c>
      <c r="C25" s="8">
        <v>0</v>
      </c>
      <c r="D25" s="8">
        <v>0</v>
      </c>
      <c r="E25" s="8">
        <v>4173.25</v>
      </c>
      <c r="F25" s="8">
        <v>0</v>
      </c>
      <c r="G25" s="8">
        <v>86209.75</v>
      </c>
      <c r="H25" s="8"/>
    </row>
    <row r="26" spans="1:8" ht="15">
      <c r="A26" s="8" t="s">
        <v>56</v>
      </c>
      <c r="B26" s="8">
        <v>167008.5</v>
      </c>
      <c r="C26" s="8">
        <v>0</v>
      </c>
      <c r="D26" s="8">
        <v>0</v>
      </c>
      <c r="E26" s="8">
        <v>7232.75</v>
      </c>
      <c r="F26" s="8">
        <v>0</v>
      </c>
      <c r="G26" s="8">
        <v>174241.25</v>
      </c>
      <c r="H26" s="8"/>
    </row>
    <row r="27" spans="1:8" ht="15">
      <c r="A27" s="8"/>
      <c r="B27" s="8"/>
      <c r="C27" s="8"/>
      <c r="D27" s="8"/>
      <c r="E27" s="8"/>
      <c r="F27" s="8"/>
      <c r="G27" s="8"/>
      <c r="H27" s="8"/>
    </row>
    <row r="28" spans="1:8" ht="15">
      <c r="A28" s="8" t="s">
        <v>20</v>
      </c>
      <c r="B28" s="8">
        <f>B10+B16+B26</f>
        <v>371678.25</v>
      </c>
      <c r="C28" s="8">
        <f t="shared" ref="C28:G28" si="2">C10+C16+C26</f>
        <v>4892</v>
      </c>
      <c r="D28" s="8">
        <f t="shared" si="2"/>
        <v>6026.5</v>
      </c>
      <c r="E28" s="8">
        <f t="shared" si="2"/>
        <v>117538.5</v>
      </c>
      <c r="F28" s="8">
        <f t="shared" si="2"/>
        <v>20404</v>
      </c>
      <c r="G28" s="8">
        <f t="shared" si="2"/>
        <v>520539.25</v>
      </c>
      <c r="H28" s="8"/>
    </row>
    <row r="29" spans="1:8" ht="15">
      <c r="A29" s="8" t="s">
        <v>107</v>
      </c>
      <c r="B29" s="8"/>
      <c r="C29" s="8"/>
      <c r="D29" s="8"/>
      <c r="E29" s="8"/>
      <c r="F29" s="8"/>
      <c r="G29" s="8"/>
      <c r="H29" s="8"/>
    </row>
    <row r="30" spans="1:8" ht="15">
      <c r="A30" s="8" t="s">
        <v>95</v>
      </c>
      <c r="B30" s="8"/>
      <c r="C30" s="8"/>
      <c r="D30" s="8"/>
      <c r="E30" s="8"/>
      <c r="F30" s="8"/>
      <c r="G30" s="8"/>
      <c r="H30" s="8"/>
    </row>
    <row r="31" spans="1:8" ht="15">
      <c r="A31" s="8"/>
      <c r="B31" s="8"/>
      <c r="C31" s="8"/>
      <c r="D31" s="8"/>
      <c r="E31" s="8"/>
      <c r="F31" s="8"/>
      <c r="G31" s="8"/>
      <c r="H31" s="8"/>
    </row>
    <row r="32" spans="1:8" ht="15">
      <c r="A32" s="8"/>
      <c r="B32" s="8"/>
      <c r="C32" s="8"/>
      <c r="D32" s="8"/>
      <c r="E32" s="8"/>
      <c r="F32" s="8"/>
      <c r="G32" s="8"/>
      <c r="H32" s="8"/>
    </row>
    <row r="33" spans="1:8" ht="15">
      <c r="A33" s="8"/>
      <c r="B33" s="8"/>
      <c r="C33" s="8"/>
      <c r="D33" s="8"/>
      <c r="E33" s="8"/>
      <c r="F33" s="8"/>
      <c r="G33" s="8"/>
      <c r="H33" s="8"/>
    </row>
    <row r="34" spans="1:8" ht="15">
      <c r="A34" s="8"/>
      <c r="B34" s="8"/>
      <c r="C34" s="8"/>
      <c r="D34" s="8"/>
      <c r="E34" s="8"/>
      <c r="F34" s="8"/>
      <c r="G34" s="8"/>
    </row>
    <row r="35" spans="1:8" ht="15">
      <c r="A35" s="9"/>
      <c r="B35" s="9"/>
      <c r="C35" s="9"/>
      <c r="D35" s="9"/>
      <c r="E35" s="9"/>
      <c r="F35" s="9"/>
      <c r="G35" s="9"/>
    </row>
    <row r="36" spans="1:8" ht="15">
      <c r="A36" s="8"/>
      <c r="B36" s="8"/>
      <c r="C36" s="8"/>
      <c r="D36" s="8"/>
      <c r="E36" s="8"/>
      <c r="F36" s="8"/>
      <c r="G36" s="8"/>
    </row>
    <row r="37" spans="1:8" ht="15">
      <c r="A37" s="8" t="s">
        <v>158</v>
      </c>
      <c r="B37" s="8" t="s">
        <v>7</v>
      </c>
      <c r="C37" s="8" t="s">
        <v>11</v>
      </c>
      <c r="D37" s="8" t="s">
        <v>48</v>
      </c>
      <c r="E37" s="8" t="s">
        <v>108</v>
      </c>
      <c r="F37" s="8" t="s">
        <v>18</v>
      </c>
      <c r="G37" s="8" t="s">
        <v>19</v>
      </c>
    </row>
    <row r="38" spans="1:8" ht="15">
      <c r="A38" s="8" t="s">
        <v>76</v>
      </c>
      <c r="B38" s="8">
        <v>107098.5</v>
      </c>
      <c r="C38" s="8">
        <v>2446</v>
      </c>
      <c r="D38" s="8">
        <v>3013.25</v>
      </c>
      <c r="E38" s="8">
        <v>59894.25</v>
      </c>
      <c r="F38" s="8">
        <v>10202</v>
      </c>
      <c r="G38" s="8">
        <f>SUM(B38:F38)</f>
        <v>182654</v>
      </c>
    </row>
    <row r="39" spans="1:8" ht="15">
      <c r="A39" s="8" t="s">
        <v>77</v>
      </c>
      <c r="B39" s="8">
        <v>97571.25</v>
      </c>
      <c r="C39" s="8">
        <v>2446</v>
      </c>
      <c r="D39" s="8">
        <v>3013.25</v>
      </c>
      <c r="E39" s="8">
        <v>50411.5</v>
      </c>
      <c r="F39" s="8">
        <v>10202</v>
      </c>
      <c r="G39" s="8">
        <f t="shared" ref="G39:G41" si="3">SUM(B39:F39)</f>
        <v>163644</v>
      </c>
    </row>
    <row r="40" spans="1:8" ht="15">
      <c r="A40" s="8" t="s">
        <v>61</v>
      </c>
      <c r="B40" s="8">
        <v>167008.5</v>
      </c>
      <c r="C40" s="8">
        <v>0</v>
      </c>
      <c r="D40" s="8">
        <v>0</v>
      </c>
      <c r="E40" s="8">
        <v>7232.75</v>
      </c>
      <c r="F40" s="8">
        <v>0</v>
      </c>
      <c r="G40" s="8">
        <f t="shared" si="3"/>
        <v>174241.25</v>
      </c>
    </row>
    <row r="41" spans="1:8" ht="15">
      <c r="A41" s="8" t="s">
        <v>20</v>
      </c>
      <c r="B41" s="8">
        <f>SUM(B38:B40)</f>
        <v>371678.25</v>
      </c>
      <c r="C41" s="8">
        <f t="shared" ref="C41:F41" si="4">SUM(C38:C40)</f>
        <v>4892</v>
      </c>
      <c r="D41" s="8">
        <f t="shared" si="4"/>
        <v>6026.5</v>
      </c>
      <c r="E41" s="8">
        <f t="shared" si="4"/>
        <v>117538.5</v>
      </c>
      <c r="F41" s="8">
        <f t="shared" si="4"/>
        <v>20404</v>
      </c>
      <c r="G41" s="8">
        <f t="shared" si="3"/>
        <v>520539.25</v>
      </c>
    </row>
    <row r="42" spans="1:8" ht="15">
      <c r="A42" s="8" t="s">
        <v>95</v>
      </c>
      <c r="B42" s="8"/>
      <c r="C42" s="8"/>
      <c r="D42" s="8"/>
      <c r="E42" s="8"/>
      <c r="F42" s="8"/>
      <c r="G42" s="8"/>
    </row>
    <row r="43" spans="1:8" ht="15">
      <c r="A43" s="8"/>
      <c r="B43" s="8"/>
      <c r="C43" s="8"/>
      <c r="D43" s="8"/>
      <c r="E43" s="8"/>
      <c r="F43" s="8"/>
      <c r="G43" s="8"/>
    </row>
    <row r="50" spans="1:5">
      <c r="A50" s="1" t="s">
        <v>74</v>
      </c>
    </row>
    <row r="59" spans="1:5" ht="15">
      <c r="A59" s="8"/>
      <c r="B59" s="8"/>
      <c r="C59" s="8"/>
      <c r="D59" s="8"/>
      <c r="E59" s="8"/>
    </row>
    <row r="60" spans="1:5" ht="15" customHeight="1">
      <c r="A60" s="9" t="s">
        <v>99</v>
      </c>
      <c r="B60" s="9"/>
      <c r="C60" s="9"/>
      <c r="D60" s="9"/>
      <c r="E60" s="9"/>
    </row>
    <row r="61" spans="1:5" ht="15">
      <c r="A61" s="9" t="s">
        <v>111</v>
      </c>
      <c r="B61" s="9"/>
      <c r="C61" s="9"/>
      <c r="D61" s="9"/>
      <c r="E61" s="9"/>
    </row>
    <row r="62" spans="1:5" ht="15">
      <c r="A62" s="8" t="s">
        <v>76</v>
      </c>
      <c r="B62" s="8">
        <v>2022</v>
      </c>
      <c r="C62" s="8">
        <v>2023</v>
      </c>
      <c r="D62" s="8" t="s">
        <v>98</v>
      </c>
      <c r="E62" s="8" t="s">
        <v>97</v>
      </c>
    </row>
    <row r="63" spans="1:5" ht="15">
      <c r="A63" s="8" t="s">
        <v>51</v>
      </c>
      <c r="B63" s="8">
        <v>169720</v>
      </c>
      <c r="C63" s="8">
        <v>164389.75</v>
      </c>
      <c r="D63" s="8">
        <f>C63-B63</f>
        <v>-5330.25</v>
      </c>
      <c r="E63" s="8">
        <f>D63/B63</f>
        <v>-3.1406139523921753E-2</v>
      </c>
    </row>
    <row r="64" spans="1:5" ht="15">
      <c r="A64" s="8" t="s">
        <v>52</v>
      </c>
      <c r="B64" s="8">
        <v>16158</v>
      </c>
      <c r="C64" s="8">
        <v>18264.25</v>
      </c>
      <c r="D64" s="8">
        <f t="shared" ref="D64:D65" si="5">C64-B64</f>
        <v>2106.25</v>
      </c>
      <c r="E64" s="8">
        <f t="shared" ref="E64" si="6">D64/B64</f>
        <v>0.13035338531996535</v>
      </c>
    </row>
    <row r="65" spans="1:5" ht="15">
      <c r="A65" s="8" t="s">
        <v>53</v>
      </c>
      <c r="B65" s="8">
        <f>SUM(B63:B64)</f>
        <v>185878</v>
      </c>
      <c r="C65" s="8">
        <f>SUM(C63:C64)</f>
        <v>182654</v>
      </c>
      <c r="D65" s="8">
        <f t="shared" si="5"/>
        <v>-3224</v>
      </c>
      <c r="E65" s="8">
        <f>D65/B65</f>
        <v>-1.7344709971056284E-2</v>
      </c>
    </row>
    <row r="66" spans="1:5" ht="15">
      <c r="A66" s="8"/>
      <c r="B66" s="8"/>
      <c r="C66" s="8"/>
      <c r="D66" s="8"/>
      <c r="E66" s="8"/>
    </row>
    <row r="67" spans="1:5" ht="15">
      <c r="A67" s="8" t="s">
        <v>60</v>
      </c>
      <c r="B67" s="8">
        <v>2022</v>
      </c>
      <c r="C67" s="8">
        <v>2023</v>
      </c>
      <c r="D67" s="8" t="s">
        <v>98</v>
      </c>
      <c r="E67" s="8" t="s">
        <v>97</v>
      </c>
    </row>
    <row r="68" spans="1:5" ht="15">
      <c r="A68" s="8" t="s">
        <v>51</v>
      </c>
      <c r="B68" s="8">
        <v>70830</v>
      </c>
      <c r="C68" s="8">
        <v>60141</v>
      </c>
      <c r="D68" s="8">
        <f>C68-B68</f>
        <v>-10689</v>
      </c>
      <c r="E68" s="8">
        <f>D68/B68</f>
        <v>-0.15091063108852182</v>
      </c>
    </row>
    <row r="69" spans="1:5" ht="15">
      <c r="A69" s="8" t="s">
        <v>52</v>
      </c>
      <c r="B69" s="8">
        <v>97007</v>
      </c>
      <c r="C69" s="8">
        <v>103503</v>
      </c>
      <c r="D69" s="8">
        <f t="shared" ref="D69" si="7">C69-B69</f>
        <v>6496</v>
      </c>
      <c r="E69" s="8">
        <f t="shared" ref="E69:E70" si="8">D69/B69</f>
        <v>6.6964239694042693E-2</v>
      </c>
    </row>
    <row r="70" spans="1:5" ht="15">
      <c r="A70" s="8" t="s">
        <v>55</v>
      </c>
      <c r="B70" s="8">
        <f>SUM(B68:B69)</f>
        <v>167837</v>
      </c>
      <c r="C70" s="8">
        <f t="shared" ref="C70:D70" si="9">SUM(C68:C69)</f>
        <v>163644</v>
      </c>
      <c r="D70" s="8">
        <f t="shared" si="9"/>
        <v>-4193</v>
      </c>
      <c r="E70" s="8">
        <f t="shared" si="8"/>
        <v>-2.4982572376770318E-2</v>
      </c>
    </row>
    <row r="71" spans="1:5" ht="15">
      <c r="A71" s="8"/>
      <c r="B71" s="8"/>
      <c r="C71" s="8"/>
      <c r="D71" s="8"/>
      <c r="E71" s="8"/>
    </row>
    <row r="72" spans="1:5" ht="15">
      <c r="A72" s="8"/>
      <c r="B72" s="8">
        <v>2022</v>
      </c>
      <c r="C72" s="8">
        <v>2023</v>
      </c>
      <c r="D72" s="8" t="s">
        <v>98</v>
      </c>
      <c r="E72" s="8" t="s">
        <v>97</v>
      </c>
    </row>
    <row r="73" spans="1:5" ht="15">
      <c r="A73" s="8" t="s">
        <v>51</v>
      </c>
      <c r="B73" s="8">
        <v>77575</v>
      </c>
      <c r="C73" s="8">
        <v>66998.5</v>
      </c>
      <c r="D73" s="8">
        <f>C73-B73</f>
        <v>-10576.5</v>
      </c>
      <c r="E73" s="8">
        <f>D73/B73</f>
        <v>-0.13633902674830808</v>
      </c>
    </row>
    <row r="74" spans="1:5" ht="15">
      <c r="A74" s="8" t="s">
        <v>52</v>
      </c>
      <c r="B74" s="8">
        <v>24410</v>
      </c>
      <c r="C74" s="8">
        <v>21033</v>
      </c>
      <c r="D74" s="8">
        <f t="shared" ref="D74:D79" si="10">C74-B74</f>
        <v>-3377</v>
      </c>
      <c r="E74" s="8">
        <f t="shared" ref="E74:E79" si="11">D74/B74</f>
        <v>-0.13834494059811553</v>
      </c>
    </row>
    <row r="75" spans="1:5" ht="15">
      <c r="A75" s="8" t="s">
        <v>57</v>
      </c>
      <c r="B75" s="8">
        <f>SUM(B73:B74)</f>
        <v>101985</v>
      </c>
      <c r="C75" s="8">
        <v>88031.5</v>
      </c>
      <c r="D75" s="8">
        <f t="shared" si="10"/>
        <v>-13953.5</v>
      </c>
      <c r="E75" s="8">
        <f t="shared" si="11"/>
        <v>-0.13681914006961809</v>
      </c>
    </row>
    <row r="76" spans="1:5" ht="15">
      <c r="A76" s="8" t="s">
        <v>51</v>
      </c>
      <c r="B76" s="8">
        <v>84638</v>
      </c>
      <c r="C76" s="8">
        <v>67084.75</v>
      </c>
      <c r="D76" s="8">
        <f t="shared" si="10"/>
        <v>-17553.25</v>
      </c>
      <c r="E76" s="8">
        <f t="shared" si="11"/>
        <v>-0.2073920697559016</v>
      </c>
    </row>
    <row r="77" spans="1:5" ht="15">
      <c r="A77" s="8" t="s">
        <v>52</v>
      </c>
      <c r="B77" s="8">
        <v>26487</v>
      </c>
      <c r="C77" s="8">
        <v>19125</v>
      </c>
      <c r="D77" s="8">
        <f t="shared" si="10"/>
        <v>-7362</v>
      </c>
      <c r="E77" s="8">
        <f t="shared" si="11"/>
        <v>-0.27794767244308527</v>
      </c>
    </row>
    <row r="78" spans="1:5" ht="15">
      <c r="A78" s="8" t="s">
        <v>58</v>
      </c>
      <c r="B78" s="8">
        <f>SUM(B76:B77)</f>
        <v>111125</v>
      </c>
      <c r="C78" s="8">
        <v>86209.75</v>
      </c>
      <c r="D78" s="8">
        <f t="shared" si="10"/>
        <v>-24915.25</v>
      </c>
      <c r="E78" s="8">
        <f t="shared" si="11"/>
        <v>-0.22420922384701913</v>
      </c>
    </row>
    <row r="79" spans="1:5" ht="15">
      <c r="A79" s="8" t="s">
        <v>56</v>
      </c>
      <c r="B79" s="8">
        <f>B75+B78</f>
        <v>213110</v>
      </c>
      <c r="C79" s="8">
        <f>C75+C78</f>
        <v>174241.25</v>
      </c>
      <c r="D79" s="8">
        <f t="shared" si="10"/>
        <v>-38868.75</v>
      </c>
      <c r="E79" s="8">
        <f t="shared" si="11"/>
        <v>-0.18238820327530383</v>
      </c>
    </row>
    <row r="80" spans="1:5" ht="15">
      <c r="A80" s="8"/>
      <c r="B80" s="8"/>
      <c r="C80" s="8"/>
      <c r="D80" s="8"/>
      <c r="E80" s="8"/>
    </row>
    <row r="81" spans="1:6" ht="15">
      <c r="A81" s="8" t="s">
        <v>20</v>
      </c>
      <c r="B81" s="8">
        <f>B65+B70+B79</f>
        <v>566825</v>
      </c>
      <c r="C81" s="8">
        <f t="shared" ref="C81:E81" si="12">C65+C70+C79</f>
        <v>520539.25</v>
      </c>
      <c r="D81" s="8">
        <f t="shared" si="12"/>
        <v>-46285.75</v>
      </c>
      <c r="E81" s="8">
        <f t="shared" si="12"/>
        <v>-0.22471548562313043</v>
      </c>
    </row>
    <row r="82" spans="1:6" ht="15">
      <c r="A82" s="8" t="s">
        <v>95</v>
      </c>
      <c r="B82" s="8"/>
      <c r="C82" s="8"/>
      <c r="D82" s="8"/>
      <c r="E82" s="8"/>
    </row>
    <row r="83" spans="1:6">
      <c r="A83" s="4"/>
    </row>
    <row r="84" spans="1:6" ht="15">
      <c r="A84" s="8"/>
      <c r="B84" s="8"/>
      <c r="C84" s="8"/>
      <c r="D84" s="8"/>
      <c r="E84" s="8"/>
      <c r="F84" s="8"/>
    </row>
    <row r="85" spans="1:6" ht="15">
      <c r="A85" s="9" t="s">
        <v>147</v>
      </c>
      <c r="B85" s="9"/>
      <c r="C85" s="9"/>
      <c r="D85" s="9"/>
      <c r="E85" s="9"/>
      <c r="F85" s="8"/>
    </row>
    <row r="86" spans="1:6" ht="15">
      <c r="A86" s="8"/>
      <c r="B86" s="8"/>
      <c r="C86" s="8"/>
      <c r="D86" s="8"/>
      <c r="E86" s="8"/>
      <c r="F86" s="8"/>
    </row>
    <row r="87" spans="1:6" ht="15">
      <c r="A87" s="8" t="s">
        <v>75</v>
      </c>
      <c r="B87" s="8">
        <v>2022</v>
      </c>
      <c r="C87" s="8">
        <v>2023</v>
      </c>
      <c r="D87" s="8" t="s">
        <v>142</v>
      </c>
      <c r="E87" s="8" t="s">
        <v>135</v>
      </c>
      <c r="F87" s="8"/>
    </row>
    <row r="88" spans="1:6" ht="15">
      <c r="A88" s="8" t="s">
        <v>59</v>
      </c>
      <c r="B88" s="8">
        <v>185878</v>
      </c>
      <c r="C88" s="8">
        <v>182654</v>
      </c>
      <c r="D88" s="8">
        <f>C88-B88</f>
        <v>-3224</v>
      </c>
      <c r="E88" s="8">
        <f>D88/B88</f>
        <v>-1.7344709971056284E-2</v>
      </c>
      <c r="F88" s="8"/>
    </row>
    <row r="89" spans="1:6" ht="15">
      <c r="A89" s="8" t="s">
        <v>60</v>
      </c>
      <c r="B89" s="8">
        <v>167837</v>
      </c>
      <c r="C89" s="8">
        <v>163644</v>
      </c>
      <c r="D89" s="8">
        <f t="shared" ref="D89:D91" si="13">C89-B89</f>
        <v>-4193</v>
      </c>
      <c r="E89" s="8">
        <f t="shared" ref="E89:E91" si="14">D89/B89</f>
        <v>-2.4982572376770318E-2</v>
      </c>
      <c r="F89" s="8"/>
    </row>
    <row r="90" spans="1:6" ht="15">
      <c r="A90" s="8" t="s">
        <v>61</v>
      </c>
      <c r="B90" s="8">
        <v>213110</v>
      </c>
      <c r="C90" s="8">
        <v>174241.25</v>
      </c>
      <c r="D90" s="8">
        <f t="shared" si="13"/>
        <v>-38868.75</v>
      </c>
      <c r="E90" s="8">
        <f t="shared" si="14"/>
        <v>-0.18238820327530383</v>
      </c>
      <c r="F90" s="8"/>
    </row>
    <row r="91" spans="1:6" ht="15">
      <c r="A91" s="8" t="s">
        <v>20</v>
      </c>
      <c r="B91" s="8">
        <f>SUM(B88:B90)</f>
        <v>566825</v>
      </c>
      <c r="C91" s="8">
        <f>SUM(C88:C90)</f>
        <v>520539.25</v>
      </c>
      <c r="D91" s="8">
        <f t="shared" si="13"/>
        <v>-46285.75</v>
      </c>
      <c r="E91" s="8">
        <f t="shared" si="14"/>
        <v>-8.1657919110836683E-2</v>
      </c>
      <c r="F91" s="8"/>
    </row>
    <row r="92" spans="1:6" ht="15">
      <c r="A92" s="8" t="s">
        <v>95</v>
      </c>
      <c r="B92" s="8"/>
      <c r="C92" s="8"/>
      <c r="D92" s="8"/>
      <c r="E92" s="8"/>
      <c r="F92" s="8"/>
    </row>
    <row r="93" spans="1:6" ht="15">
      <c r="A93" s="8"/>
      <c r="B93" s="8"/>
      <c r="C93" s="8"/>
      <c r="D93" s="8"/>
      <c r="E93" s="8"/>
      <c r="F93" s="8"/>
    </row>
    <row r="94" spans="1:6" ht="15">
      <c r="A94" s="8"/>
      <c r="B94" s="8"/>
      <c r="C94" s="8"/>
      <c r="D94" s="8"/>
      <c r="E94" s="8"/>
      <c r="F94" s="8"/>
    </row>
  </sheetData>
  <mergeCells count="25">
    <mergeCell ref="A60:E60"/>
    <mergeCell ref="G18:G19"/>
    <mergeCell ref="A18:A19"/>
    <mergeCell ref="B18:B19"/>
    <mergeCell ref="C18:C19"/>
    <mergeCell ref="D18:D19"/>
    <mergeCell ref="E18:E19"/>
    <mergeCell ref="F18:F19"/>
    <mergeCell ref="A35:G35"/>
    <mergeCell ref="A85:E85"/>
    <mergeCell ref="G6:G7"/>
    <mergeCell ref="A12:A13"/>
    <mergeCell ref="B12:B13"/>
    <mergeCell ref="C12:C13"/>
    <mergeCell ref="D12:D13"/>
    <mergeCell ref="E12:E13"/>
    <mergeCell ref="F12:F13"/>
    <mergeCell ref="G12:G13"/>
    <mergeCell ref="A6:A7"/>
    <mergeCell ref="B6:B7"/>
    <mergeCell ref="C6:C7"/>
    <mergeCell ref="D6:D7"/>
    <mergeCell ref="E6:E7"/>
    <mergeCell ref="F6:F7"/>
    <mergeCell ref="A61:E61"/>
  </mergeCells>
  <pageMargins left="0.7" right="0.7" top="0.75" bottom="0.75" header="0.3" footer="0.3"/>
  <pageSetup scale="60" orientation="landscape" horizontalDpi="4294967293" verticalDpi="0" r:id="rId1"/>
  <rowBreaks count="1" manualBreakCount="1">
    <brk id="58" max="10" man="1"/>
  </rowBreaks>
  <ignoredErrors>
    <ignoredError sqref="B66:C67 B71:C72 B68:B69 B73:B75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70366-E80D-4415-A8DF-5F69E3B501E1}">
  <dimension ref="A1:G135"/>
  <sheetViews>
    <sheetView view="pageBreakPreview" zoomScale="69" zoomScaleNormal="100" workbookViewId="0">
      <selection activeCell="L44" sqref="L44"/>
    </sheetView>
  </sheetViews>
  <sheetFormatPr baseColWidth="10" defaultRowHeight="15"/>
  <cols>
    <col min="1" max="1" width="24.5703125" customWidth="1"/>
    <col min="2" max="2" width="18.5703125" customWidth="1"/>
    <col min="3" max="3" width="16.7109375" bestFit="1" customWidth="1"/>
    <col min="4" max="4" width="11.28515625" customWidth="1"/>
    <col min="5" max="5" width="12.140625" customWidth="1"/>
    <col min="6" max="6" width="14.5703125" customWidth="1"/>
    <col min="7" max="7" width="14.28515625" customWidth="1"/>
  </cols>
  <sheetData>
    <row r="1" spans="1:7">
      <c r="A1" s="8"/>
      <c r="B1" s="8"/>
      <c r="C1" s="8"/>
      <c r="D1" s="8"/>
      <c r="E1" s="8"/>
      <c r="F1" s="8"/>
      <c r="G1" s="8"/>
    </row>
    <row r="2" spans="1:7">
      <c r="A2" s="9" t="s">
        <v>31</v>
      </c>
      <c r="B2" s="9"/>
      <c r="C2" s="9"/>
      <c r="D2" s="9"/>
      <c r="E2" s="9"/>
      <c r="F2" s="9"/>
      <c r="G2" s="9"/>
    </row>
    <row r="3" spans="1:7">
      <c r="A3" s="9" t="s">
        <v>32</v>
      </c>
      <c r="B3" s="9"/>
      <c r="C3" s="9"/>
      <c r="D3" s="9"/>
      <c r="E3" s="9"/>
      <c r="F3" s="9"/>
      <c r="G3" s="9"/>
    </row>
    <row r="4" spans="1:7">
      <c r="A4" s="9" t="s">
        <v>45</v>
      </c>
      <c r="B4" s="9"/>
      <c r="C4" s="9"/>
      <c r="D4" s="9"/>
      <c r="E4" s="9"/>
      <c r="F4" s="9"/>
      <c r="G4" s="9"/>
    </row>
    <row r="5" spans="1:7">
      <c r="A5" s="9" t="s">
        <v>116</v>
      </c>
      <c r="B5" s="9"/>
      <c r="C5" s="9"/>
      <c r="D5" s="9"/>
      <c r="E5" s="9"/>
      <c r="F5" s="9"/>
      <c r="G5" s="9"/>
    </row>
    <row r="6" spans="1:7">
      <c r="A6" s="9"/>
      <c r="B6" s="9"/>
      <c r="C6" s="9"/>
      <c r="D6" s="9"/>
      <c r="E6" s="9"/>
      <c r="F6" s="9"/>
      <c r="G6" s="9"/>
    </row>
    <row r="7" spans="1:7">
      <c r="A7" s="9" t="s">
        <v>117</v>
      </c>
      <c r="B7" s="9"/>
      <c r="C7" s="9"/>
      <c r="D7" s="9"/>
      <c r="E7" s="9"/>
      <c r="F7" s="9"/>
      <c r="G7" s="9"/>
    </row>
    <row r="8" spans="1:7">
      <c r="A8" s="8" t="s">
        <v>155</v>
      </c>
      <c r="B8" s="8" t="s">
        <v>38</v>
      </c>
      <c r="C8" s="8" t="s">
        <v>119</v>
      </c>
      <c r="D8" s="8" t="s">
        <v>120</v>
      </c>
      <c r="E8" s="8" t="s">
        <v>121</v>
      </c>
      <c r="F8" s="8" t="s">
        <v>122</v>
      </c>
      <c r="G8" s="8" t="s">
        <v>123</v>
      </c>
    </row>
    <row r="9" spans="1:7">
      <c r="A9" s="8" t="s">
        <v>46</v>
      </c>
      <c r="B9" s="8">
        <v>52</v>
      </c>
      <c r="C9" s="8">
        <v>20196</v>
      </c>
      <c r="D9" s="8">
        <v>212940</v>
      </c>
      <c r="E9" s="8">
        <f>SUM(C9:D9)</f>
        <v>233136</v>
      </c>
      <c r="F9" s="8">
        <v>74223</v>
      </c>
      <c r="G9" s="8">
        <v>127</v>
      </c>
    </row>
    <row r="10" spans="1:7">
      <c r="A10" s="8" t="s">
        <v>151</v>
      </c>
      <c r="B10" s="8">
        <v>49</v>
      </c>
      <c r="C10" s="8">
        <v>30760</v>
      </c>
      <c r="D10" s="8">
        <v>140288</v>
      </c>
      <c r="E10" s="8">
        <f t="shared" ref="E10:E15" si="0">SUM(C10:D10)</f>
        <v>171048</v>
      </c>
      <c r="F10" s="8">
        <v>64173</v>
      </c>
      <c r="G10" s="8">
        <v>169</v>
      </c>
    </row>
    <row r="11" spans="1:7">
      <c r="A11" s="8" t="s">
        <v>9</v>
      </c>
      <c r="B11" s="8">
        <v>12</v>
      </c>
      <c r="C11" s="8">
        <v>10757</v>
      </c>
      <c r="D11" s="8">
        <v>35526</v>
      </c>
      <c r="E11" s="8">
        <f t="shared" si="0"/>
        <v>46283</v>
      </c>
      <c r="F11" s="8">
        <v>14946</v>
      </c>
      <c r="G11" s="8">
        <v>1652</v>
      </c>
    </row>
    <row r="12" spans="1:7">
      <c r="A12" s="8" t="s">
        <v>154</v>
      </c>
      <c r="B12" s="8">
        <v>2</v>
      </c>
      <c r="C12" s="8">
        <v>209</v>
      </c>
      <c r="D12" s="8">
        <v>101</v>
      </c>
      <c r="E12" s="8">
        <f t="shared" si="0"/>
        <v>310</v>
      </c>
      <c r="F12" s="8">
        <v>184</v>
      </c>
      <c r="G12" s="8">
        <v>0</v>
      </c>
    </row>
    <row r="13" spans="1:7">
      <c r="A13" s="8" t="s">
        <v>125</v>
      </c>
      <c r="B13" s="8">
        <v>1</v>
      </c>
      <c r="C13" s="8">
        <v>1</v>
      </c>
      <c r="D13" s="8">
        <v>281</v>
      </c>
      <c r="E13" s="8">
        <f t="shared" si="0"/>
        <v>282</v>
      </c>
      <c r="F13" s="8">
        <v>104</v>
      </c>
      <c r="G13" s="8">
        <v>3</v>
      </c>
    </row>
    <row r="14" spans="1:7">
      <c r="A14" s="8" t="s">
        <v>126</v>
      </c>
      <c r="B14" s="8">
        <v>39</v>
      </c>
      <c r="C14" s="8">
        <v>13795</v>
      </c>
      <c r="D14" s="8">
        <v>0</v>
      </c>
      <c r="E14" s="8">
        <f t="shared" si="0"/>
        <v>13795</v>
      </c>
      <c r="F14" s="8">
        <v>4217</v>
      </c>
      <c r="G14" s="8">
        <v>12319</v>
      </c>
    </row>
    <row r="15" spans="1:7">
      <c r="A15" s="8" t="s">
        <v>127</v>
      </c>
      <c r="B15" s="8">
        <v>0</v>
      </c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</row>
    <row r="16" spans="1:7">
      <c r="A16" s="8" t="s">
        <v>19</v>
      </c>
      <c r="B16" s="8">
        <f>SUM(B9:B15)</f>
        <v>155</v>
      </c>
      <c r="C16" s="8">
        <f t="shared" ref="C16:G16" si="1">SUM(C9:C15)</f>
        <v>75718</v>
      </c>
      <c r="D16" s="8">
        <f t="shared" si="1"/>
        <v>389136</v>
      </c>
      <c r="E16" s="8">
        <f t="shared" si="1"/>
        <v>464854</v>
      </c>
      <c r="F16" s="8">
        <f t="shared" si="1"/>
        <v>157847</v>
      </c>
      <c r="G16" s="8">
        <f t="shared" si="1"/>
        <v>14270</v>
      </c>
    </row>
    <row r="17" spans="1:7">
      <c r="A17" s="8" t="s">
        <v>95</v>
      </c>
      <c r="B17" s="8"/>
      <c r="C17" s="8"/>
      <c r="D17" s="8"/>
      <c r="E17" s="8"/>
      <c r="F17" s="8"/>
      <c r="G17" s="8"/>
    </row>
    <row r="18" spans="1:7" ht="12.75" customHeight="1">
      <c r="A18" s="8"/>
      <c r="B18" s="8"/>
      <c r="C18" s="8"/>
      <c r="D18" s="8"/>
      <c r="E18" s="8"/>
      <c r="F18" s="8"/>
      <c r="G18" s="8"/>
    </row>
    <row r="19" spans="1:7" ht="45" customHeight="1">
      <c r="A19" s="9" t="s">
        <v>156</v>
      </c>
      <c r="B19" s="9"/>
      <c r="C19" s="9"/>
      <c r="D19" s="9"/>
      <c r="E19" s="9"/>
      <c r="F19" s="8"/>
      <c r="G19" s="8"/>
    </row>
    <row r="20" spans="1:7">
      <c r="A20" s="8"/>
      <c r="B20" s="8" t="s">
        <v>44</v>
      </c>
      <c r="C20" s="8" t="s">
        <v>19</v>
      </c>
      <c r="D20" s="8"/>
      <c r="E20" s="8"/>
      <c r="F20" s="8"/>
      <c r="G20" s="8"/>
    </row>
    <row r="21" spans="1:7">
      <c r="A21" s="8"/>
      <c r="B21" s="8" t="s">
        <v>46</v>
      </c>
      <c r="C21" s="8">
        <v>233136</v>
      </c>
      <c r="D21" s="8"/>
      <c r="E21" s="8"/>
      <c r="F21" s="8"/>
      <c r="G21" s="8"/>
    </row>
    <row r="22" spans="1:7">
      <c r="A22" s="8"/>
      <c r="B22" s="8" t="s">
        <v>10</v>
      </c>
      <c r="C22" s="8">
        <v>171048</v>
      </c>
      <c r="D22" s="8"/>
      <c r="E22" s="8"/>
      <c r="F22" s="8"/>
      <c r="G22" s="8"/>
    </row>
    <row r="23" spans="1:7">
      <c r="A23" s="8"/>
      <c r="B23" s="8" t="s">
        <v>9</v>
      </c>
      <c r="C23" s="8">
        <v>46283</v>
      </c>
      <c r="D23" s="8"/>
      <c r="E23" s="8"/>
      <c r="F23" s="8"/>
      <c r="G23" s="8"/>
    </row>
    <row r="24" spans="1:7">
      <c r="A24" s="8"/>
      <c r="B24" s="8" t="s">
        <v>124</v>
      </c>
      <c r="C24" s="8">
        <v>310</v>
      </c>
      <c r="D24" s="8"/>
      <c r="E24" s="8"/>
      <c r="F24" s="8"/>
      <c r="G24" s="8"/>
    </row>
    <row r="25" spans="1:7">
      <c r="A25" s="8"/>
      <c r="B25" s="8" t="s">
        <v>18</v>
      </c>
      <c r="C25" s="8">
        <v>282</v>
      </c>
      <c r="D25" s="8"/>
      <c r="E25" s="8"/>
      <c r="F25" s="8"/>
      <c r="G25" s="8"/>
    </row>
    <row r="26" spans="1:7">
      <c r="A26" s="8"/>
      <c r="B26" s="8" t="s">
        <v>128</v>
      </c>
      <c r="C26" s="8">
        <v>13795</v>
      </c>
      <c r="D26" s="8"/>
      <c r="E26" s="8"/>
      <c r="F26" s="8"/>
      <c r="G26" s="8"/>
    </row>
    <row r="27" spans="1:7">
      <c r="A27" s="8"/>
      <c r="B27" s="8" t="s">
        <v>127</v>
      </c>
      <c r="C27" s="8">
        <v>0</v>
      </c>
      <c r="D27" s="8"/>
      <c r="E27" s="8"/>
      <c r="F27" s="8"/>
      <c r="G27" s="8"/>
    </row>
    <row r="28" spans="1:7">
      <c r="A28" s="8"/>
      <c r="B28" s="8" t="s">
        <v>19</v>
      </c>
      <c r="C28" s="8">
        <f>SUM(C21:C27)</f>
        <v>464854</v>
      </c>
      <c r="D28" s="8"/>
      <c r="E28" s="8"/>
      <c r="F28" s="8"/>
      <c r="G28" s="8"/>
    </row>
    <row r="29" spans="1:7">
      <c r="A29" s="8"/>
      <c r="B29" s="8" t="s">
        <v>95</v>
      </c>
      <c r="C29" s="8"/>
      <c r="D29" s="8"/>
      <c r="E29" s="8"/>
      <c r="F29" s="8"/>
      <c r="G29" s="8"/>
    </row>
    <row r="30" spans="1:7">
      <c r="A30" s="8"/>
      <c r="B30" s="8"/>
      <c r="C30" s="8"/>
      <c r="D30" s="8"/>
      <c r="E30" s="8"/>
      <c r="F30" s="8"/>
      <c r="G30" s="8"/>
    </row>
    <row r="31" spans="1:7">
      <c r="A31" s="9" t="s">
        <v>129</v>
      </c>
      <c r="B31" s="9"/>
      <c r="C31" s="9"/>
      <c r="D31" s="9"/>
      <c r="E31" s="9"/>
      <c r="F31" s="9"/>
      <c r="G31" s="8"/>
    </row>
    <row r="32" spans="1:7">
      <c r="A32" s="8"/>
      <c r="B32" s="8"/>
      <c r="C32" s="8"/>
      <c r="D32" s="8"/>
      <c r="E32" s="8"/>
      <c r="F32" s="8"/>
      <c r="G32" s="8"/>
    </row>
    <row r="33" spans="1:7">
      <c r="A33" s="8" t="s">
        <v>118</v>
      </c>
      <c r="B33" s="8" t="s">
        <v>119</v>
      </c>
      <c r="C33" s="8" t="s">
        <v>120</v>
      </c>
      <c r="D33" s="8" t="s">
        <v>122</v>
      </c>
      <c r="E33" s="8" t="s">
        <v>123</v>
      </c>
      <c r="F33" s="8"/>
      <c r="G33" s="8"/>
    </row>
    <row r="34" spans="1:7">
      <c r="A34" s="8">
        <v>155</v>
      </c>
      <c r="B34" s="8">
        <v>75718</v>
      </c>
      <c r="C34" s="8">
        <v>389136</v>
      </c>
      <c r="D34" s="8">
        <v>157847</v>
      </c>
      <c r="E34" s="8">
        <v>14270</v>
      </c>
      <c r="F34" s="8"/>
      <c r="G34" s="8"/>
    </row>
    <row r="35" spans="1:7">
      <c r="A35" s="8"/>
      <c r="B35" s="8"/>
      <c r="C35" s="8"/>
      <c r="D35" s="8"/>
      <c r="E35" s="8"/>
      <c r="F35" s="8"/>
      <c r="G35" s="8"/>
    </row>
    <row r="36" spans="1:7">
      <c r="A36" s="8"/>
      <c r="B36" s="8"/>
      <c r="C36" s="8"/>
      <c r="D36" s="8"/>
      <c r="E36" s="8"/>
      <c r="F36" s="8"/>
      <c r="G36" s="8"/>
    </row>
    <row r="37" spans="1:7">
      <c r="A37" s="8"/>
      <c r="B37" s="8"/>
      <c r="C37" s="8"/>
      <c r="D37" s="8"/>
      <c r="E37" s="8"/>
      <c r="F37" s="8"/>
      <c r="G37" s="8"/>
    </row>
    <row r="38" spans="1:7">
      <c r="A38" s="9" t="s">
        <v>130</v>
      </c>
      <c r="B38" s="9"/>
      <c r="C38" s="9"/>
      <c r="D38" s="9"/>
      <c r="E38" s="9"/>
      <c r="F38" s="8"/>
      <c r="G38" s="8"/>
    </row>
    <row r="39" spans="1:7">
      <c r="A39" s="8"/>
      <c r="B39" s="8"/>
      <c r="C39" s="8"/>
      <c r="D39" s="8"/>
      <c r="E39" s="8"/>
      <c r="F39" s="8"/>
      <c r="G39" s="8"/>
    </row>
    <row r="40" spans="1:7">
      <c r="A40" s="8" t="s">
        <v>115</v>
      </c>
      <c r="B40" s="8" t="s">
        <v>119</v>
      </c>
      <c r="C40" s="8" t="s">
        <v>120</v>
      </c>
      <c r="D40" s="8" t="s">
        <v>122</v>
      </c>
      <c r="E40" s="8" t="s">
        <v>123</v>
      </c>
      <c r="F40" s="8"/>
      <c r="G40" s="8"/>
    </row>
    <row r="41" spans="1:7">
      <c r="A41" s="8" t="s">
        <v>46</v>
      </c>
      <c r="B41" s="8">
        <v>20196</v>
      </c>
      <c r="C41" s="8">
        <v>212940</v>
      </c>
      <c r="D41" s="8">
        <v>74223</v>
      </c>
      <c r="E41" s="8">
        <v>127</v>
      </c>
      <c r="F41" s="8"/>
      <c r="G41" s="8"/>
    </row>
    <row r="42" spans="1:7">
      <c r="A42" s="8" t="s">
        <v>10</v>
      </c>
      <c r="B42" s="8">
        <v>30760</v>
      </c>
      <c r="C42" s="8">
        <v>140288</v>
      </c>
      <c r="D42" s="8">
        <v>64173</v>
      </c>
      <c r="E42" s="8">
        <v>169</v>
      </c>
      <c r="F42" s="8"/>
      <c r="G42" s="8"/>
    </row>
    <row r="43" spans="1:7">
      <c r="A43" s="8" t="s">
        <v>9</v>
      </c>
      <c r="B43" s="8">
        <v>10757</v>
      </c>
      <c r="C43" s="8">
        <v>35526</v>
      </c>
      <c r="D43" s="8">
        <v>14946</v>
      </c>
      <c r="E43" s="8">
        <v>1652</v>
      </c>
      <c r="F43" s="8"/>
      <c r="G43" s="8"/>
    </row>
    <row r="44" spans="1:7">
      <c r="A44" s="8" t="s">
        <v>124</v>
      </c>
      <c r="B44" s="8">
        <v>209</v>
      </c>
      <c r="C44" s="8">
        <v>101</v>
      </c>
      <c r="D44" s="8">
        <v>184</v>
      </c>
      <c r="E44" s="8">
        <v>0</v>
      </c>
      <c r="F44" s="8"/>
      <c r="G44" s="8"/>
    </row>
    <row r="45" spans="1:7">
      <c r="A45" s="8" t="s">
        <v>125</v>
      </c>
      <c r="B45" s="8">
        <v>1</v>
      </c>
      <c r="C45" s="8">
        <v>281</v>
      </c>
      <c r="D45" s="8">
        <v>104</v>
      </c>
      <c r="E45" s="8">
        <v>3</v>
      </c>
      <c r="F45" s="8"/>
      <c r="G45" s="8"/>
    </row>
    <row r="46" spans="1:7">
      <c r="A46" s="8" t="s">
        <v>126</v>
      </c>
      <c r="B46" s="8">
        <v>13795</v>
      </c>
      <c r="C46" s="8">
        <v>0</v>
      </c>
      <c r="D46" s="8">
        <v>4217</v>
      </c>
      <c r="E46" s="8">
        <v>12319</v>
      </c>
      <c r="F46" s="8"/>
      <c r="G46" s="8"/>
    </row>
    <row r="47" spans="1:7">
      <c r="A47" s="8" t="s">
        <v>127</v>
      </c>
      <c r="B47" s="8">
        <v>0</v>
      </c>
      <c r="C47" s="8">
        <v>0</v>
      </c>
      <c r="D47" s="8">
        <v>0</v>
      </c>
      <c r="E47" s="8">
        <v>0</v>
      </c>
      <c r="F47" s="8"/>
      <c r="G47" s="8"/>
    </row>
    <row r="48" spans="1:7">
      <c r="A48" s="8" t="s">
        <v>19</v>
      </c>
      <c r="B48" s="8">
        <f>SUM(B41:B47)</f>
        <v>75718</v>
      </c>
      <c r="C48" s="8">
        <f t="shared" ref="C48:E48" si="2">SUM(C41:C47)</f>
        <v>389136</v>
      </c>
      <c r="D48" s="8">
        <f t="shared" si="2"/>
        <v>157847</v>
      </c>
      <c r="E48" s="8">
        <f t="shared" si="2"/>
        <v>14270</v>
      </c>
      <c r="F48" s="8"/>
      <c r="G48" s="8"/>
    </row>
    <row r="49" spans="1:7">
      <c r="A49" s="8" t="s">
        <v>95</v>
      </c>
      <c r="B49" s="8"/>
      <c r="C49" s="8"/>
      <c r="D49" s="8"/>
      <c r="E49" s="8"/>
      <c r="F49" s="8"/>
      <c r="G49" s="8"/>
    </row>
    <row r="50" spans="1:7">
      <c r="A50" s="8"/>
      <c r="B50" s="8"/>
      <c r="C50" s="8"/>
      <c r="D50" s="8"/>
      <c r="E50" s="8"/>
      <c r="F50" s="8"/>
      <c r="G50" s="8"/>
    </row>
    <row r="51" spans="1:7">
      <c r="A51" s="8"/>
      <c r="B51" s="8"/>
      <c r="C51" s="8"/>
      <c r="D51" s="8"/>
      <c r="E51" s="8"/>
      <c r="F51" s="8"/>
      <c r="G51" s="8"/>
    </row>
    <row r="52" spans="1:7">
      <c r="A52" s="8"/>
      <c r="B52" s="8"/>
      <c r="C52" s="8"/>
      <c r="D52" s="8"/>
      <c r="E52" s="8"/>
      <c r="F52" s="8"/>
      <c r="G52" s="8"/>
    </row>
    <row r="53" spans="1:7">
      <c r="A53" s="9" t="s">
        <v>31</v>
      </c>
      <c r="B53" s="9"/>
      <c r="C53" s="9"/>
      <c r="D53" s="9"/>
      <c r="E53" s="9"/>
      <c r="F53" s="8"/>
      <c r="G53" s="8"/>
    </row>
    <row r="54" spans="1:7">
      <c r="A54" s="9" t="s">
        <v>32</v>
      </c>
      <c r="B54" s="9"/>
      <c r="C54" s="9"/>
      <c r="D54" s="9"/>
      <c r="E54" s="9"/>
      <c r="F54" s="8"/>
      <c r="G54" s="8"/>
    </row>
    <row r="55" spans="1:7">
      <c r="A55" s="9" t="s">
        <v>45</v>
      </c>
      <c r="B55" s="9"/>
      <c r="C55" s="9"/>
      <c r="D55" s="9"/>
      <c r="E55" s="9"/>
      <c r="F55" s="8"/>
      <c r="G55" s="8"/>
    </row>
    <row r="56" spans="1:7">
      <c r="A56" s="9" t="s">
        <v>131</v>
      </c>
      <c r="B56" s="9"/>
      <c r="C56" s="9"/>
      <c r="D56" s="9"/>
      <c r="E56" s="9"/>
      <c r="F56" s="8"/>
      <c r="G56" s="8"/>
    </row>
    <row r="57" spans="1:7">
      <c r="A57" s="9" t="s">
        <v>132</v>
      </c>
      <c r="B57" s="9"/>
      <c r="C57" s="9"/>
      <c r="D57" s="9"/>
      <c r="E57" s="9"/>
      <c r="F57" s="8"/>
      <c r="G57" s="8"/>
    </row>
    <row r="58" spans="1:7">
      <c r="A58" s="8"/>
      <c r="B58" s="8"/>
      <c r="C58" s="8"/>
      <c r="D58" s="8"/>
      <c r="E58" s="8"/>
      <c r="F58" s="8"/>
      <c r="G58" s="8"/>
    </row>
    <row r="59" spans="1:7">
      <c r="A59" s="8" t="s">
        <v>133</v>
      </c>
      <c r="B59" s="8">
        <v>2022</v>
      </c>
      <c r="C59" s="8">
        <v>2023</v>
      </c>
      <c r="D59" s="8" t="s">
        <v>134</v>
      </c>
      <c r="E59" s="8" t="s">
        <v>135</v>
      </c>
      <c r="F59" s="8"/>
      <c r="G59" s="8"/>
    </row>
    <row r="60" spans="1:7">
      <c r="A60" s="8" t="s">
        <v>46</v>
      </c>
      <c r="B60" s="8">
        <v>37</v>
      </c>
      <c r="C60" s="8">
        <v>52</v>
      </c>
      <c r="D60" s="8">
        <f>C60-B60</f>
        <v>15</v>
      </c>
      <c r="E60" s="8">
        <f>D60/B60</f>
        <v>0.40540540540540543</v>
      </c>
      <c r="F60" s="8"/>
      <c r="G60" s="8"/>
    </row>
    <row r="61" spans="1:7">
      <c r="A61" s="8" t="s">
        <v>10</v>
      </c>
      <c r="B61" s="8">
        <v>28</v>
      </c>
      <c r="C61" s="8">
        <v>49</v>
      </c>
      <c r="D61" s="8">
        <f t="shared" ref="D61:D67" si="3">C61-B61</f>
        <v>21</v>
      </c>
      <c r="E61" s="8">
        <f t="shared" ref="E61:E67" si="4">D61/B61</f>
        <v>0.75</v>
      </c>
      <c r="F61" s="8"/>
      <c r="G61" s="8"/>
    </row>
    <row r="62" spans="1:7">
      <c r="A62" s="8" t="s">
        <v>9</v>
      </c>
      <c r="B62" s="8">
        <v>9</v>
      </c>
      <c r="C62" s="8">
        <v>12</v>
      </c>
      <c r="D62" s="8">
        <f t="shared" si="3"/>
        <v>3</v>
      </c>
      <c r="E62" s="8">
        <f t="shared" si="4"/>
        <v>0.33333333333333331</v>
      </c>
      <c r="F62" s="8"/>
      <c r="G62" s="8"/>
    </row>
    <row r="63" spans="1:7">
      <c r="A63" s="8" t="s">
        <v>124</v>
      </c>
      <c r="B63" s="8">
        <v>1</v>
      </c>
      <c r="C63" s="8">
        <v>2</v>
      </c>
      <c r="D63" s="8">
        <f t="shared" si="3"/>
        <v>1</v>
      </c>
      <c r="E63" s="8">
        <f t="shared" si="4"/>
        <v>1</v>
      </c>
      <c r="F63" s="8"/>
      <c r="G63" s="8"/>
    </row>
    <row r="64" spans="1:7">
      <c r="A64" s="8" t="s">
        <v>18</v>
      </c>
      <c r="B64" s="8">
        <v>0</v>
      </c>
      <c r="C64" s="8">
        <v>1</v>
      </c>
      <c r="D64" s="8">
        <f t="shared" si="3"/>
        <v>1</v>
      </c>
      <c r="E64" s="8">
        <v>1</v>
      </c>
      <c r="F64" s="8" t="s">
        <v>157</v>
      </c>
      <c r="G64" s="8"/>
    </row>
    <row r="65" spans="1:7">
      <c r="A65" s="8" t="s">
        <v>128</v>
      </c>
      <c r="B65" s="8">
        <v>37</v>
      </c>
      <c r="C65" s="8">
        <v>39</v>
      </c>
      <c r="D65" s="8">
        <f t="shared" si="3"/>
        <v>2</v>
      </c>
      <c r="E65" s="8">
        <f t="shared" si="4"/>
        <v>5.4054054054054057E-2</v>
      </c>
      <c r="F65" s="8"/>
      <c r="G65" s="8"/>
    </row>
    <row r="66" spans="1:7">
      <c r="A66" s="8" t="s">
        <v>127</v>
      </c>
      <c r="B66" s="8">
        <v>0</v>
      </c>
      <c r="C66" s="8">
        <v>0</v>
      </c>
      <c r="D66" s="8">
        <f t="shared" si="3"/>
        <v>0</v>
      </c>
      <c r="E66" s="8">
        <v>0</v>
      </c>
      <c r="F66" s="8"/>
      <c r="G66" s="8"/>
    </row>
    <row r="67" spans="1:7">
      <c r="A67" s="8" t="s">
        <v>19</v>
      </c>
      <c r="B67" s="8">
        <f>SUM(B60:B66)</f>
        <v>112</v>
      </c>
      <c r="C67" s="8">
        <f t="shared" ref="C67" si="5">SUM(C60:C66)</f>
        <v>155</v>
      </c>
      <c r="D67" s="8">
        <f t="shared" si="3"/>
        <v>43</v>
      </c>
      <c r="E67" s="8">
        <f t="shared" si="4"/>
        <v>0.38392857142857145</v>
      </c>
      <c r="F67" s="8"/>
      <c r="G67" s="8"/>
    </row>
    <row r="68" spans="1:7">
      <c r="A68" s="8" t="s">
        <v>95</v>
      </c>
      <c r="B68" s="8"/>
      <c r="C68" s="8"/>
      <c r="D68" s="8"/>
      <c r="E68" s="8"/>
      <c r="F68" s="8"/>
      <c r="G68" s="8"/>
    </row>
    <row r="69" spans="1:7">
      <c r="A69" s="8"/>
      <c r="B69" s="8"/>
      <c r="C69" s="8"/>
      <c r="D69" s="8"/>
      <c r="E69" s="8"/>
      <c r="F69" s="8"/>
      <c r="G69" s="8"/>
    </row>
    <row r="70" spans="1:7">
      <c r="A70" s="8"/>
      <c r="B70" s="8"/>
      <c r="C70" s="8"/>
      <c r="D70" s="8"/>
      <c r="E70" s="8"/>
      <c r="F70" s="8"/>
      <c r="G70" s="8"/>
    </row>
    <row r="71" spans="1:7">
      <c r="A71" s="8"/>
      <c r="B71" s="8"/>
      <c r="C71" s="8"/>
      <c r="D71" s="8"/>
      <c r="E71" s="8"/>
      <c r="F71" s="8"/>
      <c r="G71" s="8"/>
    </row>
    <row r="72" spans="1:7">
      <c r="A72" s="8"/>
      <c r="B72" s="8"/>
      <c r="C72" s="8"/>
      <c r="D72" s="8"/>
      <c r="E72" s="8"/>
      <c r="F72" s="8"/>
      <c r="G72" s="8"/>
    </row>
    <row r="73" spans="1:7">
      <c r="A73" s="8"/>
      <c r="B73" s="8"/>
      <c r="C73" s="8"/>
      <c r="D73" s="8"/>
      <c r="E73" s="8"/>
      <c r="F73" s="8"/>
      <c r="G73" s="8"/>
    </row>
    <row r="74" spans="1:7">
      <c r="A74" s="8"/>
      <c r="B74" s="8"/>
      <c r="C74" s="8"/>
      <c r="D74" s="8"/>
      <c r="E74" s="8"/>
      <c r="F74" s="8"/>
      <c r="G74" s="8"/>
    </row>
    <row r="75" spans="1:7">
      <c r="A75" s="8"/>
      <c r="B75" s="8"/>
      <c r="C75" s="8"/>
      <c r="D75" s="8"/>
      <c r="E75" s="8"/>
      <c r="F75" s="8"/>
      <c r="G75" s="8"/>
    </row>
    <row r="76" spans="1:7">
      <c r="A76" s="8"/>
      <c r="B76" s="8"/>
      <c r="C76" s="8"/>
      <c r="D76" s="8"/>
      <c r="E76" s="8"/>
      <c r="F76" s="8"/>
      <c r="G76" s="8"/>
    </row>
    <row r="77" spans="1:7">
      <c r="A77" s="8"/>
      <c r="B77" s="8"/>
      <c r="C77" s="8"/>
      <c r="D77" s="8"/>
      <c r="E77" s="8"/>
      <c r="F77" s="8"/>
      <c r="G77" s="8"/>
    </row>
    <row r="78" spans="1:7">
      <c r="A78" s="8"/>
      <c r="B78" s="8"/>
      <c r="C78" s="8"/>
      <c r="D78" s="8"/>
      <c r="E78" s="8"/>
      <c r="F78" s="8"/>
      <c r="G78" s="8"/>
    </row>
    <row r="79" spans="1:7">
      <c r="A79" s="8"/>
      <c r="B79" s="8"/>
      <c r="C79" s="8"/>
      <c r="D79" s="8"/>
      <c r="E79" s="8"/>
      <c r="F79" s="8"/>
      <c r="G79" s="8"/>
    </row>
    <row r="80" spans="1:7">
      <c r="A80" s="9" t="s">
        <v>31</v>
      </c>
      <c r="B80" s="9"/>
      <c r="C80" s="9"/>
      <c r="D80" s="9"/>
      <c r="E80" s="9"/>
      <c r="F80" s="8"/>
      <c r="G80" s="8"/>
    </row>
    <row r="81" spans="1:7">
      <c r="A81" s="9" t="s">
        <v>32</v>
      </c>
      <c r="B81" s="9"/>
      <c r="C81" s="9"/>
      <c r="D81" s="9"/>
      <c r="E81" s="9"/>
      <c r="F81" s="8"/>
      <c r="G81" s="8"/>
    </row>
    <row r="82" spans="1:7">
      <c r="A82" s="9" t="s">
        <v>45</v>
      </c>
      <c r="B82" s="9"/>
      <c r="C82" s="9"/>
      <c r="D82" s="9"/>
      <c r="E82" s="9"/>
      <c r="F82" s="8"/>
      <c r="G82" s="8"/>
    </row>
    <row r="83" spans="1:7">
      <c r="A83" s="9" t="s">
        <v>149</v>
      </c>
      <c r="B83" s="9"/>
      <c r="C83" s="9"/>
      <c r="D83" s="9"/>
      <c r="E83" s="9"/>
      <c r="F83" s="8"/>
      <c r="G83" s="8"/>
    </row>
    <row r="84" spans="1:7">
      <c r="A84" s="9" t="s">
        <v>132</v>
      </c>
      <c r="B84" s="9"/>
      <c r="C84" s="9"/>
      <c r="D84" s="9"/>
      <c r="E84" s="9"/>
      <c r="F84" s="8"/>
      <c r="G84" s="8"/>
    </row>
    <row r="85" spans="1:7">
      <c r="A85" s="8"/>
      <c r="B85" s="8"/>
      <c r="C85" s="8"/>
      <c r="D85" s="8"/>
      <c r="E85" s="8"/>
      <c r="F85" s="8"/>
      <c r="G85" s="8"/>
    </row>
    <row r="86" spans="1:7">
      <c r="A86" s="8" t="s">
        <v>44</v>
      </c>
      <c r="B86" s="8">
        <v>2022</v>
      </c>
      <c r="C86" s="8">
        <v>2023</v>
      </c>
      <c r="D86" s="8" t="s">
        <v>41</v>
      </c>
      <c r="E86" s="8" t="s">
        <v>42</v>
      </c>
      <c r="F86" s="8"/>
      <c r="G86" s="8"/>
    </row>
    <row r="87" spans="1:7">
      <c r="A87" s="8" t="s">
        <v>46</v>
      </c>
      <c r="B87" s="8">
        <v>134286</v>
      </c>
      <c r="C87" s="8">
        <v>233136</v>
      </c>
      <c r="D87" s="8">
        <f>C87-B87</f>
        <v>98850</v>
      </c>
      <c r="E87" s="8">
        <f>D87/B87</f>
        <v>0.73611545507349985</v>
      </c>
      <c r="F87" s="8"/>
      <c r="G87" s="8"/>
    </row>
    <row r="88" spans="1:7">
      <c r="A88" s="8" t="s">
        <v>6</v>
      </c>
      <c r="B88" s="8">
        <v>0</v>
      </c>
      <c r="C88" s="8">
        <v>0</v>
      </c>
      <c r="D88" s="8">
        <f t="shared" ref="D88:D96" si="6">C88-B88</f>
        <v>0</v>
      </c>
      <c r="E88" s="8">
        <v>0</v>
      </c>
      <c r="F88" s="8"/>
      <c r="G88" s="8"/>
    </row>
    <row r="89" spans="1:7">
      <c r="A89" s="8" t="s">
        <v>9</v>
      </c>
      <c r="B89" s="8">
        <v>27536</v>
      </c>
      <c r="C89" s="8">
        <v>46283</v>
      </c>
      <c r="D89" s="8">
        <f t="shared" si="6"/>
        <v>18747</v>
      </c>
      <c r="E89" s="8">
        <f t="shared" ref="E89:E96" si="7">D89/B89</f>
        <v>0.68081783846600818</v>
      </c>
      <c r="F89" s="8"/>
      <c r="G89" s="8"/>
    </row>
    <row r="90" spans="1:7">
      <c r="A90" s="8" t="s">
        <v>86</v>
      </c>
      <c r="B90" s="8">
        <v>1359</v>
      </c>
      <c r="C90" s="8">
        <v>310</v>
      </c>
      <c r="D90" s="8">
        <f t="shared" si="6"/>
        <v>-1049</v>
      </c>
      <c r="E90" s="8">
        <f t="shared" si="7"/>
        <v>-0.77189109639440767</v>
      </c>
      <c r="F90" s="8"/>
      <c r="G90" s="8"/>
    </row>
    <row r="91" spans="1:7">
      <c r="A91" s="8" t="s">
        <v>10</v>
      </c>
      <c r="B91" s="8">
        <v>46470</v>
      </c>
      <c r="C91" s="8">
        <v>171048</v>
      </c>
      <c r="D91" s="8">
        <f t="shared" si="6"/>
        <v>124578</v>
      </c>
      <c r="E91" s="8">
        <f t="shared" si="7"/>
        <v>2.6808263395739185</v>
      </c>
      <c r="F91" s="8"/>
      <c r="G91" s="8"/>
    </row>
    <row r="92" spans="1:7">
      <c r="A92" s="8" t="s">
        <v>93</v>
      </c>
      <c r="B92" s="8">
        <v>0</v>
      </c>
      <c r="C92" s="8">
        <v>0</v>
      </c>
      <c r="D92" s="8">
        <f t="shared" si="6"/>
        <v>0</v>
      </c>
      <c r="E92" s="8">
        <v>0</v>
      </c>
      <c r="F92" s="8"/>
      <c r="G92" s="8"/>
    </row>
    <row r="93" spans="1:7">
      <c r="A93" s="8" t="s">
        <v>94</v>
      </c>
      <c r="B93" s="8">
        <v>0</v>
      </c>
      <c r="C93" s="8">
        <v>0</v>
      </c>
      <c r="D93" s="8">
        <f t="shared" si="6"/>
        <v>0</v>
      </c>
      <c r="E93" s="8">
        <v>0</v>
      </c>
      <c r="F93" s="8"/>
      <c r="G93" s="8"/>
    </row>
    <row r="94" spans="1:7">
      <c r="A94" s="8" t="s">
        <v>87</v>
      </c>
      <c r="B94" s="8">
        <v>0</v>
      </c>
      <c r="C94" s="8">
        <v>282</v>
      </c>
      <c r="D94" s="8">
        <f t="shared" si="6"/>
        <v>282</v>
      </c>
      <c r="E94" s="8">
        <v>1</v>
      </c>
      <c r="F94" s="8" t="s">
        <v>157</v>
      </c>
      <c r="G94" s="8"/>
    </row>
    <row r="95" spans="1:7">
      <c r="A95" s="8" t="s">
        <v>47</v>
      </c>
      <c r="B95" s="8">
        <v>15130</v>
      </c>
      <c r="C95" s="8">
        <v>13795</v>
      </c>
      <c r="D95" s="8">
        <f t="shared" si="6"/>
        <v>-1335</v>
      </c>
      <c r="E95" s="8">
        <f t="shared" si="7"/>
        <v>-8.8235294117647065E-2</v>
      </c>
      <c r="F95" s="8"/>
      <c r="G95" s="8"/>
    </row>
    <row r="96" spans="1:7">
      <c r="A96" s="8" t="s">
        <v>20</v>
      </c>
      <c r="B96" s="8">
        <f>SUM(B87:B95)</f>
        <v>224781</v>
      </c>
      <c r="C96" s="8">
        <f t="shared" ref="C96" si="8">SUM(C87:C95)</f>
        <v>464854</v>
      </c>
      <c r="D96" s="8">
        <f t="shared" si="6"/>
        <v>240073</v>
      </c>
      <c r="E96" s="8">
        <f t="shared" si="7"/>
        <v>1.0680306609544401</v>
      </c>
      <c r="F96" s="8"/>
      <c r="G96" s="8"/>
    </row>
    <row r="97" spans="1:7">
      <c r="A97" s="8" t="s">
        <v>95</v>
      </c>
      <c r="B97" s="8"/>
      <c r="C97" s="8"/>
      <c r="D97" s="8"/>
      <c r="E97" s="8"/>
      <c r="F97" s="8"/>
      <c r="G97" s="8"/>
    </row>
    <row r="98" spans="1:7">
      <c r="A98" s="8"/>
      <c r="B98" s="8"/>
      <c r="C98" s="8"/>
      <c r="D98" s="8"/>
      <c r="E98" s="8"/>
      <c r="F98" s="8"/>
      <c r="G98" s="8"/>
    </row>
    <row r="99" spans="1:7">
      <c r="A99" s="8"/>
      <c r="B99" s="8"/>
      <c r="C99" s="8"/>
      <c r="D99" s="8"/>
      <c r="E99" s="8"/>
      <c r="F99" s="8"/>
      <c r="G99" s="8"/>
    </row>
    <row r="100" spans="1:7">
      <c r="A100" s="9" t="s">
        <v>31</v>
      </c>
      <c r="B100" s="9"/>
      <c r="C100" s="9"/>
      <c r="D100" s="9"/>
      <c r="E100" s="9"/>
      <c r="F100" s="8"/>
      <c r="G100" s="8"/>
    </row>
    <row r="101" spans="1:7">
      <c r="A101" s="9" t="s">
        <v>32</v>
      </c>
      <c r="B101" s="9"/>
      <c r="C101" s="9"/>
      <c r="D101" s="9"/>
      <c r="E101" s="9"/>
      <c r="F101" s="8"/>
      <c r="G101" s="8"/>
    </row>
    <row r="102" spans="1:7">
      <c r="A102" s="9" t="s">
        <v>45</v>
      </c>
      <c r="B102" s="9"/>
      <c r="C102" s="9"/>
      <c r="D102" s="9"/>
      <c r="E102" s="9"/>
      <c r="F102" s="8"/>
      <c r="G102" s="8"/>
    </row>
    <row r="103" spans="1:7">
      <c r="A103" s="9" t="s">
        <v>136</v>
      </c>
      <c r="B103" s="9"/>
      <c r="C103" s="9"/>
      <c r="D103" s="9"/>
      <c r="E103" s="9"/>
      <c r="F103" s="8"/>
      <c r="G103" s="8"/>
    </row>
    <row r="104" spans="1:7">
      <c r="A104" s="9" t="s">
        <v>137</v>
      </c>
      <c r="B104" s="9"/>
      <c r="C104" s="9"/>
      <c r="D104" s="9"/>
      <c r="E104" s="9"/>
      <c r="F104" s="8"/>
      <c r="G104" s="8"/>
    </row>
    <row r="105" spans="1:7">
      <c r="A105" s="8"/>
      <c r="B105" s="8"/>
      <c r="C105" s="8"/>
      <c r="D105" s="8"/>
      <c r="E105" s="8"/>
      <c r="F105" s="8"/>
      <c r="G105" s="8"/>
    </row>
    <row r="106" spans="1:7">
      <c r="A106" s="8" t="s">
        <v>88</v>
      </c>
      <c r="B106" s="8">
        <v>2019</v>
      </c>
      <c r="C106" s="8">
        <v>2023</v>
      </c>
      <c r="D106" s="8" t="s">
        <v>134</v>
      </c>
      <c r="E106" s="8" t="s">
        <v>135</v>
      </c>
      <c r="F106" s="8"/>
      <c r="G106" s="8"/>
    </row>
    <row r="107" spans="1:7">
      <c r="A107" s="8" t="s">
        <v>46</v>
      </c>
      <c r="B107" s="8">
        <v>40</v>
      </c>
      <c r="C107" s="8">
        <v>52</v>
      </c>
      <c r="D107" s="8">
        <f>C107-B107</f>
        <v>12</v>
      </c>
      <c r="E107" s="8">
        <f>D107/B107</f>
        <v>0.3</v>
      </c>
      <c r="F107" s="8"/>
      <c r="G107" s="8"/>
    </row>
    <row r="108" spans="1:7">
      <c r="A108" s="8" t="s">
        <v>10</v>
      </c>
      <c r="B108" s="8">
        <v>0</v>
      </c>
      <c r="C108" s="8">
        <v>49</v>
      </c>
      <c r="D108" s="8">
        <f t="shared" ref="D108:D115" si="9">C108-B108</f>
        <v>49</v>
      </c>
      <c r="E108" s="8">
        <v>1</v>
      </c>
      <c r="F108" s="8"/>
      <c r="G108" s="8"/>
    </row>
    <row r="109" spans="1:7">
      <c r="A109" s="8" t="s">
        <v>6</v>
      </c>
      <c r="B109" s="8">
        <v>2</v>
      </c>
      <c r="C109" s="8">
        <v>0</v>
      </c>
      <c r="D109" s="8">
        <f t="shared" si="9"/>
        <v>-2</v>
      </c>
      <c r="E109" s="8">
        <f t="shared" ref="E109:E115" si="10">D109/B109</f>
        <v>-1</v>
      </c>
      <c r="F109" s="8"/>
      <c r="G109" s="8"/>
    </row>
    <row r="110" spans="1:7">
      <c r="A110" s="8" t="s">
        <v>9</v>
      </c>
      <c r="B110" s="8">
        <v>8</v>
      </c>
      <c r="C110" s="8">
        <v>12</v>
      </c>
      <c r="D110" s="8">
        <f t="shared" si="9"/>
        <v>4</v>
      </c>
      <c r="E110" s="8">
        <f t="shared" si="10"/>
        <v>0.5</v>
      </c>
      <c r="F110" s="8"/>
      <c r="G110" s="8"/>
    </row>
    <row r="111" spans="1:7">
      <c r="A111" s="8" t="s">
        <v>124</v>
      </c>
      <c r="B111" s="8">
        <v>1</v>
      </c>
      <c r="C111" s="8">
        <v>2</v>
      </c>
      <c r="D111" s="8">
        <f t="shared" si="9"/>
        <v>1</v>
      </c>
      <c r="E111" s="8">
        <f t="shared" si="10"/>
        <v>1</v>
      </c>
      <c r="F111" s="8"/>
      <c r="G111" s="8"/>
    </row>
    <row r="112" spans="1:7">
      <c r="A112" s="8" t="s">
        <v>18</v>
      </c>
      <c r="B112" s="8">
        <v>2</v>
      </c>
      <c r="C112" s="8">
        <v>1</v>
      </c>
      <c r="D112" s="8">
        <f t="shared" si="9"/>
        <v>-1</v>
      </c>
      <c r="E112" s="8">
        <f t="shared" si="10"/>
        <v>-0.5</v>
      </c>
      <c r="F112" s="8"/>
      <c r="G112" s="8"/>
    </row>
    <row r="113" spans="1:7">
      <c r="A113" s="8" t="s">
        <v>128</v>
      </c>
      <c r="B113" s="8">
        <v>38</v>
      </c>
      <c r="C113" s="8">
        <v>39</v>
      </c>
      <c r="D113" s="8">
        <f t="shared" si="9"/>
        <v>1</v>
      </c>
      <c r="E113" s="8">
        <f t="shared" si="10"/>
        <v>2.6315789473684209E-2</v>
      </c>
      <c r="F113" s="8"/>
      <c r="G113" s="8"/>
    </row>
    <row r="114" spans="1:7">
      <c r="A114" s="8" t="s">
        <v>127</v>
      </c>
      <c r="B114" s="8">
        <v>0</v>
      </c>
      <c r="C114" s="8">
        <v>0</v>
      </c>
      <c r="D114" s="8">
        <f t="shared" si="9"/>
        <v>0</v>
      </c>
      <c r="E114" s="8">
        <v>0</v>
      </c>
      <c r="F114" s="8"/>
      <c r="G114" s="8"/>
    </row>
    <row r="115" spans="1:7">
      <c r="A115" s="8" t="s">
        <v>19</v>
      </c>
      <c r="B115" s="8">
        <f>SUM(B107:B114)</f>
        <v>91</v>
      </c>
      <c r="C115" s="8">
        <f t="shared" ref="C115" si="11">SUM(C107:C114)</f>
        <v>155</v>
      </c>
      <c r="D115" s="8">
        <f t="shared" si="9"/>
        <v>64</v>
      </c>
      <c r="E115" s="8">
        <f t="shared" si="10"/>
        <v>0.70329670329670335</v>
      </c>
      <c r="F115" s="8"/>
      <c r="G115" s="8"/>
    </row>
    <row r="116" spans="1:7">
      <c r="A116" s="8" t="s">
        <v>95</v>
      </c>
      <c r="B116" s="8"/>
      <c r="C116" s="8"/>
      <c r="D116" s="8"/>
      <c r="E116" s="8"/>
      <c r="F116" s="8"/>
      <c r="G116" s="8"/>
    </row>
    <row r="117" spans="1:7">
      <c r="A117" s="8"/>
      <c r="B117" s="8"/>
      <c r="C117" s="8"/>
      <c r="D117" s="8"/>
      <c r="E117" s="8"/>
      <c r="F117" s="8"/>
      <c r="G117" s="8"/>
    </row>
    <row r="118" spans="1:7">
      <c r="A118" s="8"/>
      <c r="B118" s="8"/>
      <c r="C118" s="8"/>
      <c r="D118" s="8"/>
      <c r="E118" s="8"/>
      <c r="F118" s="8"/>
      <c r="G118" s="8"/>
    </row>
    <row r="119" spans="1:7">
      <c r="A119" s="9" t="s">
        <v>31</v>
      </c>
      <c r="B119" s="9"/>
      <c r="C119" s="9"/>
      <c r="D119" s="9"/>
      <c r="E119" s="9"/>
      <c r="F119" s="8"/>
      <c r="G119" s="8"/>
    </row>
    <row r="120" spans="1:7">
      <c r="A120" s="9" t="s">
        <v>32</v>
      </c>
      <c r="B120" s="9"/>
      <c r="C120" s="9"/>
      <c r="D120" s="9"/>
      <c r="E120" s="9"/>
      <c r="F120" s="8"/>
      <c r="G120" s="8"/>
    </row>
    <row r="121" spans="1:7">
      <c r="A121" s="9" t="s">
        <v>45</v>
      </c>
      <c r="B121" s="9"/>
      <c r="C121" s="9"/>
      <c r="D121" s="9"/>
      <c r="E121" s="9"/>
      <c r="F121" s="8"/>
      <c r="G121" s="8"/>
    </row>
    <row r="122" spans="1:7">
      <c r="A122" s="9" t="s">
        <v>138</v>
      </c>
      <c r="B122" s="9"/>
      <c r="C122" s="9"/>
      <c r="D122" s="9"/>
      <c r="E122" s="9"/>
      <c r="F122" s="8"/>
      <c r="G122" s="8"/>
    </row>
    <row r="123" spans="1:7">
      <c r="A123" s="9" t="s">
        <v>137</v>
      </c>
      <c r="B123" s="9"/>
      <c r="C123" s="9"/>
      <c r="D123" s="9"/>
      <c r="E123" s="9"/>
      <c r="F123" s="8"/>
      <c r="G123" s="8"/>
    </row>
    <row r="124" spans="1:7">
      <c r="A124" s="8"/>
      <c r="B124" s="8"/>
      <c r="C124" s="8"/>
      <c r="D124" s="8"/>
      <c r="E124" s="8"/>
      <c r="F124" s="8"/>
      <c r="G124" s="8"/>
    </row>
    <row r="125" spans="1:7">
      <c r="A125" s="8" t="s">
        <v>115</v>
      </c>
      <c r="B125" s="8">
        <v>2019</v>
      </c>
      <c r="C125" s="8">
        <v>2023</v>
      </c>
      <c r="D125" s="8" t="s">
        <v>41</v>
      </c>
      <c r="E125" s="8" t="s">
        <v>42</v>
      </c>
      <c r="F125" s="8"/>
      <c r="G125" s="8"/>
    </row>
    <row r="126" spans="1:7">
      <c r="A126" s="8" t="s">
        <v>46</v>
      </c>
      <c r="B126" s="8">
        <v>126500</v>
      </c>
      <c r="C126" s="8">
        <v>233136</v>
      </c>
      <c r="D126" s="8">
        <f>C126-B126</f>
        <v>106636</v>
      </c>
      <c r="E126" s="8">
        <f>D126/B126</f>
        <v>0.84297233201581023</v>
      </c>
      <c r="F126" s="8"/>
      <c r="G126" s="8"/>
    </row>
    <row r="127" spans="1:7">
      <c r="A127" s="8" t="s">
        <v>6</v>
      </c>
      <c r="B127" s="8">
        <v>5939</v>
      </c>
      <c r="C127" s="8">
        <v>0</v>
      </c>
      <c r="D127" s="8">
        <f t="shared" ref="D127:D134" si="12">C127-B127</f>
        <v>-5939</v>
      </c>
      <c r="E127" s="8">
        <f t="shared" ref="E127:E134" si="13">D127/B127</f>
        <v>-1</v>
      </c>
      <c r="F127" s="8"/>
      <c r="G127" s="8"/>
    </row>
    <row r="128" spans="1:7">
      <c r="A128" s="8" t="s">
        <v>9</v>
      </c>
      <c r="B128" s="8">
        <v>31644</v>
      </c>
      <c r="C128" s="8">
        <v>46283</v>
      </c>
      <c r="D128" s="8">
        <f t="shared" si="12"/>
        <v>14639</v>
      </c>
      <c r="E128" s="8">
        <f t="shared" si="13"/>
        <v>0.46261534572114776</v>
      </c>
      <c r="F128" s="8"/>
      <c r="G128" s="8"/>
    </row>
    <row r="129" spans="1:7">
      <c r="A129" s="8" t="s">
        <v>17</v>
      </c>
      <c r="B129" s="8">
        <v>2773</v>
      </c>
      <c r="C129" s="8">
        <v>310</v>
      </c>
      <c r="D129" s="8">
        <f t="shared" si="12"/>
        <v>-2463</v>
      </c>
      <c r="E129" s="8">
        <f t="shared" si="13"/>
        <v>-0.88820771727371073</v>
      </c>
      <c r="F129" s="8"/>
      <c r="G129" s="8"/>
    </row>
    <row r="130" spans="1:7">
      <c r="A130" s="8" t="s">
        <v>151</v>
      </c>
      <c r="B130" s="8">
        <v>0</v>
      </c>
      <c r="C130" s="8">
        <v>171048</v>
      </c>
      <c r="D130" s="8">
        <f t="shared" si="12"/>
        <v>171048</v>
      </c>
      <c r="E130" s="8">
        <v>1</v>
      </c>
      <c r="F130" s="8"/>
      <c r="G130" s="8"/>
    </row>
    <row r="131" spans="1:7">
      <c r="A131" s="8" t="s">
        <v>93</v>
      </c>
      <c r="B131" s="8">
        <v>0</v>
      </c>
      <c r="C131" s="8">
        <v>0</v>
      </c>
      <c r="D131" s="8">
        <f t="shared" si="12"/>
        <v>0</v>
      </c>
      <c r="E131" s="8">
        <v>0</v>
      </c>
      <c r="F131" s="8"/>
      <c r="G131" s="8"/>
    </row>
    <row r="132" spans="1:7">
      <c r="A132" s="8" t="s">
        <v>87</v>
      </c>
      <c r="B132" s="8">
        <v>4803</v>
      </c>
      <c r="C132" s="8">
        <v>282</v>
      </c>
      <c r="D132" s="8">
        <f t="shared" si="12"/>
        <v>-4521</v>
      </c>
      <c r="E132" s="8">
        <f t="shared" si="13"/>
        <v>-0.94128669581511559</v>
      </c>
      <c r="F132" s="8"/>
      <c r="G132" s="8"/>
    </row>
    <row r="133" spans="1:7" ht="20.25" customHeight="1">
      <c r="A133" s="8" t="s">
        <v>47</v>
      </c>
      <c r="B133" s="8">
        <v>16861</v>
      </c>
      <c r="C133" s="8">
        <v>13795</v>
      </c>
      <c r="D133" s="8">
        <f t="shared" si="12"/>
        <v>-3066</v>
      </c>
      <c r="E133" s="8">
        <f t="shared" si="13"/>
        <v>-0.18183974853211554</v>
      </c>
      <c r="F133" s="8"/>
      <c r="G133" s="8"/>
    </row>
    <row r="134" spans="1:7">
      <c r="A134" s="8" t="s">
        <v>20</v>
      </c>
      <c r="B134" s="8">
        <f>SUM(B126:B133)</f>
        <v>188520</v>
      </c>
      <c r="C134" s="8">
        <f>SUM(C126:C133)</f>
        <v>464854</v>
      </c>
      <c r="D134" s="8">
        <f t="shared" si="12"/>
        <v>276334</v>
      </c>
      <c r="E134" s="8">
        <f t="shared" si="13"/>
        <v>1.4658073413961383</v>
      </c>
      <c r="F134" s="8"/>
      <c r="G134" s="8"/>
    </row>
    <row r="135" spans="1:7">
      <c r="A135" s="8" t="s">
        <v>95</v>
      </c>
      <c r="B135" s="8"/>
      <c r="C135" s="8"/>
      <c r="D135" s="8"/>
      <c r="E135" s="8"/>
      <c r="F135" s="8"/>
      <c r="G135" s="8"/>
    </row>
  </sheetData>
  <mergeCells count="29">
    <mergeCell ref="A84:E84"/>
    <mergeCell ref="A31:F31"/>
    <mergeCell ref="A38:E38"/>
    <mergeCell ref="A53:E53"/>
    <mergeCell ref="A54:E54"/>
    <mergeCell ref="A82:E82"/>
    <mergeCell ref="A83:E83"/>
    <mergeCell ref="A81:E81"/>
    <mergeCell ref="A120:E120"/>
    <mergeCell ref="A121:E121"/>
    <mergeCell ref="A122:E122"/>
    <mergeCell ref="A123:E123"/>
    <mergeCell ref="A100:E100"/>
    <mergeCell ref="A101:E101"/>
    <mergeCell ref="A102:E102"/>
    <mergeCell ref="A103:E103"/>
    <mergeCell ref="A104:E104"/>
    <mergeCell ref="A119:E119"/>
    <mergeCell ref="A7:G7"/>
    <mergeCell ref="A2:G2"/>
    <mergeCell ref="A3:G3"/>
    <mergeCell ref="A4:G4"/>
    <mergeCell ref="A5:G5"/>
    <mergeCell ref="A6:G6"/>
    <mergeCell ref="A55:E55"/>
    <mergeCell ref="A56:E56"/>
    <mergeCell ref="A57:E57"/>
    <mergeCell ref="A80:E80"/>
    <mergeCell ref="A19:E19"/>
  </mergeCells>
  <pageMargins left="0.7" right="0.7" top="0.75" bottom="0.75" header="0.3" footer="0.3"/>
  <pageSetup scale="56" orientation="landscape" horizontalDpi="4294967293" r:id="rId1"/>
  <rowBreaks count="2" manualBreakCount="2">
    <brk id="35" max="7" man="1"/>
    <brk id="78" max="7" man="1"/>
  </rowBreaks>
  <ignoredErrors>
    <ignoredError sqref="E9:E15 B96:C96 B115:C115 B134:C13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132"/>
  <sheetViews>
    <sheetView tabSelected="1" view="pageBreakPreview" zoomScaleNormal="100" zoomScaleSheetLayoutView="100" workbookViewId="0">
      <selection activeCell="I69" sqref="I69"/>
    </sheetView>
  </sheetViews>
  <sheetFormatPr baseColWidth="10" defaultColWidth="10.85546875" defaultRowHeight="12.75"/>
  <cols>
    <col min="1" max="1" width="24" style="3" customWidth="1"/>
    <col min="2" max="2" width="12.5703125" style="3" bestFit="1" customWidth="1"/>
    <col min="3" max="3" width="16.140625" style="3" customWidth="1"/>
    <col min="4" max="5" width="13.28515625" style="3" customWidth="1"/>
    <col min="6" max="6" width="11.85546875" style="3" customWidth="1"/>
    <col min="7" max="7" width="11.42578125" style="3" customWidth="1"/>
    <col min="8" max="8" width="12" style="3" customWidth="1"/>
    <col min="9" max="9" width="13.28515625" style="3" customWidth="1"/>
    <col min="10" max="10" width="14" style="3" customWidth="1"/>
    <col min="11" max="11" width="12" style="3" customWidth="1"/>
    <col min="12" max="12" width="14.28515625" style="3" customWidth="1"/>
    <col min="13" max="13" width="10.5703125" style="3" customWidth="1"/>
    <col min="14" max="14" width="16.42578125" style="3" customWidth="1"/>
    <col min="15" max="15" width="14" style="3" customWidth="1"/>
    <col min="16" max="16" width="13.28515625" style="3" customWidth="1"/>
    <col min="17" max="17" width="16.42578125" style="3" customWidth="1"/>
    <col min="18" max="18" width="14" style="3" customWidth="1"/>
    <col min="19" max="19" width="13.42578125" style="3" customWidth="1"/>
    <col min="20" max="20" width="13.140625" style="3" customWidth="1"/>
    <col min="21" max="16384" width="10.85546875" style="3"/>
  </cols>
  <sheetData>
    <row r="1" spans="1:20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5">
      <c r="A2" s="9" t="s">
        <v>79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ht="15">
      <c r="A3" s="9" t="s">
        <v>32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ht="15">
      <c r="A4" s="9" t="s">
        <v>81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5">
      <c r="A5" s="9" t="s">
        <v>82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spans="1:20" ht="15">
      <c r="A6" s="9" t="s">
        <v>111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0" ht="15">
      <c r="A8" s="8" t="s">
        <v>62</v>
      </c>
      <c r="B8" s="8" t="s">
        <v>3</v>
      </c>
      <c r="C8" s="8" t="s">
        <v>2</v>
      </c>
      <c r="D8" s="8" t="s">
        <v>4</v>
      </c>
      <c r="E8" s="8" t="s">
        <v>5</v>
      </c>
      <c r="F8" s="8" t="s">
        <v>63</v>
      </c>
      <c r="G8" s="8" t="s">
        <v>7</v>
      </c>
      <c r="H8" s="8" t="s">
        <v>8</v>
      </c>
      <c r="I8" s="8" t="s">
        <v>9</v>
      </c>
      <c r="J8" s="8" t="s">
        <v>11</v>
      </c>
      <c r="K8" s="8" t="s">
        <v>12</v>
      </c>
      <c r="L8" s="8" t="s">
        <v>13</v>
      </c>
      <c r="M8" s="8" t="s">
        <v>64</v>
      </c>
      <c r="N8" s="8" t="s">
        <v>14</v>
      </c>
      <c r="O8" s="8" t="s">
        <v>15</v>
      </c>
      <c r="P8" s="8" t="s">
        <v>108</v>
      </c>
      <c r="Q8" s="8" t="s">
        <v>40</v>
      </c>
      <c r="R8" s="8" t="s">
        <v>17</v>
      </c>
      <c r="S8" s="8" t="s">
        <v>18</v>
      </c>
      <c r="T8" s="8" t="s">
        <v>20</v>
      </c>
    </row>
    <row r="9" spans="1:20" ht="15">
      <c r="A9" s="8" t="s">
        <v>65</v>
      </c>
      <c r="B9" s="8">
        <v>3582</v>
      </c>
      <c r="C9" s="8">
        <v>789</v>
      </c>
      <c r="D9" s="8">
        <v>0</v>
      </c>
      <c r="E9" s="8">
        <v>7962</v>
      </c>
      <c r="F9" s="8">
        <v>0</v>
      </c>
      <c r="G9" s="8">
        <v>21117</v>
      </c>
      <c r="H9" s="8">
        <v>0</v>
      </c>
      <c r="I9" s="8">
        <v>0</v>
      </c>
      <c r="J9" s="8">
        <v>767</v>
      </c>
      <c r="K9" s="8">
        <v>0</v>
      </c>
      <c r="L9" s="8">
        <v>100771</v>
      </c>
      <c r="M9" s="8">
        <v>0</v>
      </c>
      <c r="N9" s="8">
        <v>12067</v>
      </c>
      <c r="O9" s="8">
        <v>0</v>
      </c>
      <c r="P9" s="8">
        <v>287890</v>
      </c>
      <c r="Q9" s="8">
        <v>10351</v>
      </c>
      <c r="R9" s="8">
        <v>4</v>
      </c>
      <c r="S9" s="8">
        <v>216423</v>
      </c>
      <c r="T9" s="8">
        <f>SUM(B9:S9)</f>
        <v>661723</v>
      </c>
    </row>
    <row r="10" spans="1:20" ht="15">
      <c r="A10" s="8" t="s">
        <v>66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1066203</v>
      </c>
      <c r="H10" s="8">
        <v>0</v>
      </c>
      <c r="I10" s="8">
        <v>0</v>
      </c>
      <c r="J10" s="8">
        <v>135</v>
      </c>
      <c r="K10" s="8">
        <v>0</v>
      </c>
      <c r="L10" s="8">
        <v>0</v>
      </c>
      <c r="M10" s="8">
        <v>0</v>
      </c>
      <c r="N10" s="8">
        <v>12342</v>
      </c>
      <c r="O10" s="8">
        <v>0</v>
      </c>
      <c r="P10" s="8">
        <v>426068</v>
      </c>
      <c r="Q10" s="8">
        <v>0</v>
      </c>
      <c r="R10" s="8">
        <v>0</v>
      </c>
      <c r="S10" s="8">
        <v>9008</v>
      </c>
      <c r="T10" s="8">
        <f t="shared" ref="T10:T12" si="0">SUM(B10:S10)</f>
        <v>1513756</v>
      </c>
    </row>
    <row r="11" spans="1:20" ht="15">
      <c r="A11" s="8" t="s">
        <v>67</v>
      </c>
      <c r="B11" s="8">
        <v>34047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102455</v>
      </c>
      <c r="K11" s="8">
        <v>0</v>
      </c>
      <c r="L11" s="8">
        <v>0</v>
      </c>
      <c r="M11" s="8">
        <v>0</v>
      </c>
      <c r="N11" s="8">
        <v>98112</v>
      </c>
      <c r="O11" s="8">
        <v>340599</v>
      </c>
      <c r="P11" s="8">
        <v>884428</v>
      </c>
      <c r="Q11" s="8">
        <v>6503</v>
      </c>
      <c r="R11" s="8">
        <v>0</v>
      </c>
      <c r="S11" s="8">
        <v>0</v>
      </c>
      <c r="T11" s="8">
        <f t="shared" si="0"/>
        <v>1466144</v>
      </c>
    </row>
    <row r="12" spans="1:20" ht="15">
      <c r="A12" s="8" t="s">
        <v>68</v>
      </c>
      <c r="B12" s="8">
        <v>47287</v>
      </c>
      <c r="C12" s="8">
        <v>0</v>
      </c>
      <c r="D12" s="8">
        <v>0</v>
      </c>
      <c r="E12" s="8">
        <v>424695</v>
      </c>
      <c r="F12" s="8">
        <v>0</v>
      </c>
      <c r="G12" s="8">
        <v>0</v>
      </c>
      <c r="H12" s="8">
        <v>385586</v>
      </c>
      <c r="I12" s="8">
        <v>105899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955377</v>
      </c>
      <c r="Q12" s="8">
        <v>98884</v>
      </c>
      <c r="R12" s="8">
        <v>0</v>
      </c>
      <c r="S12" s="8">
        <v>0</v>
      </c>
      <c r="T12" s="8">
        <f t="shared" si="0"/>
        <v>2017728</v>
      </c>
    </row>
    <row r="13" spans="1:20" ht="15">
      <c r="A13" s="8" t="s">
        <v>69</v>
      </c>
      <c r="B13" s="8">
        <f>SUM(B9:B12)</f>
        <v>84916</v>
      </c>
      <c r="C13" s="8">
        <f t="shared" ref="C13:T13" si="1">SUM(C9:C12)</f>
        <v>789</v>
      </c>
      <c r="D13" s="8">
        <f t="shared" si="1"/>
        <v>0</v>
      </c>
      <c r="E13" s="8">
        <f t="shared" si="1"/>
        <v>432657</v>
      </c>
      <c r="F13" s="8">
        <f t="shared" si="1"/>
        <v>0</v>
      </c>
      <c r="G13" s="8">
        <f t="shared" si="1"/>
        <v>1087320</v>
      </c>
      <c r="H13" s="8">
        <f t="shared" si="1"/>
        <v>385586</v>
      </c>
      <c r="I13" s="8">
        <f t="shared" si="1"/>
        <v>105899</v>
      </c>
      <c r="J13" s="8">
        <f t="shared" si="1"/>
        <v>103357</v>
      </c>
      <c r="K13" s="8">
        <f t="shared" si="1"/>
        <v>0</v>
      </c>
      <c r="L13" s="8">
        <f t="shared" si="1"/>
        <v>100771</v>
      </c>
      <c r="M13" s="8">
        <f t="shared" si="1"/>
        <v>0</v>
      </c>
      <c r="N13" s="8">
        <f t="shared" si="1"/>
        <v>122521</v>
      </c>
      <c r="O13" s="8">
        <f t="shared" si="1"/>
        <v>340599</v>
      </c>
      <c r="P13" s="8">
        <f t="shared" si="1"/>
        <v>2553763</v>
      </c>
      <c r="Q13" s="8">
        <f t="shared" si="1"/>
        <v>115738</v>
      </c>
      <c r="R13" s="8">
        <f t="shared" si="1"/>
        <v>4</v>
      </c>
      <c r="S13" s="8">
        <f t="shared" si="1"/>
        <v>225431</v>
      </c>
      <c r="T13" s="8">
        <f t="shared" si="1"/>
        <v>5659351</v>
      </c>
    </row>
    <row r="14" spans="1:20" ht="1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0" ht="15">
      <c r="A15" s="8" t="s">
        <v>60</v>
      </c>
      <c r="B15" s="8" t="s">
        <v>3</v>
      </c>
      <c r="C15" s="8" t="s">
        <v>2</v>
      </c>
      <c r="D15" s="8" t="s">
        <v>4</v>
      </c>
      <c r="E15" s="8" t="s">
        <v>5</v>
      </c>
      <c r="F15" s="8" t="s">
        <v>63</v>
      </c>
      <c r="G15" s="8" t="s">
        <v>7</v>
      </c>
      <c r="H15" s="8" t="s">
        <v>8</v>
      </c>
      <c r="I15" s="8" t="s">
        <v>9</v>
      </c>
      <c r="J15" s="8" t="s">
        <v>11</v>
      </c>
      <c r="K15" s="8" t="s">
        <v>12</v>
      </c>
      <c r="L15" s="8" t="s">
        <v>13</v>
      </c>
      <c r="M15" s="8" t="s">
        <v>64</v>
      </c>
      <c r="N15" s="8" t="s">
        <v>14</v>
      </c>
      <c r="O15" s="8" t="s">
        <v>15</v>
      </c>
      <c r="P15" s="8" t="s">
        <v>108</v>
      </c>
      <c r="Q15" s="8" t="s">
        <v>40</v>
      </c>
      <c r="R15" s="8" t="s">
        <v>17</v>
      </c>
      <c r="S15" s="8" t="s">
        <v>18</v>
      </c>
      <c r="T15" s="8" t="s">
        <v>20</v>
      </c>
    </row>
    <row r="16" spans="1:20" ht="15">
      <c r="A16" s="8" t="s">
        <v>65</v>
      </c>
      <c r="B16" s="8">
        <v>0</v>
      </c>
      <c r="C16" s="8">
        <v>0</v>
      </c>
      <c r="D16" s="8">
        <v>0</v>
      </c>
      <c r="E16" s="8">
        <v>14085</v>
      </c>
      <c r="F16" s="8">
        <v>0</v>
      </c>
      <c r="G16" s="8">
        <v>0</v>
      </c>
      <c r="H16" s="8">
        <v>0</v>
      </c>
      <c r="I16" s="8">
        <v>0</v>
      </c>
      <c r="J16" s="8">
        <v>20335</v>
      </c>
      <c r="K16" s="8">
        <v>0</v>
      </c>
      <c r="L16" s="8">
        <v>18320</v>
      </c>
      <c r="M16" s="8">
        <v>0</v>
      </c>
      <c r="N16" s="8">
        <v>21689</v>
      </c>
      <c r="O16" s="8">
        <v>0</v>
      </c>
      <c r="P16" s="8">
        <v>68872</v>
      </c>
      <c r="Q16" s="8">
        <v>62327</v>
      </c>
      <c r="R16" s="8">
        <v>0</v>
      </c>
      <c r="S16" s="8">
        <v>9768</v>
      </c>
      <c r="T16" s="8">
        <f>SUM(B16:S16)</f>
        <v>215396</v>
      </c>
    </row>
    <row r="17" spans="1:20" ht="15">
      <c r="A17" s="8" t="s">
        <v>66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336977</v>
      </c>
      <c r="H17" s="8">
        <v>0</v>
      </c>
      <c r="I17" s="8">
        <v>0</v>
      </c>
      <c r="J17" s="8">
        <v>6042</v>
      </c>
      <c r="K17" s="8">
        <v>0</v>
      </c>
      <c r="L17" s="8">
        <v>0</v>
      </c>
      <c r="M17" s="8">
        <v>0</v>
      </c>
      <c r="N17" s="8">
        <v>25470</v>
      </c>
      <c r="O17" s="8">
        <v>0</v>
      </c>
      <c r="P17" s="8">
        <v>170434</v>
      </c>
      <c r="Q17" s="8">
        <v>0</v>
      </c>
      <c r="R17" s="8">
        <v>0</v>
      </c>
      <c r="S17" s="8">
        <v>79021</v>
      </c>
      <c r="T17" s="8">
        <f t="shared" ref="T17:T19" si="2">SUM(B17:S17)</f>
        <v>617944</v>
      </c>
    </row>
    <row r="18" spans="1:20" ht="15">
      <c r="A18" s="8" t="s">
        <v>67</v>
      </c>
      <c r="B18" s="8">
        <v>0</v>
      </c>
      <c r="C18" s="8">
        <v>0</v>
      </c>
      <c r="D18" s="8">
        <v>58217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25615</v>
      </c>
      <c r="O18" s="8">
        <v>0</v>
      </c>
      <c r="P18" s="8">
        <v>40721</v>
      </c>
      <c r="Q18" s="8">
        <v>0</v>
      </c>
      <c r="R18" s="8">
        <v>0</v>
      </c>
      <c r="S18" s="8">
        <v>0</v>
      </c>
      <c r="T18" s="8">
        <f t="shared" si="2"/>
        <v>124553</v>
      </c>
    </row>
    <row r="19" spans="1:20" ht="15">
      <c r="A19" s="8" t="s">
        <v>68</v>
      </c>
      <c r="B19" s="8">
        <v>0</v>
      </c>
      <c r="C19" s="8">
        <v>0</v>
      </c>
      <c r="D19" s="8">
        <v>8006</v>
      </c>
      <c r="E19" s="8">
        <v>0</v>
      </c>
      <c r="F19" s="8">
        <v>0</v>
      </c>
      <c r="G19" s="8">
        <v>0</v>
      </c>
      <c r="H19" s="8">
        <v>316288</v>
      </c>
      <c r="I19" s="8">
        <v>35523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13039</v>
      </c>
      <c r="Q19" s="8">
        <v>5200</v>
      </c>
      <c r="R19" s="8">
        <v>0</v>
      </c>
      <c r="S19" s="8">
        <v>0</v>
      </c>
      <c r="T19" s="8">
        <f t="shared" si="2"/>
        <v>378056</v>
      </c>
    </row>
    <row r="20" spans="1:20" ht="15">
      <c r="A20" s="8" t="s">
        <v>70</v>
      </c>
      <c r="B20" s="8">
        <f>SUM(B16:B19)</f>
        <v>0</v>
      </c>
      <c r="C20" s="8">
        <f t="shared" ref="C20:T20" si="3">SUM(C16:C19)</f>
        <v>0</v>
      </c>
      <c r="D20" s="8">
        <f t="shared" si="3"/>
        <v>66223</v>
      </c>
      <c r="E20" s="8">
        <f t="shared" si="3"/>
        <v>14085</v>
      </c>
      <c r="F20" s="8">
        <f t="shared" si="3"/>
        <v>0</v>
      </c>
      <c r="G20" s="8">
        <f t="shared" si="3"/>
        <v>336977</v>
      </c>
      <c r="H20" s="8">
        <f t="shared" si="3"/>
        <v>316288</v>
      </c>
      <c r="I20" s="8">
        <f t="shared" si="3"/>
        <v>35523</v>
      </c>
      <c r="J20" s="8">
        <f t="shared" si="3"/>
        <v>26377</v>
      </c>
      <c r="K20" s="8">
        <f t="shared" si="3"/>
        <v>0</v>
      </c>
      <c r="L20" s="8">
        <f t="shared" si="3"/>
        <v>18320</v>
      </c>
      <c r="M20" s="8">
        <f t="shared" si="3"/>
        <v>0</v>
      </c>
      <c r="N20" s="8">
        <f t="shared" si="3"/>
        <v>72774</v>
      </c>
      <c r="O20" s="8">
        <f t="shared" si="3"/>
        <v>0</v>
      </c>
      <c r="P20" s="8">
        <f t="shared" si="3"/>
        <v>293066</v>
      </c>
      <c r="Q20" s="8">
        <f t="shared" si="3"/>
        <v>67527</v>
      </c>
      <c r="R20" s="8">
        <f t="shared" si="3"/>
        <v>0</v>
      </c>
      <c r="S20" s="8">
        <f t="shared" si="3"/>
        <v>88789</v>
      </c>
      <c r="T20" s="8">
        <f t="shared" si="3"/>
        <v>1335949</v>
      </c>
    </row>
    <row r="21" spans="1:20" ht="1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ht="15">
      <c r="A22" s="8" t="s">
        <v>61</v>
      </c>
      <c r="B22" s="8" t="s">
        <v>3</v>
      </c>
      <c r="C22" s="8" t="s">
        <v>2</v>
      </c>
      <c r="D22" s="8" t="s">
        <v>4</v>
      </c>
      <c r="E22" s="8" t="s">
        <v>5</v>
      </c>
      <c r="F22" s="8" t="s">
        <v>63</v>
      </c>
      <c r="G22" s="8" t="s">
        <v>7</v>
      </c>
      <c r="H22" s="8" t="s">
        <v>8</v>
      </c>
      <c r="I22" s="8" t="s">
        <v>9</v>
      </c>
      <c r="J22" s="8" t="s">
        <v>11</v>
      </c>
      <c r="K22" s="8" t="s">
        <v>12</v>
      </c>
      <c r="L22" s="8" t="s">
        <v>13</v>
      </c>
      <c r="M22" s="8" t="s">
        <v>64</v>
      </c>
      <c r="N22" s="8" t="s">
        <v>14</v>
      </c>
      <c r="O22" s="8" t="s">
        <v>15</v>
      </c>
      <c r="P22" s="8" t="s">
        <v>108</v>
      </c>
      <c r="Q22" s="8" t="s">
        <v>40</v>
      </c>
      <c r="R22" s="8" t="s">
        <v>17</v>
      </c>
      <c r="S22" s="8" t="s">
        <v>18</v>
      </c>
      <c r="T22" s="8" t="s">
        <v>20</v>
      </c>
    </row>
    <row r="23" spans="1:20" ht="15">
      <c r="A23" s="8" t="s">
        <v>57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735147</v>
      </c>
      <c r="H23" s="8"/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229</v>
      </c>
      <c r="O23" s="8">
        <v>0</v>
      </c>
      <c r="P23" s="8">
        <v>42567</v>
      </c>
      <c r="Q23" s="8">
        <v>0</v>
      </c>
      <c r="R23" s="8">
        <v>0</v>
      </c>
      <c r="S23" s="8">
        <v>3955</v>
      </c>
      <c r="T23" s="8">
        <f>SUM(B23:S23)</f>
        <v>781898</v>
      </c>
    </row>
    <row r="24" spans="1:20" ht="15">
      <c r="A24" s="8" t="s">
        <v>71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702906</v>
      </c>
      <c r="H24" s="8"/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4500</v>
      </c>
      <c r="O24" s="8">
        <v>0</v>
      </c>
      <c r="P24" s="8">
        <v>40964</v>
      </c>
      <c r="Q24" s="8">
        <v>0</v>
      </c>
      <c r="R24" s="8">
        <v>0</v>
      </c>
      <c r="S24" s="8">
        <v>0</v>
      </c>
      <c r="T24" s="8">
        <f>SUM(B24:S24)</f>
        <v>748370</v>
      </c>
    </row>
    <row r="25" spans="1:20" ht="15">
      <c r="A25" s="8" t="s">
        <v>72</v>
      </c>
      <c r="B25" s="8">
        <f>SUM(B23:B24)</f>
        <v>0</v>
      </c>
      <c r="C25" s="8">
        <f t="shared" ref="C25:T25" si="4">SUM(C23:C24)</f>
        <v>0</v>
      </c>
      <c r="D25" s="8">
        <f t="shared" si="4"/>
        <v>0</v>
      </c>
      <c r="E25" s="8">
        <f t="shared" si="4"/>
        <v>0</v>
      </c>
      <c r="F25" s="8">
        <f t="shared" si="4"/>
        <v>0</v>
      </c>
      <c r="G25" s="8">
        <f t="shared" si="4"/>
        <v>1438053</v>
      </c>
      <c r="H25" s="8">
        <f t="shared" si="4"/>
        <v>0</v>
      </c>
      <c r="I25" s="8">
        <f t="shared" si="4"/>
        <v>0</v>
      </c>
      <c r="J25" s="8">
        <f t="shared" si="4"/>
        <v>0</v>
      </c>
      <c r="K25" s="8">
        <f t="shared" si="4"/>
        <v>0</v>
      </c>
      <c r="L25" s="8">
        <f t="shared" si="4"/>
        <v>0</v>
      </c>
      <c r="M25" s="8">
        <f t="shared" si="4"/>
        <v>0</v>
      </c>
      <c r="N25" s="8">
        <f t="shared" si="4"/>
        <v>4729</v>
      </c>
      <c r="O25" s="8">
        <f t="shared" si="4"/>
        <v>0</v>
      </c>
      <c r="P25" s="8">
        <f t="shared" si="4"/>
        <v>83531</v>
      </c>
      <c r="Q25" s="8">
        <f t="shared" si="4"/>
        <v>0</v>
      </c>
      <c r="R25" s="8">
        <f t="shared" si="4"/>
        <v>0</v>
      </c>
      <c r="S25" s="8">
        <f t="shared" si="4"/>
        <v>3955</v>
      </c>
      <c r="T25" s="8">
        <f t="shared" si="4"/>
        <v>1530268</v>
      </c>
    </row>
    <row r="26" spans="1:20" ht="1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0" ht="15">
      <c r="A27" s="8" t="s">
        <v>73</v>
      </c>
      <c r="B27" s="8">
        <f>B13+B20+B25</f>
        <v>84916</v>
      </c>
      <c r="C27" s="8">
        <f t="shared" ref="C27:S27" si="5">C13+C20+C25</f>
        <v>789</v>
      </c>
      <c r="D27" s="8">
        <f t="shared" si="5"/>
        <v>66223</v>
      </c>
      <c r="E27" s="8">
        <f t="shared" si="5"/>
        <v>446742</v>
      </c>
      <c r="F27" s="8">
        <f t="shared" si="5"/>
        <v>0</v>
      </c>
      <c r="G27" s="8">
        <f t="shared" si="5"/>
        <v>2862350</v>
      </c>
      <c r="H27" s="8">
        <f t="shared" si="5"/>
        <v>701874</v>
      </c>
      <c r="I27" s="8">
        <f t="shared" si="5"/>
        <v>141422</v>
      </c>
      <c r="J27" s="8">
        <f t="shared" si="5"/>
        <v>129734</v>
      </c>
      <c r="K27" s="8">
        <f t="shared" si="5"/>
        <v>0</v>
      </c>
      <c r="L27" s="8">
        <f t="shared" si="5"/>
        <v>119091</v>
      </c>
      <c r="M27" s="8">
        <f t="shared" si="5"/>
        <v>0</v>
      </c>
      <c r="N27" s="8">
        <f t="shared" si="5"/>
        <v>200024</v>
      </c>
      <c r="O27" s="8">
        <f t="shared" si="5"/>
        <v>340599</v>
      </c>
      <c r="P27" s="8">
        <f t="shared" si="5"/>
        <v>2930360</v>
      </c>
      <c r="Q27" s="8">
        <f t="shared" si="5"/>
        <v>183265</v>
      </c>
      <c r="R27" s="8">
        <f t="shared" si="5"/>
        <v>4</v>
      </c>
      <c r="S27" s="8">
        <f t="shared" si="5"/>
        <v>318175</v>
      </c>
      <c r="T27" s="8">
        <f>T13+T20+T25</f>
        <v>8525568</v>
      </c>
    </row>
    <row r="28" spans="1:20" ht="15">
      <c r="A28" s="8" t="s">
        <v>95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20" ht="15">
      <c r="A29" s="8" t="s">
        <v>109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1:20" ht="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0" ht="15">
      <c r="A31" s="9" t="s">
        <v>110</v>
      </c>
      <c r="B31" s="9"/>
      <c r="C31" s="9"/>
      <c r="D31" s="9"/>
      <c r="E31" s="9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0" ht="15">
      <c r="A32" s="9" t="s">
        <v>140</v>
      </c>
      <c r="B32" s="9"/>
      <c r="C32" s="9"/>
      <c r="D32" s="9"/>
      <c r="E32" s="9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1:20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1:20" ht="15">
      <c r="A34" s="8" t="s">
        <v>62</v>
      </c>
      <c r="B34" s="8">
        <v>2022</v>
      </c>
      <c r="C34" s="8">
        <v>2023</v>
      </c>
      <c r="D34" s="8" t="s">
        <v>85</v>
      </c>
      <c r="E34" s="8" t="s">
        <v>100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</row>
    <row r="35" spans="1:20" ht="15">
      <c r="A35" s="8" t="s">
        <v>103</v>
      </c>
      <c r="B35" s="8">
        <v>765231.35</v>
      </c>
      <c r="C35" s="8">
        <v>661723</v>
      </c>
      <c r="D35" s="8">
        <f>C35-B35</f>
        <v>-103508.34999999998</v>
      </c>
      <c r="E35" s="8">
        <f>D35/B35</f>
        <v>-0.13526412633251367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  <row r="36" spans="1:20" ht="15">
      <c r="A36" s="8" t="s">
        <v>101</v>
      </c>
      <c r="B36" s="8">
        <v>1620879</v>
      </c>
      <c r="C36" s="8">
        <v>1513756</v>
      </c>
      <c r="D36" s="8">
        <f t="shared" ref="D36:D39" si="6">C36-B36</f>
        <v>-107123</v>
      </c>
      <c r="E36" s="8">
        <f t="shared" ref="E36:E39" si="7">D36/B36</f>
        <v>-6.6089448996501279E-2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0" ht="15">
      <c r="A37" s="8" t="s">
        <v>67</v>
      </c>
      <c r="B37" s="8">
        <v>1389302</v>
      </c>
      <c r="C37" s="8">
        <v>1466144</v>
      </c>
      <c r="D37" s="8">
        <f t="shared" si="6"/>
        <v>76842</v>
      </c>
      <c r="E37" s="8">
        <f t="shared" si="7"/>
        <v>5.5309788656462022E-2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0" ht="15">
      <c r="A38" s="8" t="s">
        <v>68</v>
      </c>
      <c r="B38" s="8">
        <v>1646443.54</v>
      </c>
      <c r="C38" s="8">
        <v>2017728</v>
      </c>
      <c r="D38" s="8">
        <f t="shared" si="6"/>
        <v>371284.45999999996</v>
      </c>
      <c r="E38" s="8">
        <f t="shared" si="7"/>
        <v>0.22550694936068075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1:20" ht="15">
      <c r="A39" s="8" t="s">
        <v>69</v>
      </c>
      <c r="B39" s="8">
        <f t="shared" ref="B39" si="8">SUM(B35:B38)</f>
        <v>5421855.8900000006</v>
      </c>
      <c r="C39" s="8">
        <f>SUM(C35:C38)</f>
        <v>5659351</v>
      </c>
      <c r="D39" s="8">
        <f t="shared" si="6"/>
        <v>237495.1099999994</v>
      </c>
      <c r="E39" s="8">
        <f t="shared" si="7"/>
        <v>4.3803287069660454E-2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</row>
    <row r="40" spans="1:20" ht="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1:20" ht="15">
      <c r="A41" s="8" t="s">
        <v>60</v>
      </c>
      <c r="B41" s="8">
        <v>2022</v>
      </c>
      <c r="C41" s="8">
        <v>2023</v>
      </c>
      <c r="D41" s="8" t="s">
        <v>85</v>
      </c>
      <c r="E41" s="8" t="s">
        <v>100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</row>
    <row r="42" spans="1:20" ht="15">
      <c r="A42" s="8" t="s">
        <v>102</v>
      </c>
      <c r="B42" s="8">
        <v>188167</v>
      </c>
      <c r="C42" s="8">
        <v>215396</v>
      </c>
      <c r="D42" s="8">
        <f>C42-B42</f>
        <v>27229</v>
      </c>
      <c r="E42" s="8">
        <f>D42/B42</f>
        <v>0.1447065638501969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</row>
    <row r="43" spans="1:20" ht="15">
      <c r="A43" s="8" t="s">
        <v>101</v>
      </c>
      <c r="B43" s="8">
        <v>717056</v>
      </c>
      <c r="C43" s="8">
        <v>617944</v>
      </c>
      <c r="D43" s="8">
        <f t="shared" ref="D43:D46" si="9">C43-B43</f>
        <v>-99112</v>
      </c>
      <c r="E43" s="8">
        <f t="shared" ref="E43:E46" si="10">D43/B43</f>
        <v>-0.13822072474116387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1:20" ht="15">
      <c r="A44" s="8" t="s">
        <v>67</v>
      </c>
      <c r="B44" s="8">
        <v>342490</v>
      </c>
      <c r="C44" s="8">
        <v>124553</v>
      </c>
      <c r="D44" s="8">
        <f t="shared" si="9"/>
        <v>-217937</v>
      </c>
      <c r="E44" s="8">
        <f t="shared" si="10"/>
        <v>-0.63633098776606611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1:20" ht="15">
      <c r="A45" s="8" t="s">
        <v>68</v>
      </c>
      <c r="B45" s="8">
        <v>483659.54</v>
      </c>
      <c r="C45" s="8">
        <v>378056</v>
      </c>
      <c r="D45" s="8">
        <f t="shared" si="9"/>
        <v>-105603.53999999998</v>
      </c>
      <c r="E45" s="8">
        <f t="shared" si="10"/>
        <v>-0.21834272099750163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1:20" ht="15">
      <c r="A46" s="8" t="s">
        <v>84</v>
      </c>
      <c r="B46" s="8">
        <f t="shared" ref="B46" si="11">SUM(B42:B45)</f>
        <v>1731372.54</v>
      </c>
      <c r="C46" s="8">
        <f>SUM(C42:C45)</f>
        <v>1335949</v>
      </c>
      <c r="D46" s="8">
        <f t="shared" si="9"/>
        <v>-395423.54000000004</v>
      </c>
      <c r="E46" s="8">
        <f t="shared" si="10"/>
        <v>-0.22838732327359196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1:20" ht="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1:20" ht="15">
      <c r="A48" s="8" t="s">
        <v>83</v>
      </c>
      <c r="B48" s="8">
        <v>2022</v>
      </c>
      <c r="C48" s="8">
        <v>2023</v>
      </c>
      <c r="D48" s="8" t="s">
        <v>85</v>
      </c>
      <c r="E48" s="8" t="s">
        <v>100</v>
      </c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</row>
    <row r="49" spans="1:20" ht="15">
      <c r="A49" s="8" t="s">
        <v>57</v>
      </c>
      <c r="B49" s="8">
        <v>628999</v>
      </c>
      <c r="C49" s="8">
        <v>781898</v>
      </c>
      <c r="D49" s="8">
        <f>C49-B49</f>
        <v>152899</v>
      </c>
      <c r="E49" s="8">
        <f>D49/B49</f>
        <v>0.24308305736575098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</row>
    <row r="50" spans="1:20" ht="15">
      <c r="A50" s="8" t="s">
        <v>71</v>
      </c>
      <c r="B50" s="8">
        <v>926648</v>
      </c>
      <c r="C50" s="8">
        <v>748370</v>
      </c>
      <c r="D50" s="8">
        <f t="shared" ref="D50:D51" si="12">C50-B50</f>
        <v>-178278</v>
      </c>
      <c r="E50" s="8">
        <f t="shared" ref="E50:E51" si="13">D50/B50</f>
        <v>-0.19239020642142432</v>
      </c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1:20" ht="15">
      <c r="A51" s="8" t="s">
        <v>83</v>
      </c>
      <c r="B51" s="8">
        <f t="shared" ref="B51" si="14">SUM(B49:B50)</f>
        <v>1555647</v>
      </c>
      <c r="C51" s="8">
        <f>SUM(C49:C50)</f>
        <v>1530268</v>
      </c>
      <c r="D51" s="8">
        <f t="shared" si="12"/>
        <v>-25379</v>
      </c>
      <c r="E51" s="8">
        <f t="shared" si="13"/>
        <v>-1.6314112391821539E-2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1:20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1:20" ht="15">
      <c r="A53" s="8" t="s">
        <v>73</v>
      </c>
      <c r="B53" s="8">
        <f>B39+B46+B51</f>
        <v>8708875.4299999997</v>
      </c>
      <c r="C53" s="8">
        <f t="shared" ref="C53:D53" si="15">C39+C46+C51</f>
        <v>8525568</v>
      </c>
      <c r="D53" s="8">
        <f t="shared" si="15"/>
        <v>-183307.43000000063</v>
      </c>
      <c r="E53" s="8">
        <f>D53/B53</f>
        <v>-2.1048346766856973E-2</v>
      </c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 ht="15">
      <c r="A54" s="8" t="s">
        <v>95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0" ht="15" customHeight="1">
      <c r="A57" s="9" t="s">
        <v>148</v>
      </c>
      <c r="B57" s="9"/>
      <c r="C57" s="9"/>
      <c r="D57" s="9"/>
      <c r="E57" s="9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0" ht="15" customHeight="1">
      <c r="A58" s="9" t="s">
        <v>144</v>
      </c>
      <c r="B58" s="9"/>
      <c r="C58" s="9"/>
      <c r="D58" s="9"/>
      <c r="E58" s="9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0" ht="15">
      <c r="A59" s="8" t="s">
        <v>115</v>
      </c>
      <c r="B59" s="8">
        <v>2022</v>
      </c>
      <c r="C59" s="8">
        <v>2023</v>
      </c>
      <c r="D59" s="8" t="s">
        <v>142</v>
      </c>
      <c r="E59" s="8" t="s">
        <v>135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0" ht="15">
      <c r="A60" s="8" t="s">
        <v>2</v>
      </c>
      <c r="B60" s="8">
        <v>211</v>
      </c>
      <c r="C60" s="8">
        <v>789</v>
      </c>
      <c r="D60" s="8">
        <f>C60-B60</f>
        <v>578</v>
      </c>
      <c r="E60" s="8">
        <f>D60/B60</f>
        <v>2.7393364928909953</v>
      </c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0" ht="15">
      <c r="A61" s="8" t="s">
        <v>3</v>
      </c>
      <c r="B61" s="8">
        <v>9219</v>
      </c>
      <c r="C61" s="8">
        <v>84916</v>
      </c>
      <c r="D61" s="8">
        <f t="shared" ref="D61:D78" si="16">C61-B61</f>
        <v>75697</v>
      </c>
      <c r="E61" s="8">
        <f t="shared" ref="E61:E79" si="17">D61/B61</f>
        <v>8.2109773294283546</v>
      </c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0" ht="15">
      <c r="A62" s="8" t="s">
        <v>4</v>
      </c>
      <c r="B62" s="8">
        <v>88839</v>
      </c>
      <c r="C62" s="8">
        <v>66223</v>
      </c>
      <c r="D62" s="8">
        <f t="shared" si="16"/>
        <v>-22616</v>
      </c>
      <c r="E62" s="8">
        <f t="shared" si="17"/>
        <v>-0.25457287902835468</v>
      </c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0" ht="15">
      <c r="A63" s="8" t="s">
        <v>5</v>
      </c>
      <c r="B63" s="8">
        <v>338345</v>
      </c>
      <c r="C63" s="8">
        <v>446742</v>
      </c>
      <c r="D63" s="8">
        <f t="shared" si="16"/>
        <v>108397</v>
      </c>
      <c r="E63" s="8">
        <f t="shared" si="17"/>
        <v>0.3203741742895565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0" ht="15">
      <c r="A64" s="8" t="s">
        <v>150</v>
      </c>
      <c r="B64" s="8">
        <v>0</v>
      </c>
      <c r="C64" s="8">
        <v>0</v>
      </c>
      <c r="D64" s="8">
        <f t="shared" si="16"/>
        <v>0</v>
      </c>
      <c r="E64" s="8">
        <v>0</v>
      </c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1:20" ht="15">
      <c r="A65" s="8" t="s">
        <v>6</v>
      </c>
      <c r="B65" s="8">
        <v>0</v>
      </c>
      <c r="C65" s="8">
        <v>0</v>
      </c>
      <c r="D65" s="8">
        <f t="shared" si="16"/>
        <v>0</v>
      </c>
      <c r="E65" s="8">
        <v>0</v>
      </c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1:20" ht="15">
      <c r="A66" s="8" t="s">
        <v>7</v>
      </c>
      <c r="B66" s="8">
        <v>2978032</v>
      </c>
      <c r="C66" s="8">
        <v>2862350</v>
      </c>
      <c r="D66" s="8">
        <f t="shared" si="16"/>
        <v>-115682</v>
      </c>
      <c r="E66" s="8">
        <f t="shared" si="17"/>
        <v>-3.8845116506471385E-2</v>
      </c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0" ht="15">
      <c r="A67" s="8" t="s">
        <v>8</v>
      </c>
      <c r="B67" s="8">
        <v>858542</v>
      </c>
      <c r="C67" s="8">
        <v>701874</v>
      </c>
      <c r="D67" s="8">
        <f t="shared" si="16"/>
        <v>-156668</v>
      </c>
      <c r="E67" s="8">
        <f t="shared" si="17"/>
        <v>-0.18248146275895646</v>
      </c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1:20" ht="15">
      <c r="A68" s="8" t="s">
        <v>9</v>
      </c>
      <c r="B68" s="8">
        <v>95434</v>
      </c>
      <c r="C68" s="8">
        <v>141422</v>
      </c>
      <c r="D68" s="8">
        <f t="shared" si="16"/>
        <v>45988</v>
      </c>
      <c r="E68" s="8">
        <f t="shared" si="17"/>
        <v>0.48188276714797662</v>
      </c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</row>
    <row r="69" spans="1:20" ht="15">
      <c r="A69" s="8" t="s">
        <v>152</v>
      </c>
      <c r="B69" s="8">
        <v>0</v>
      </c>
      <c r="C69" s="8">
        <v>0</v>
      </c>
      <c r="D69" s="8">
        <f t="shared" si="16"/>
        <v>0</v>
      </c>
      <c r="E69" s="8">
        <v>0</v>
      </c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1:20" ht="15">
      <c r="A70" s="8" t="s">
        <v>11</v>
      </c>
      <c r="B70" s="8">
        <v>223416</v>
      </c>
      <c r="C70" s="8">
        <v>129734</v>
      </c>
      <c r="D70" s="8">
        <f t="shared" si="16"/>
        <v>-93682</v>
      </c>
      <c r="E70" s="8">
        <f t="shared" si="17"/>
        <v>-0.41931643212661585</v>
      </c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1:20" ht="15">
      <c r="A71" s="8" t="s">
        <v>12</v>
      </c>
      <c r="B71" s="8">
        <v>0</v>
      </c>
      <c r="C71" s="8">
        <v>0</v>
      </c>
      <c r="D71" s="8">
        <f t="shared" si="16"/>
        <v>0</v>
      </c>
      <c r="E71" s="8">
        <v>0</v>
      </c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1:20" ht="15">
      <c r="A72" s="8" t="s">
        <v>13</v>
      </c>
      <c r="B72" s="8">
        <v>15290.35</v>
      </c>
      <c r="C72" s="8">
        <v>119091</v>
      </c>
      <c r="D72" s="8">
        <f t="shared" si="16"/>
        <v>103800.65</v>
      </c>
      <c r="E72" s="8">
        <f t="shared" si="17"/>
        <v>6.788637931767421</v>
      </c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1:20" ht="15">
      <c r="A73" s="8" t="s">
        <v>14</v>
      </c>
      <c r="B73" s="8">
        <v>349769</v>
      </c>
      <c r="C73" s="8">
        <v>200024</v>
      </c>
      <c r="D73" s="8">
        <f t="shared" si="16"/>
        <v>-149745</v>
      </c>
      <c r="E73" s="8">
        <f t="shared" si="17"/>
        <v>-0.42812541992000436</v>
      </c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 ht="15">
      <c r="A74" s="8" t="s">
        <v>108</v>
      </c>
      <c r="B74" s="8">
        <v>2861090</v>
      </c>
      <c r="C74" s="8">
        <v>2930360</v>
      </c>
      <c r="D74" s="8">
        <f t="shared" si="16"/>
        <v>69270</v>
      </c>
      <c r="E74" s="8">
        <f t="shared" si="17"/>
        <v>2.4211052431066481E-2</v>
      </c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1:20" ht="15">
      <c r="A75" s="8" t="s">
        <v>15</v>
      </c>
      <c r="B75" s="8">
        <v>304612</v>
      </c>
      <c r="C75" s="8">
        <v>340599</v>
      </c>
      <c r="D75" s="8">
        <f t="shared" si="16"/>
        <v>35987</v>
      </c>
      <c r="E75" s="8">
        <f t="shared" si="17"/>
        <v>0.11814045408585348</v>
      </c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1:20" ht="15">
      <c r="A76" s="8" t="s">
        <v>40</v>
      </c>
      <c r="B76" s="8">
        <v>132749.07999999999</v>
      </c>
      <c r="C76" s="8">
        <v>183265</v>
      </c>
      <c r="D76" s="8">
        <f t="shared" si="16"/>
        <v>50515.920000000013</v>
      </c>
      <c r="E76" s="8">
        <f t="shared" si="17"/>
        <v>0.38053687453050533</v>
      </c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1:20" ht="15">
      <c r="A77" s="8" t="s">
        <v>17</v>
      </c>
      <c r="B77" s="8">
        <v>11</v>
      </c>
      <c r="C77" s="8">
        <v>4</v>
      </c>
      <c r="D77" s="8">
        <f t="shared" si="16"/>
        <v>-7</v>
      </c>
      <c r="E77" s="8">
        <f t="shared" si="17"/>
        <v>-0.63636363636363635</v>
      </c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1:20" ht="15">
      <c r="A78" s="8" t="s">
        <v>18</v>
      </c>
      <c r="B78" s="8">
        <v>453316</v>
      </c>
      <c r="C78" s="8">
        <v>318175</v>
      </c>
      <c r="D78" s="8">
        <f t="shared" si="16"/>
        <v>-135141</v>
      </c>
      <c r="E78" s="8">
        <f t="shared" si="17"/>
        <v>-0.29811654563262713</v>
      </c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1:20" ht="15">
      <c r="A79" s="8" t="s">
        <v>73</v>
      </c>
      <c r="B79" s="8">
        <f>SUM(B60:B78)</f>
        <v>8708875.4299999997</v>
      </c>
      <c r="C79" s="8">
        <f>SUM(C60:C78)</f>
        <v>8525568</v>
      </c>
      <c r="D79" s="8">
        <f>C79-B79</f>
        <v>-183307.4299999997</v>
      </c>
      <c r="E79" s="8">
        <f t="shared" si="17"/>
        <v>-2.1048346766856869E-2</v>
      </c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1:20" ht="15">
      <c r="A80" s="8" t="s">
        <v>95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1:20" ht="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1:20" ht="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1:20" ht="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</row>
    <row r="84" spans="1:20" ht="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</row>
    <row r="85" spans="1:20" ht="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</row>
    <row r="86" spans="1:20" ht="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</row>
    <row r="87" spans="1:20" ht="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</row>
    <row r="88" spans="1:20" ht="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</row>
    <row r="89" spans="1:20" ht="15">
      <c r="A89" s="9" t="s">
        <v>139</v>
      </c>
      <c r="B89" s="9"/>
      <c r="C89" s="9"/>
      <c r="D89" s="9"/>
      <c r="E89" s="9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</row>
    <row r="90" spans="1:20" ht="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</row>
    <row r="91" spans="1:20" ht="15">
      <c r="A91" s="8" t="s">
        <v>143</v>
      </c>
      <c r="B91" s="8">
        <v>2022</v>
      </c>
      <c r="C91" s="8">
        <v>2023</v>
      </c>
      <c r="D91" s="8" t="s">
        <v>90</v>
      </c>
      <c r="E91" s="8" t="s">
        <v>91</v>
      </c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</row>
    <row r="92" spans="1:20" ht="15">
      <c r="A92" s="8" t="s">
        <v>62</v>
      </c>
      <c r="B92" s="8">
        <v>5421855.8900000006</v>
      </c>
      <c r="C92" s="8">
        <v>5659351</v>
      </c>
      <c r="D92" s="8">
        <f>C92-B92</f>
        <v>237495.1099999994</v>
      </c>
      <c r="E92" s="8">
        <f>D92/B92</f>
        <v>4.3803287069660454E-2</v>
      </c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</row>
    <row r="93" spans="1:20" ht="15">
      <c r="A93" s="8" t="s">
        <v>77</v>
      </c>
      <c r="B93" s="8">
        <v>1731372.54</v>
      </c>
      <c r="C93" s="8">
        <v>1335949</v>
      </c>
      <c r="D93" s="8">
        <f t="shared" ref="D93:D95" si="18">C93-B93</f>
        <v>-395423.54000000004</v>
      </c>
      <c r="E93" s="8">
        <f t="shared" ref="E93:E95" si="19">D93/B93</f>
        <v>-0.22838732327359196</v>
      </c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</row>
    <row r="94" spans="1:20" ht="15">
      <c r="A94" s="8" t="s">
        <v>61</v>
      </c>
      <c r="B94" s="8">
        <v>1555647</v>
      </c>
      <c r="C94" s="8">
        <v>1530268</v>
      </c>
      <c r="D94" s="8">
        <f t="shared" si="18"/>
        <v>-25379</v>
      </c>
      <c r="E94" s="8">
        <f t="shared" si="19"/>
        <v>-1.6314112391821539E-2</v>
      </c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</row>
    <row r="95" spans="1:20" ht="15">
      <c r="A95" s="8" t="s">
        <v>19</v>
      </c>
      <c r="B95" s="8">
        <f>SUM(B92:B94)</f>
        <v>8708875.4299999997</v>
      </c>
      <c r="C95" s="8">
        <f>SUM(C92:C94)</f>
        <v>8525568</v>
      </c>
      <c r="D95" s="8">
        <f t="shared" si="18"/>
        <v>-183307.4299999997</v>
      </c>
      <c r="E95" s="8">
        <f t="shared" si="19"/>
        <v>-2.1048346766856869E-2</v>
      </c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</row>
    <row r="96" spans="1:20" ht="15">
      <c r="A96" s="8" t="s">
        <v>95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</row>
    <row r="97" spans="1:20" ht="1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</row>
    <row r="98" spans="1:20" ht="1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</row>
    <row r="99" spans="1:20" ht="1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</row>
    <row r="100" spans="1:20" ht="1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</row>
    <row r="101" spans="1:20" ht="1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</row>
    <row r="102" spans="1:20" ht="1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</row>
    <row r="103" spans="1:20" ht="1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</row>
    <row r="104" spans="1:20" ht="1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</row>
    <row r="105" spans="1:20" ht="1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</row>
    <row r="106" spans="1:20" ht="1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</row>
    <row r="107" spans="1:20" ht="1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</row>
    <row r="108" spans="1:20" ht="1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</row>
    <row r="109" spans="1:20" ht="1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</row>
    <row r="110" spans="1:20" ht="1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</row>
    <row r="111" spans="1:20" ht="1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</row>
    <row r="112" spans="1:20" ht="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</row>
    <row r="113" spans="1:20" ht="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</row>
    <row r="114" spans="1:20" ht="1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</row>
    <row r="115" spans="1:20" ht="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</row>
    <row r="116" spans="1:20" ht="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</row>
    <row r="117" spans="1:20" ht="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</row>
    <row r="118" spans="1:20" ht="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</row>
    <row r="119" spans="1:20" ht="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</row>
    <row r="120" spans="1:20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</row>
    <row r="121" spans="1:20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</row>
    <row r="122" spans="1:20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</row>
    <row r="123" spans="1:20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</row>
    <row r="124" spans="1:20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</row>
    <row r="125" spans="1:20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</row>
    <row r="126" spans="1:20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</row>
    <row r="127" spans="1:20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</row>
    <row r="128" spans="1:20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</row>
    <row r="129" spans="1:20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</row>
    <row r="130" spans="1:20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</row>
    <row r="131" spans="1:20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</row>
    <row r="132" spans="1:20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</row>
  </sheetData>
  <mergeCells count="10">
    <mergeCell ref="A32:E32"/>
    <mergeCell ref="A89:E89"/>
    <mergeCell ref="A2:T2"/>
    <mergeCell ref="A31:E31"/>
    <mergeCell ref="A6:T6"/>
    <mergeCell ref="A5:T5"/>
    <mergeCell ref="A4:T4"/>
    <mergeCell ref="A3:T3"/>
    <mergeCell ref="A57:E57"/>
    <mergeCell ref="A58:E58"/>
  </mergeCells>
  <pageMargins left="0.7" right="0.7" top="0.75" bottom="0.75" header="0.3" footer="0.3"/>
  <pageSetup scale="40" orientation="landscape" horizontalDpi="4294967293" verticalDpi="0" r:id="rId1"/>
  <rowBreaks count="1" manualBreakCount="1">
    <brk id="84" max="19" man="1"/>
  </rowBreaks>
  <ignoredErrors>
    <ignoredError sqref="B95:C9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COMPARATIVO EMB.</vt:lpstr>
      <vt:lpstr>EMBARCACIONES </vt:lpstr>
      <vt:lpstr>Representacion Porc. Emb.</vt:lpstr>
      <vt:lpstr>CONTENEDORES</vt:lpstr>
      <vt:lpstr>CRUCEROS </vt:lpstr>
      <vt:lpstr>CARGAS</vt:lpstr>
      <vt:lpstr>CARGAS!Área_de_impresión</vt:lpstr>
      <vt:lpstr>'COMPARATIVO EMB.'!Área_de_impresión</vt:lpstr>
      <vt:lpstr>CONTENEDORES!Área_de_impresión</vt:lpstr>
      <vt:lpstr>'EMBARCACIONES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CELERKY BENITEZ MEDRANO</dc:creator>
  <cp:lastModifiedBy>MOISES ISSAIAS RICHARSON CAMPUSANO</cp:lastModifiedBy>
  <cp:lastPrinted>2023-07-19T19:26:36Z</cp:lastPrinted>
  <dcterms:created xsi:type="dcterms:W3CDTF">2023-01-12T15:54:36Z</dcterms:created>
  <dcterms:modified xsi:type="dcterms:W3CDTF">2023-07-20T19:41:54Z</dcterms:modified>
</cp:coreProperties>
</file>