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bookViews>
    <workbookView xWindow="57480" yWindow="-120" windowWidth="29040" windowHeight="15840" activeTab="1"/>
  </bookViews>
  <sheets>
    <sheet name="Sheet1" sheetId="1" r:id="rId1"/>
    <sheet name="Ejecución OAI 2023" sheetId="4" r:id="rId2"/>
  </sheets>
  <definedNames>
    <definedName name="_xlnm._FilterDatabase" localSheetId="1" hidden="1">'Ejecución OAI 2023'!$A$2:$A$98</definedName>
    <definedName name="_xlnm.Print_Area" localSheetId="1">'Ejecución OAI 2023'!$A$2:$N$98</definedName>
    <definedName name="_xlnm.Print_Area" localSheetId="0">Sheet1!$A$1:$F$561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F10" i="4"/>
  <c r="G10" i="4"/>
  <c r="H10" i="4"/>
  <c r="I10" i="4"/>
  <c r="J10" i="4"/>
  <c r="K10" i="4"/>
  <c r="L10" i="4"/>
  <c r="M10" i="4"/>
  <c r="N10" i="4"/>
  <c r="B11" i="4"/>
  <c r="B10" i="4" s="1"/>
  <c r="B12" i="4"/>
  <c r="B13" i="4"/>
  <c r="B15" i="4"/>
  <c r="E16" i="4"/>
  <c r="F16" i="4"/>
  <c r="G16" i="4"/>
  <c r="H16" i="4"/>
  <c r="H74" i="4" s="1"/>
  <c r="H87" i="4" s="1"/>
  <c r="I16" i="4"/>
  <c r="J16" i="4"/>
  <c r="K16" i="4"/>
  <c r="L16" i="4"/>
  <c r="L74" i="4" s="1"/>
  <c r="L87" i="4" s="1"/>
  <c r="M16" i="4"/>
  <c r="N16" i="4"/>
  <c r="B17" i="4"/>
  <c r="B18" i="4"/>
  <c r="B19" i="4"/>
  <c r="B20" i="4"/>
  <c r="B21" i="4"/>
  <c r="B22" i="4"/>
  <c r="B23" i="4"/>
  <c r="B24" i="4"/>
  <c r="B25" i="4"/>
  <c r="E26" i="4"/>
  <c r="F26" i="4"/>
  <c r="G26" i="4"/>
  <c r="H26" i="4"/>
  <c r="B26" i="4" s="1"/>
  <c r="I26" i="4"/>
  <c r="J26" i="4"/>
  <c r="K26" i="4"/>
  <c r="L26" i="4"/>
  <c r="M26" i="4"/>
  <c r="N26" i="4"/>
  <c r="B27" i="4"/>
  <c r="B28" i="4"/>
  <c r="B29" i="4"/>
  <c r="B30" i="4"/>
  <c r="B31" i="4"/>
  <c r="B32" i="4"/>
  <c r="B33" i="4"/>
  <c r="B34" i="4"/>
  <c r="B35" i="4"/>
  <c r="E36" i="4"/>
  <c r="F36" i="4"/>
  <c r="G36" i="4"/>
  <c r="H36" i="4"/>
  <c r="B36" i="4" s="1"/>
  <c r="I36" i="4"/>
  <c r="J36" i="4"/>
  <c r="K36" i="4"/>
  <c r="L36" i="4"/>
  <c r="M36" i="4"/>
  <c r="N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E52" i="4"/>
  <c r="B52" i="4" s="1"/>
  <c r="F52" i="4"/>
  <c r="F74" i="4" s="1"/>
  <c r="F87" i="4" s="1"/>
  <c r="G52" i="4"/>
  <c r="H52" i="4"/>
  <c r="I52" i="4"/>
  <c r="J52" i="4"/>
  <c r="J74" i="4" s="1"/>
  <c r="J87" i="4" s="1"/>
  <c r="K52" i="4"/>
  <c r="L52" i="4"/>
  <c r="M52" i="4"/>
  <c r="N52" i="4"/>
  <c r="N74" i="4" s="1"/>
  <c r="N87" i="4" s="1"/>
  <c r="B53" i="4"/>
  <c r="B54" i="4"/>
  <c r="B55" i="4"/>
  <c r="B56" i="4"/>
  <c r="B57" i="4"/>
  <c r="B58" i="4"/>
  <c r="B59" i="4"/>
  <c r="B60" i="4"/>
  <c r="B61" i="4"/>
  <c r="E62" i="4"/>
  <c r="B62" i="4" s="1"/>
  <c r="F62" i="4"/>
  <c r="G62" i="4"/>
  <c r="M62" i="4"/>
  <c r="N62" i="4"/>
  <c r="B63" i="4"/>
  <c r="B64" i="4"/>
  <c r="B65" i="4"/>
  <c r="B66" i="4"/>
  <c r="B67" i="4"/>
  <c r="E67" i="4"/>
  <c r="B68" i="4"/>
  <c r="B69" i="4"/>
  <c r="B70" i="4"/>
  <c r="E70" i="4"/>
  <c r="B71" i="4"/>
  <c r="B72" i="4"/>
  <c r="B73" i="4"/>
  <c r="E74" i="4"/>
  <c r="B74" i="4" s="1"/>
  <c r="G74" i="4"/>
  <c r="I74" i="4"/>
  <c r="K74" i="4"/>
  <c r="M74" i="4"/>
  <c r="B76" i="4"/>
  <c r="E76" i="4"/>
  <c r="B77" i="4"/>
  <c r="B78" i="4"/>
  <c r="B79" i="4"/>
  <c r="E79" i="4"/>
  <c r="F79" i="4"/>
  <c r="G79" i="4"/>
  <c r="B80" i="4"/>
  <c r="B81" i="4"/>
  <c r="B82" i="4"/>
  <c r="E83" i="4"/>
  <c r="B83" i="4" s="1"/>
  <c r="B84" i="4"/>
  <c r="F85" i="4"/>
  <c r="G85" i="4"/>
  <c r="B86" i="4"/>
  <c r="C87" i="4"/>
  <c r="D87" i="4"/>
  <c r="G87" i="4"/>
  <c r="I87" i="4"/>
  <c r="K87" i="4"/>
  <c r="M87" i="4"/>
  <c r="E85" i="4" l="1"/>
  <c r="B16" i="4"/>
  <c r="F551" i="1"/>
  <c r="E87" i="4" l="1"/>
  <c r="B87" i="4" s="1"/>
  <c r="B85" i="4"/>
  <c r="D456" i="1"/>
  <c r="D441" i="1"/>
  <c r="D416" i="1"/>
  <c r="D408" i="1"/>
  <c r="D139" i="1"/>
  <c r="C139" i="1"/>
  <c r="D131" i="1"/>
  <c r="C131" i="1"/>
  <c r="D119" i="1"/>
  <c r="C119" i="1"/>
  <c r="D98" i="1"/>
  <c r="C98" i="1"/>
  <c r="D84" i="1"/>
  <c r="D75" i="1"/>
  <c r="D66" i="1"/>
  <c r="D56" i="1"/>
  <c r="D459" i="1" l="1"/>
</calcChain>
</file>

<file path=xl/sharedStrings.xml><?xml version="1.0" encoding="utf-8"?>
<sst xmlns="http://schemas.openxmlformats.org/spreadsheetml/2006/main" count="1247" uniqueCount="647">
  <si>
    <t>Autoridad Portuaria Dominicana</t>
  </si>
  <si>
    <t>Al 31 de Mayo 2023</t>
  </si>
  <si>
    <t>DEPOSITOS BANCARIOS</t>
  </si>
  <si>
    <t>CUENTA OPERACIONES No. 010-500107-4</t>
  </si>
  <si>
    <t>FECHA</t>
  </si>
  <si>
    <t>REFERENCIA</t>
  </si>
  <si>
    <t>Referencia</t>
  </si>
  <si>
    <t>Fecha</t>
  </si>
  <si>
    <t>0820020237-03</t>
  </si>
  <si>
    <t>Haina Occidental</t>
  </si>
  <si>
    <t>22724693-03</t>
  </si>
  <si>
    <t>0820010172-03</t>
  </si>
  <si>
    <t>0810020107-03</t>
  </si>
  <si>
    <t>0820010421-03</t>
  </si>
  <si>
    <t>0820010424-03</t>
  </si>
  <si>
    <t>3030020745-13</t>
  </si>
  <si>
    <t>Manzanillo</t>
  </si>
  <si>
    <t>0820020227-03</t>
  </si>
  <si>
    <t>Oficina Central</t>
  </si>
  <si>
    <t>0820020128-03</t>
  </si>
  <si>
    <t>0820010150-03</t>
  </si>
  <si>
    <t>5430020107-03</t>
  </si>
  <si>
    <t>0820010112-03</t>
  </si>
  <si>
    <t>0820010115-03</t>
  </si>
  <si>
    <t>0820030133-03</t>
  </si>
  <si>
    <t>0820030136-03</t>
  </si>
  <si>
    <t>0820020122-03</t>
  </si>
  <si>
    <t>3030050004-13</t>
  </si>
  <si>
    <t>3030050007-13</t>
  </si>
  <si>
    <t>3030050010-13</t>
  </si>
  <si>
    <t>3030050013-13</t>
  </si>
  <si>
    <t>19920146-13</t>
  </si>
  <si>
    <t>0820030186-03</t>
  </si>
  <si>
    <t>0820020497-03</t>
  </si>
  <si>
    <t>0810020319-03</t>
  </si>
  <si>
    <t>0820020272-03</t>
  </si>
  <si>
    <t>0810020127-03</t>
  </si>
  <si>
    <t>3030050005-13</t>
  </si>
  <si>
    <t>3030050008-13</t>
  </si>
  <si>
    <t>3030050011-13</t>
  </si>
  <si>
    <t>0820010216-03</t>
  </si>
  <si>
    <t>0820030721-03</t>
  </si>
  <si>
    <t>0820030724-03</t>
  </si>
  <si>
    <t>0820030727-03</t>
  </si>
  <si>
    <t>0820030730-03</t>
  </si>
  <si>
    <t>0820020170-03</t>
  </si>
  <si>
    <t>18551025-09</t>
  </si>
  <si>
    <t>Barahona</t>
  </si>
  <si>
    <t>0820030193-03</t>
  </si>
  <si>
    <t>0820030194-03</t>
  </si>
  <si>
    <t>Puerto</t>
  </si>
  <si>
    <t>SUB TOTAL</t>
  </si>
  <si>
    <t>Valor RD$</t>
  </si>
  <si>
    <t>RELACION TRANSFERENCIAS RECIBIDAS ACH</t>
  </si>
  <si>
    <t>Transferencia</t>
  </si>
  <si>
    <t>Transferencia ACH</t>
  </si>
  <si>
    <t>SISALRIL SUBSIDIO ENFERMEDAD</t>
  </si>
  <si>
    <t>SUB TOTAL RD$</t>
  </si>
  <si>
    <t>RELACION DE CREDITO</t>
  </si>
  <si>
    <t>RELACION DEPOSITOS EN TRANSITOS</t>
  </si>
  <si>
    <t>0820020186-03</t>
  </si>
  <si>
    <t>Deposito en Transito</t>
  </si>
  <si>
    <t>CUENTA DOLAR No. 010-238720-6</t>
  </si>
  <si>
    <t>US/RD</t>
  </si>
  <si>
    <t>PUERTO LA ROMANA</t>
  </si>
  <si>
    <t>VALOR US$</t>
  </si>
  <si>
    <t>TOTAL RD$</t>
  </si>
  <si>
    <t>PUERTO LUPERÓN</t>
  </si>
  <si>
    <t>PUERTO SANTA BARBARA</t>
  </si>
  <si>
    <t>TOTAL GENERAL</t>
  </si>
  <si>
    <t>DEP. EN US</t>
  </si>
  <si>
    <t>DEP.EN RD$</t>
  </si>
  <si>
    <t>CUENTA NOMINA No. 010-500126-0</t>
  </si>
  <si>
    <t>1130010912-26</t>
  </si>
  <si>
    <t>La Cana</t>
  </si>
  <si>
    <t>1130010915-08</t>
  </si>
  <si>
    <t>San Pedro de Macorís</t>
  </si>
  <si>
    <t>583552065-06</t>
  </si>
  <si>
    <t>Puerto Plata</t>
  </si>
  <si>
    <t>21033409-02</t>
  </si>
  <si>
    <t>Haina Oriental</t>
  </si>
  <si>
    <t>000820020155-02</t>
  </si>
  <si>
    <t>000820020158-02</t>
  </si>
  <si>
    <t>000820020162-02</t>
  </si>
  <si>
    <t>000820020165-02</t>
  </si>
  <si>
    <t>2310010196-05</t>
  </si>
  <si>
    <t>Boca Chica</t>
  </si>
  <si>
    <t>1510050409-20</t>
  </si>
  <si>
    <t>Santa Barbara</t>
  </si>
  <si>
    <t>1100080488-08</t>
  </si>
  <si>
    <t>3070010060-17</t>
  </si>
  <si>
    <t>Sans Souci</t>
  </si>
  <si>
    <t>583554165-06</t>
  </si>
  <si>
    <t>2310060102-05</t>
  </si>
  <si>
    <t>000820020020-02</t>
  </si>
  <si>
    <t>000820020023-02</t>
  </si>
  <si>
    <t>1130030427-26</t>
  </si>
  <si>
    <t>1130030430-08</t>
  </si>
  <si>
    <t>583556471-06</t>
  </si>
  <si>
    <t>22301984-06</t>
  </si>
  <si>
    <t>000820030079-02</t>
  </si>
  <si>
    <t>000820030082-02</t>
  </si>
  <si>
    <t>2310060108-05</t>
  </si>
  <si>
    <t>0400080097-09</t>
  </si>
  <si>
    <t>1130040432-08</t>
  </si>
  <si>
    <t>583587897-06</t>
  </si>
  <si>
    <t>0700070056-11</t>
  </si>
  <si>
    <t>Samaná</t>
  </si>
  <si>
    <t>1510030374-11</t>
  </si>
  <si>
    <t>1510030377-11</t>
  </si>
  <si>
    <t>583587967-06</t>
  </si>
  <si>
    <t>3070050499-17</t>
  </si>
  <si>
    <t>Luperón</t>
  </si>
  <si>
    <t>000820020061-02</t>
  </si>
  <si>
    <t>000820020064-02</t>
  </si>
  <si>
    <t>21033413-02</t>
  </si>
  <si>
    <t>2310010434-08</t>
  </si>
  <si>
    <t>2310010437-00</t>
  </si>
  <si>
    <t>0400060479-09</t>
  </si>
  <si>
    <t>21033412-02</t>
  </si>
  <si>
    <t>5480030535-05</t>
  </si>
  <si>
    <t>9300050752-12</t>
  </si>
  <si>
    <t>La Romana</t>
  </si>
  <si>
    <t>1510070963-20</t>
  </si>
  <si>
    <t>1130090708-08</t>
  </si>
  <si>
    <t>2310040054-05</t>
  </si>
  <si>
    <t>583559238-06</t>
  </si>
  <si>
    <t>21033414-02</t>
  </si>
  <si>
    <t>000820030106-02</t>
  </si>
  <si>
    <t>000820030109-02</t>
  </si>
  <si>
    <t>000820030112-02</t>
  </si>
  <si>
    <t>1130051049-08</t>
  </si>
  <si>
    <t>2310060542-05</t>
  </si>
  <si>
    <t>583558964-06</t>
  </si>
  <si>
    <t>0820010085-02</t>
  </si>
  <si>
    <t>3860040138-10</t>
  </si>
  <si>
    <t>Azua</t>
  </si>
  <si>
    <t>0820010088-02</t>
  </si>
  <si>
    <t>2310070123-05</t>
  </si>
  <si>
    <t>1130010293-08</t>
  </si>
  <si>
    <t>583559410-06</t>
  </si>
  <si>
    <t>2310060081-05</t>
  </si>
  <si>
    <t>0820010060-02</t>
  </si>
  <si>
    <t xml:space="preserve">0820010063-02 </t>
  </si>
  <si>
    <t>0820010066-02</t>
  </si>
  <si>
    <t>0820010069-02</t>
  </si>
  <si>
    <t>1510070079-11</t>
  </si>
  <si>
    <t>1510070082-11</t>
  </si>
  <si>
    <t>0820010072-02</t>
  </si>
  <si>
    <t>1510070085-11</t>
  </si>
  <si>
    <t>1510070088-11</t>
  </si>
  <si>
    <t>1130030228-08</t>
  </si>
  <si>
    <t>583573858-06</t>
  </si>
  <si>
    <t>2310040051-05</t>
  </si>
  <si>
    <t>0820020062-02</t>
  </si>
  <si>
    <t>0820020065-02</t>
  </si>
  <si>
    <t>0820020069-02</t>
  </si>
  <si>
    <t>0820020072-02</t>
  </si>
  <si>
    <t>1130110978-26</t>
  </si>
  <si>
    <t>1130110381-08</t>
  </si>
  <si>
    <t>22301983-06</t>
  </si>
  <si>
    <t>583573477-06</t>
  </si>
  <si>
    <t>2310050052-05</t>
  </si>
  <si>
    <t>2310050055-05</t>
  </si>
  <si>
    <t>3070050472-17</t>
  </si>
  <si>
    <t>583574501-06</t>
  </si>
  <si>
    <t>21033416-02</t>
  </si>
  <si>
    <t>21033415-02</t>
  </si>
  <si>
    <t>21033417-02</t>
  </si>
  <si>
    <t>00820030377-02</t>
  </si>
  <si>
    <t>00820030380-02</t>
  </si>
  <si>
    <t>2310050461-05</t>
  </si>
  <si>
    <t>2310010240-05</t>
  </si>
  <si>
    <t>5260020399-10</t>
  </si>
  <si>
    <t>1510070775-20</t>
  </si>
  <si>
    <t>4524000000010</t>
  </si>
  <si>
    <t>1130040587-26</t>
  </si>
  <si>
    <t>1130040590-08</t>
  </si>
  <si>
    <t>00820020050-02</t>
  </si>
  <si>
    <t>583575000-06</t>
  </si>
  <si>
    <t>00820020054-02</t>
  </si>
  <si>
    <t>00820030057-02</t>
  </si>
  <si>
    <t>00820020060-02</t>
  </si>
  <si>
    <t>2310040077-05</t>
  </si>
  <si>
    <t>3760010619-08</t>
  </si>
  <si>
    <t>3070050075-17</t>
  </si>
  <si>
    <t>583574189-06</t>
  </si>
  <si>
    <t>22301985-06</t>
  </si>
  <si>
    <t>2310040094-05</t>
  </si>
  <si>
    <t>2310040097-05</t>
  </si>
  <si>
    <t>21033418-02</t>
  </si>
  <si>
    <t>0820030087-02</t>
  </si>
  <si>
    <t>0820030090-02</t>
  </si>
  <si>
    <t>9300020154-12</t>
  </si>
  <si>
    <t>0400050156-09</t>
  </si>
  <si>
    <t>1320040436-21</t>
  </si>
  <si>
    <t>Caldera Baní</t>
  </si>
  <si>
    <t>1320040439-21</t>
  </si>
  <si>
    <t>1320040442-21</t>
  </si>
  <si>
    <t>1320040445-21</t>
  </si>
  <si>
    <t>1130030034-08</t>
  </si>
  <si>
    <t>30070060147-17</t>
  </si>
  <si>
    <t>0820030122-02</t>
  </si>
  <si>
    <t>0820030125-02</t>
  </si>
  <si>
    <t>2310050166-05</t>
  </si>
  <si>
    <t>583581546-06</t>
  </si>
  <si>
    <t>22301970-06</t>
  </si>
  <si>
    <t>1510070326-20</t>
  </si>
  <si>
    <t>1130090362-08</t>
  </si>
  <si>
    <t>3070060020-17</t>
  </si>
  <si>
    <t>3860080034-10</t>
  </si>
  <si>
    <t>0820020088-02</t>
  </si>
  <si>
    <t>0820020091-02</t>
  </si>
  <si>
    <t>2310040105-05</t>
  </si>
  <si>
    <t>583581868-06</t>
  </si>
  <si>
    <t>9300050391-12</t>
  </si>
  <si>
    <t>1130010150-08</t>
  </si>
  <si>
    <t>583582892-06</t>
  </si>
  <si>
    <t>583582974-06</t>
  </si>
  <si>
    <t>2310050344-05</t>
  </si>
  <si>
    <t>2310050347-05</t>
  </si>
  <si>
    <t>0820020415-02</t>
  </si>
  <si>
    <t>0820020418-02</t>
  </si>
  <si>
    <t>0820020421-02</t>
  </si>
  <si>
    <t>0820020424-02</t>
  </si>
  <si>
    <t>21033425-02</t>
  </si>
  <si>
    <t>21033426-02</t>
  </si>
  <si>
    <t>21033424-02</t>
  </si>
  <si>
    <t>0820020438-00</t>
  </si>
  <si>
    <t>0820020441-02</t>
  </si>
  <si>
    <t>0400090903-09</t>
  </si>
  <si>
    <t>1510060629-20</t>
  </si>
  <si>
    <t>1130090705-08</t>
  </si>
  <si>
    <t>1130090708-26</t>
  </si>
  <si>
    <t>583584188-06</t>
  </si>
  <si>
    <t>2310050107-05</t>
  </si>
  <si>
    <t>0820010213-02</t>
  </si>
  <si>
    <t>0820010217-02</t>
  </si>
  <si>
    <t>0820010220-02</t>
  </si>
  <si>
    <t>0820010223-02</t>
  </si>
  <si>
    <t>3070050351-17</t>
  </si>
  <si>
    <t>21000600548-12</t>
  </si>
  <si>
    <t>583520814-06</t>
  </si>
  <si>
    <t>21033429-02</t>
  </si>
  <si>
    <t>0820020108-02</t>
  </si>
  <si>
    <t>0820020111-02</t>
  </si>
  <si>
    <t>2310010097-05</t>
  </si>
  <si>
    <t>1130110216-08</t>
  </si>
  <si>
    <t>1130050373-08</t>
  </si>
  <si>
    <t>22301972-06</t>
  </si>
  <si>
    <t>22301971-06</t>
  </si>
  <si>
    <t>583582683-06</t>
  </si>
  <si>
    <t>3070050207-17</t>
  </si>
  <si>
    <t>0820030136-02</t>
  </si>
  <si>
    <t>0820030139-02</t>
  </si>
  <si>
    <t>2310040107-05</t>
  </si>
  <si>
    <t>0400150339-09</t>
  </si>
  <si>
    <t>1130110640-08</t>
  </si>
  <si>
    <t>0820020114-02</t>
  </si>
  <si>
    <t>0820020117-02</t>
  </si>
  <si>
    <t>22301975-06</t>
  </si>
  <si>
    <t>583520156-06</t>
  </si>
  <si>
    <t>0120120142-05</t>
  </si>
  <si>
    <t>2310070237-05</t>
  </si>
  <si>
    <t>21033446-02</t>
  </si>
  <si>
    <t>0400030432-09</t>
  </si>
  <si>
    <t>1130010457-08</t>
  </si>
  <si>
    <t>583585702-06</t>
  </si>
  <si>
    <t>583521171-06</t>
  </si>
  <si>
    <t>21033448-02</t>
  </si>
  <si>
    <t>21033447-02</t>
  </si>
  <si>
    <t>0820010467-02</t>
  </si>
  <si>
    <t>0820010472-02</t>
  </si>
  <si>
    <t>0820010475-02</t>
  </si>
  <si>
    <t>0120120615-05</t>
  </si>
  <si>
    <t>0120120618-05</t>
  </si>
  <si>
    <t>0400030878-09</t>
  </si>
  <si>
    <t>1510071091-20</t>
  </si>
  <si>
    <t>1130030434-26</t>
  </si>
  <si>
    <t>1130030437-08</t>
  </si>
  <si>
    <t>0820020095-02</t>
  </si>
  <si>
    <t>0820010097-02</t>
  </si>
  <si>
    <t>0820010091-02</t>
  </si>
  <si>
    <t>0820020092-02</t>
  </si>
  <si>
    <t>0820010094-02</t>
  </si>
  <si>
    <t>0810010098-02</t>
  </si>
  <si>
    <t>0820030082-02</t>
  </si>
  <si>
    <t>0820030064-02</t>
  </si>
  <si>
    <t>0820010074-02</t>
  </si>
  <si>
    <t>0820030079-02</t>
  </si>
  <si>
    <t>0820030070-02</t>
  </si>
  <si>
    <t>0820030073-02</t>
  </si>
  <si>
    <t>0820030076-02</t>
  </si>
  <si>
    <t>´0820010077-02</t>
  </si>
  <si>
    <t>0820020086-02</t>
  </si>
  <si>
    <t>0820030061-02</t>
  </si>
  <si>
    <t>0820010100-02</t>
  </si>
  <si>
    <t>0820010087-02</t>
  </si>
  <si>
    <t>0820030055-02</t>
  </si>
  <si>
    <t>0820020089-02</t>
  </si>
  <si>
    <t>0820030067-02</t>
  </si>
  <si>
    <t>0820010071-02</t>
  </si>
  <si>
    <t>0820030058-02</t>
  </si>
  <si>
    <t>0820020101-02</t>
  </si>
  <si>
    <t>0820020105-02</t>
  </si>
  <si>
    <t>2310060135-05</t>
  </si>
  <si>
    <t>583586607-06</t>
  </si>
  <si>
    <t>21033430-02</t>
  </si>
  <si>
    <t>3860060330-10</t>
  </si>
  <si>
    <t>3860060336-10</t>
  </si>
  <si>
    <t>3860060339-10</t>
  </si>
  <si>
    <t>3860060342-10</t>
  </si>
  <si>
    <t>0400150317-09</t>
  </si>
  <si>
    <t>1130010485-08</t>
  </si>
  <si>
    <t>0820030028-02</t>
  </si>
  <si>
    <t>0820030031-02</t>
  </si>
  <si>
    <t>0820030034-02</t>
  </si>
  <si>
    <t>21033432-02</t>
  </si>
  <si>
    <t>2310020104-05</t>
  </si>
  <si>
    <t>0400010227-09</t>
  </si>
  <si>
    <t>58357777-06</t>
  </si>
  <si>
    <t>0820030419-02</t>
  </si>
  <si>
    <t>0820030423-02</t>
  </si>
  <si>
    <t>0820030426-02</t>
  </si>
  <si>
    <t>1130040439-08</t>
  </si>
  <si>
    <t>DEPOSITOS EN TRANSITOS</t>
  </si>
  <si>
    <t>583522126-06</t>
  </si>
  <si>
    <t>Depositos en Transitos</t>
  </si>
  <si>
    <t>4524000010357</t>
  </si>
  <si>
    <t>4524000031380</t>
  </si>
  <si>
    <t>4524000035852</t>
  </si>
  <si>
    <t>4524000019048</t>
  </si>
  <si>
    <t>4524000019049</t>
  </si>
  <si>
    <t>4524000037872</t>
  </si>
  <si>
    <t>4524000037886</t>
  </si>
  <si>
    <t>4524000030423</t>
  </si>
  <si>
    <t>4524000011750</t>
  </si>
  <si>
    <t>4524000018834</t>
  </si>
  <si>
    <t>4524000037986</t>
  </si>
  <si>
    <t>4524000039418</t>
  </si>
  <si>
    <t>4524000017088</t>
  </si>
  <si>
    <t>4524000018445</t>
  </si>
  <si>
    <t>4524000035342</t>
  </si>
  <si>
    <t>4524000039815</t>
  </si>
  <si>
    <t xml:space="preserve"> CREDITO CUENTA CORRIENTE</t>
  </si>
  <si>
    <t>202230029587272</t>
  </si>
  <si>
    <t>Transferencia Cuenta Corriente</t>
  </si>
  <si>
    <t>202230029655009</t>
  </si>
  <si>
    <t>202230029779941</t>
  </si>
  <si>
    <t>202230029915585</t>
  </si>
  <si>
    <t>4524044158837</t>
  </si>
  <si>
    <t>4524000000007</t>
  </si>
  <si>
    <t>202230030019746</t>
  </si>
  <si>
    <t>202230030582124</t>
  </si>
  <si>
    <t>Relación de Ingresos y Egresos</t>
  </si>
  <si>
    <t>Número</t>
  </si>
  <si>
    <t>Concepto</t>
  </si>
  <si>
    <t>Cuenta</t>
  </si>
  <si>
    <t>Monto</t>
  </si>
  <si>
    <t>265634</t>
  </si>
  <si>
    <t>3/5/2023</t>
  </si>
  <si>
    <t>CARLOS CRUZ JIMENEZ</t>
  </si>
  <si>
    <t>PRESTACIONES LABORALES</t>
  </si>
  <si>
    <t>NOMINA</t>
  </si>
  <si>
    <t>265635</t>
  </si>
  <si>
    <t>5/5/2023</t>
  </si>
  <si>
    <t>BRENDA ESTEL GARCIA GONZALEZ</t>
  </si>
  <si>
    <t>REPOSICION DE CAJA CHICA</t>
  </si>
  <si>
    <t>265636</t>
  </si>
  <si>
    <t>YOKASTA MILAGROS GARCIA FIGUEREO DE NOVAS</t>
  </si>
  <si>
    <t>265637</t>
  </si>
  <si>
    <t>ANYARLENE BERGES PEÑA</t>
  </si>
  <si>
    <t>DIETA CONSEJO ADM.</t>
  </si>
  <si>
    <t>265638</t>
  </si>
  <si>
    <t>SIND. NAC. TRABAJADORES Y EMPLEADOS DE APORDOM</t>
  </si>
  <si>
    <t>PAGO RETENCION A EMPLEADOS</t>
  </si>
  <si>
    <t>265639</t>
  </si>
  <si>
    <t>INSTITUTO DE AUXILIOS Y VIVIENDA (INAVI)</t>
  </si>
  <si>
    <t>265640</t>
  </si>
  <si>
    <t>JOSELYN ARSENIO CUETO CUETO</t>
  </si>
  <si>
    <t>265641</t>
  </si>
  <si>
    <t>CRISTIAN ANTONIO CASTILLO DUVERGE</t>
  </si>
  <si>
    <t>265642</t>
  </si>
  <si>
    <t>RAFAEL AUGUSTO SANTOS MEDINA</t>
  </si>
  <si>
    <t>265643</t>
  </si>
  <si>
    <t>TEODORO FELIZ FELIX</t>
  </si>
  <si>
    <t>265644</t>
  </si>
  <si>
    <t>TRINIDAD BATISTA ARIAS</t>
  </si>
  <si>
    <t>265645</t>
  </si>
  <si>
    <t>VALENTIN DE LA CRUZ HENRIQUEZ</t>
  </si>
  <si>
    <t>265646</t>
  </si>
  <si>
    <t>GREGORIO VALDEZ DAVID</t>
  </si>
  <si>
    <t>265647</t>
  </si>
  <si>
    <t>LUIS JOSE AQUINO CRUZ</t>
  </si>
  <si>
    <t>265648</t>
  </si>
  <si>
    <t>JUVENKY PEREZ GUZMAN</t>
  </si>
  <si>
    <t>265649</t>
  </si>
  <si>
    <t>JOSE LUIS SUERO</t>
  </si>
  <si>
    <t>265650</t>
  </si>
  <si>
    <t>BIENVENIDO FIGUEREO VALDEZ</t>
  </si>
  <si>
    <t>265651</t>
  </si>
  <si>
    <t>RAMON ANTONIO PINALES PEREZ</t>
  </si>
  <si>
    <t>265652</t>
  </si>
  <si>
    <t>MARIA MAGDALENA ALCANTARA ALCANTARA</t>
  </si>
  <si>
    <t>265653</t>
  </si>
  <si>
    <t>PATRONATO DEL HOSP. GRAL. MATERNO INFANTIL, INC.</t>
  </si>
  <si>
    <t>DONACIONES</t>
  </si>
  <si>
    <t>265654</t>
  </si>
  <si>
    <t>NERCI MERCEDES LANTIGUA MOREL DE FERNANDEZ</t>
  </si>
  <si>
    <t>ASISTENCIA ECONOMICA</t>
  </si>
  <si>
    <t>265655</t>
  </si>
  <si>
    <t>ENOILIA LIDUVINA GUZMAN MANCEBO</t>
  </si>
  <si>
    <t>265656</t>
  </si>
  <si>
    <t>CARLOS ANTONIO VALDEZ OGANDO</t>
  </si>
  <si>
    <t>265657</t>
  </si>
  <si>
    <t>MARNELLY PEREZ MENDEZ</t>
  </si>
  <si>
    <t>265658</t>
  </si>
  <si>
    <t>ANA IRIS PEREZ PERDOMO</t>
  </si>
  <si>
    <t>265659</t>
  </si>
  <si>
    <t>JOAN MANUEL PEREZ VIZCAINO</t>
  </si>
  <si>
    <t>265660</t>
  </si>
  <si>
    <t>HILARIA ALTAGRACIA MENDEZ</t>
  </si>
  <si>
    <t>265661</t>
  </si>
  <si>
    <t>JEIMY PEREZ MENDEZ</t>
  </si>
  <si>
    <t>265662</t>
  </si>
  <si>
    <t>BIRINO DIONICIO RUIZ</t>
  </si>
  <si>
    <t>265663</t>
  </si>
  <si>
    <t>GUILLERMO ANTONIO SANCHEZ COMAS</t>
  </si>
  <si>
    <t>265664</t>
  </si>
  <si>
    <t>JUDITH BENJAMIN</t>
  </si>
  <si>
    <t>265665</t>
  </si>
  <si>
    <t>8/5/2023</t>
  </si>
  <si>
    <t>KARINA VASQUEZ VASQUEZ</t>
  </si>
  <si>
    <t>265666</t>
  </si>
  <si>
    <t>9/5/2023</t>
  </si>
  <si>
    <t>ALBERTINA MORA DE LEON</t>
  </si>
  <si>
    <t>265667</t>
  </si>
  <si>
    <t>DARIO MAGDALENO JIMENEZ CLEMENTE</t>
  </si>
  <si>
    <t>265668</t>
  </si>
  <si>
    <t>SANDRO CAMPUSANO</t>
  </si>
  <si>
    <t>265669</t>
  </si>
  <si>
    <t>FARMACIAS GBC</t>
  </si>
  <si>
    <t>265670</t>
  </si>
  <si>
    <t>11/5/2023</t>
  </si>
  <si>
    <t>JEIMY CAROLINA MATOS PUJOLS</t>
  </si>
  <si>
    <t>265671</t>
  </si>
  <si>
    <t>12/5/2023</t>
  </si>
  <si>
    <t>265672</t>
  </si>
  <si>
    <t>JOHANNY MARIA CARREÑO PIMENTEL</t>
  </si>
  <si>
    <t>265673</t>
  </si>
  <si>
    <t>LUCRECIA TAVERAS ORTIZ</t>
  </si>
  <si>
    <t>265674</t>
  </si>
  <si>
    <t>VICTOR RAMON SANTANA RODRIGUEZ</t>
  </si>
  <si>
    <t>265675</t>
  </si>
  <si>
    <t>MANUEL DE JESUS YEPES</t>
  </si>
  <si>
    <t>265676</t>
  </si>
  <si>
    <t>CARLOS MARIANO REYES</t>
  </si>
  <si>
    <t>265677</t>
  </si>
  <si>
    <t>DEIVI DEL JESUS FELIZ FELIZ</t>
  </si>
  <si>
    <t>265678</t>
  </si>
  <si>
    <t>JOSE FRANCISCO ROSARIO SANCHEZ</t>
  </si>
  <si>
    <t>265679</t>
  </si>
  <si>
    <t>CLARITZA VIZCAINO</t>
  </si>
  <si>
    <t>265680</t>
  </si>
  <si>
    <t>LUIS FERNANDO CONCEPCION GONZALEZ</t>
  </si>
  <si>
    <t>265681</t>
  </si>
  <si>
    <t>ANGELICA YANELA SANCHEZ SOLIVER</t>
  </si>
  <si>
    <t>265682</t>
  </si>
  <si>
    <t>CARLOS ALBERTO RODRIGUEZ CASTILLO</t>
  </si>
  <si>
    <t>265683</t>
  </si>
  <si>
    <t>MARIA AYBAR COSMA</t>
  </si>
  <si>
    <t>265684</t>
  </si>
  <si>
    <t>CESAR RICARDO FAÑA GOMEZ</t>
  </si>
  <si>
    <t>265685</t>
  </si>
  <si>
    <t>AILIM YAMILET GARCIA PILARTE</t>
  </si>
  <si>
    <t>265686</t>
  </si>
  <si>
    <t>16/5/2023</t>
  </si>
  <si>
    <t>WENDY POLANCO ESCOBAR</t>
  </si>
  <si>
    <t>Beneficiario</t>
  </si>
  <si>
    <t>265687</t>
  </si>
  <si>
    <t>265688</t>
  </si>
  <si>
    <t>265689</t>
  </si>
  <si>
    <t>265690</t>
  </si>
  <si>
    <t>265691</t>
  </si>
  <si>
    <t>265692</t>
  </si>
  <si>
    <t>265693</t>
  </si>
  <si>
    <t>265694</t>
  </si>
  <si>
    <t>265695</t>
  </si>
  <si>
    <t>265696</t>
  </si>
  <si>
    <t>265697</t>
  </si>
  <si>
    <t>265698</t>
  </si>
  <si>
    <t>265699</t>
  </si>
  <si>
    <t>265700</t>
  </si>
  <si>
    <t>265701</t>
  </si>
  <si>
    <t>265702</t>
  </si>
  <si>
    <t>265703</t>
  </si>
  <si>
    <t>265704</t>
  </si>
  <si>
    <t>265705</t>
  </si>
  <si>
    <t>265706</t>
  </si>
  <si>
    <t>265707</t>
  </si>
  <si>
    <t>265708</t>
  </si>
  <si>
    <t>265709</t>
  </si>
  <si>
    <t>265710</t>
  </si>
  <si>
    <t>265711</t>
  </si>
  <si>
    <t>265712</t>
  </si>
  <si>
    <t>265713</t>
  </si>
  <si>
    <t>265714</t>
  </si>
  <si>
    <t>19/5/2023</t>
  </si>
  <si>
    <t>22/5/2023</t>
  </si>
  <si>
    <t>23/5/2023</t>
  </si>
  <si>
    <t>25/5/2023</t>
  </si>
  <si>
    <t>26/5/2023</t>
  </si>
  <si>
    <t>29/5/2023</t>
  </si>
  <si>
    <t>RAMONA YANIBEL POLANCO GARCIA</t>
  </si>
  <si>
    <t>JEYSSON EUGENIO POLANCO HENRIQUEZ</t>
  </si>
  <si>
    <t>JEYMI ALTAGRACIA POLANCO HENRIQUEZ</t>
  </si>
  <si>
    <t>NIKAURY MAYERLIN MARTE CASTILLO</t>
  </si>
  <si>
    <t>YUDY YSABEL CABREJA PIMENTEL</t>
  </si>
  <si>
    <t>MARIA NAZARET GARCIA</t>
  </si>
  <si>
    <t>MARIA MARTINA ORTEGA YNFANTE</t>
  </si>
  <si>
    <t>YOKASTY YAMILL PEÑA DIAZ</t>
  </si>
  <si>
    <t>MANUEL RAMON CUEVAS SANTANA</t>
  </si>
  <si>
    <t>MAGNOLIA CUEVAS SANTANA</t>
  </si>
  <si>
    <t>*** ANULADO ***</t>
  </si>
  <si>
    <t>VICTOR RAFI CUEVAS SANTANA</t>
  </si>
  <si>
    <t>JUAN MARTINEZ JORGE</t>
  </si>
  <si>
    <t>MARIO JACOBS HOSFOR</t>
  </si>
  <si>
    <t>VICTOR MANUEL NINA FIGUEREO</t>
  </si>
  <si>
    <t>NOEL FELIX PERALTA</t>
  </si>
  <si>
    <t>MELVIN ALEXI LAKE</t>
  </si>
  <si>
    <t>JESUS DOMINGO SANTANA COTUY</t>
  </si>
  <si>
    <t>FRANKLIN ANIBAL PACHECO MARTY</t>
  </si>
  <si>
    <t>RAMON JULIO MARTINEZ GOMEZ</t>
  </si>
  <si>
    <t>MANUEL SILVESTRE SANTANA MOTA</t>
  </si>
  <si>
    <t>CLARA DIPLAN FAUSTINO</t>
  </si>
  <si>
    <t>GERBACIO PEÑA CONTRERAS</t>
  </si>
  <si>
    <t>WENDY DILONE DIAZ</t>
  </si>
  <si>
    <t>JUDELY DIONISIA GOMEZ DE CABRERA</t>
  </si>
  <si>
    <t>LUIS ALBERTO HILARIO DE LOS SANTOS</t>
  </si>
  <si>
    <t>LINO GOMEZ PEREZ</t>
  </si>
  <si>
    <t>Total de Cheques: 81</t>
  </si>
  <si>
    <t>Relación de  Egresos al 31 de Mayo 2023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</si>
  <si>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</si>
  <si>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</si>
  <si>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</si>
  <si>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</si>
  <si>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</si>
  <si>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</si>
  <si>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</si>
  <si>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</si>
  <si>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</si>
  <si>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</si>
  <si>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</si>
  <si>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</si>
  <si>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</si>
  <si>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</si>
  <si>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</si>
  <si>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</si>
  <si>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</si>
  <si>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</si>
  <si>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</si>
  <si>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</si>
  <si>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</si>
  <si>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</si>
  <si>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</si>
  <si>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</si>
  <si>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</si>
  <si>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</si>
  <si>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</si>
  <si>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</si>
  <si>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</si>
  <si>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</si>
  <si>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</si>
  <si>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</si>
  <si>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</si>
  <si>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</si>
  <si>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</si>
  <si>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</si>
  <si>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</si>
  <si>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</si>
  <si>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</si>
  <si>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</si>
  <si>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</si>
  <si>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</si>
  <si>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</si>
  <si>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</si>
  <si>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</si>
  <si>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</si>
  <si>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</si>
  <si>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</si>
  <si>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</si>
  <si>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</si>
  <si>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</si>
  <si>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</si>
  <si>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</si>
  <si>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</si>
  <si>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</si>
  <si>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</si>
  <si>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</si>
  <si>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</si>
  <si>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</si>
  <si>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</si>
  <si>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</si>
  <si>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</si>
  <si>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</si>
  <si>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</si>
  <si>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</si>
  <si>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</si>
  <si>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</si>
  <si>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</si>
  <si>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</si>
  <si>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</si>
  <si>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</si>
  <si>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</si>
  <si>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</si>
  <si>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</si>
  <si>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</si>
  <si>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</si>
  <si>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</si>
  <si>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</si>
  <si>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</si>
  <si>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</si>
  <si>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</si>
  <si>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</si>
  <si>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</si>
  <si>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</si>
  <si>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</si>
  <si>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</si>
  <si>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</si>
  <si>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</si>
  <si>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</si>
  <si>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</si>
  <si>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</si>
  <si>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</si>
  <si>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</si>
  <si>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</si>
  <si>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</si>
  <si>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</si>
  <si>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</si>
  <si>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</si>
  <si>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objetar del gasto al nivel de cuenta. </t>
  </si>
  <si>
    <t>4. Fecha de imputación: último día del mes analizado</t>
  </si>
  <si>
    <t>5. Fecha de registro: el día 10 del mes siguiente al mes analizado</t>
  </si>
  <si>
    <t>En RD$</t>
  </si>
  <si>
    <t xml:space="preserve">Ejecución de Gastos y Aplicaciones Financieras </t>
  </si>
  <si>
    <t>Año 2023</t>
  </si>
  <si>
    <t xml:space="preserve">Autoridad Portuaria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</si>
</sst>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\ ##0.00"/>
    <numFmt numFmtId="165" formatCode="_(* #,##0_);_(* \(#,##0\);_(* &quot;-&quot;??_);_(@_)"/>
    <numFmt numFmtId="166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>
      <alignment horizontal="left" vertical="top"/>
    </xf>
    <xf numFmtId="0" fontId="14" fillId="5" borderId="0">
      <alignment horizontal="left" vertical="top"/>
    </xf>
    <xf numFmtId="0" fontId="13" fillId="5" borderId="0">
      <alignment horizontal="right" vertical="top"/>
    </xf>
    <xf numFmtId="166" fontId="1" fillId="0" borderId="0" applyFont="0" applyFill="0" applyBorder="0" applyAlignment="0" applyProtection="0"/>
  </cellStyleXfs>
  <cellXfs count="146">
    <xf numFmtId="0" fontId="0" fillId="0" borderId="0" xfId="0"/>
    <xf numFmtId="14" fontId="5" fillId="2" borderId="1" xfId="0" applyNumberFormat="1" applyFont="1" applyFill="1" applyBorder="1" applyAlignment="1">
      <alignment horizontal="center" wrapText="1"/>
    </xf>
    <xf numFmtId="12" fontId="5" fillId="2" borderId="1" xfId="1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2" fontId="5" fillId="0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5" fillId="0" borderId="1" xfId="1" applyFont="1" applyFill="1" applyBorder="1"/>
    <xf numFmtId="43" fontId="0" fillId="0" borderId="0" xfId="0" applyNumberFormat="1"/>
    <xf numFmtId="0" fontId="3" fillId="0" borderId="0" xfId="0" applyFont="1"/>
    <xf numFmtId="0" fontId="4" fillId="0" borderId="0" xfId="0" applyFont="1"/>
    <xf numFmtId="12" fontId="0" fillId="2" borderId="2" xfId="1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43" fontId="5" fillId="0" borderId="1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0" fillId="0" borderId="1" xfId="0" applyNumberForma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4" borderId="2" xfId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4" borderId="1" xfId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14" fontId="1" fillId="2" borderId="1" xfId="1" applyNumberFormat="1" applyFont="1" applyFill="1" applyBorder="1" applyAlignment="1">
      <alignment horizontal="center"/>
    </xf>
    <xf numFmtId="12" fontId="1" fillId="2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0" borderId="0" xfId="0" applyFont="1"/>
    <xf numFmtId="14" fontId="9" fillId="0" borderId="2" xfId="1" applyNumberFormat="1" applyFont="1" applyFill="1" applyBorder="1" applyAlignment="1">
      <alignment horizontal="center" wrapText="1"/>
    </xf>
    <xf numFmtId="14" fontId="0" fillId="0" borderId="1" xfId="0" applyNumberFormat="1" applyBorder="1"/>
    <xf numFmtId="49" fontId="5" fillId="2" borderId="1" xfId="0" applyNumberFormat="1" applyFont="1" applyFill="1" applyBorder="1" applyAlignment="1">
      <alignment horizontal="center" wrapText="1"/>
    </xf>
    <xf numFmtId="43" fontId="5" fillId="2" borderId="1" xfId="2" applyFont="1" applyFill="1" applyBorder="1" applyAlignment="1">
      <alignment horizontal="center" wrapText="1"/>
    </xf>
    <xf numFmtId="0" fontId="7" fillId="0" borderId="1" xfId="0" applyFont="1" applyBorder="1"/>
    <xf numFmtId="43" fontId="7" fillId="0" borderId="1" xfId="0" applyNumberFormat="1" applyFont="1" applyBorder="1"/>
    <xf numFmtId="0" fontId="13" fillId="5" borderId="0" xfId="3" quotePrefix="1" applyAlignment="1">
      <alignment vertical="top"/>
    </xf>
    <xf numFmtId="0" fontId="13" fillId="5" borderId="1" xfId="3" quotePrefix="1" applyBorder="1" applyAlignment="1">
      <alignment vertical="top"/>
    </xf>
    <xf numFmtId="0" fontId="13" fillId="5" borderId="1" xfId="3" quotePrefix="1" applyBorder="1" applyAlignment="1">
      <alignment vertical="top" wrapText="1"/>
    </xf>
    <xf numFmtId="164" fontId="13" fillId="5" borderId="1" xfId="5" applyNumberForma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5" borderId="1" xfId="3" applyFont="1" applyBorder="1">
      <alignment horizontal="left" vertical="top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43" fontId="4" fillId="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3" fontId="7" fillId="0" borderId="0" xfId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5" fontId="16" fillId="0" borderId="0" xfId="1" applyNumberFormat="1" applyFont="1" applyBorder="1" applyAlignment="1">
      <alignment horizontal="left" vertical="center"/>
    </xf>
    <xf numFmtId="165" fontId="16" fillId="0" borderId="0" xfId="1" applyNumberFormat="1" applyFont="1" applyFill="1" applyBorder="1" applyAlignment="1">
      <alignment horizontal="left" vertical="center" wrapText="1"/>
    </xf>
    <xf numFmtId="165" fontId="16" fillId="0" borderId="0" xfId="1" applyNumberFormat="1" applyFont="1" applyBorder="1"/>
    <xf numFmtId="43" fontId="16" fillId="0" borderId="0" xfId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3" fontId="7" fillId="0" borderId="0" xfId="1" applyFont="1" applyBorder="1" applyAlignment="1">
      <alignment horizontal="left" vertical="center"/>
    </xf>
    <xf numFmtId="43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5" fontId="7" fillId="8" borderId="0" xfId="1" applyNumberFormat="1" applyFont="1" applyFill="1" applyBorder="1" applyAlignment="1">
      <alignment horizontal="left" vertical="center"/>
    </xf>
    <xf numFmtId="165" fontId="7" fillId="7" borderId="0" xfId="1" applyNumberFormat="1" applyFont="1" applyFill="1" applyBorder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165" fontId="16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7" fillId="7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horizontal="center" vertical="top"/>
    </xf>
    <xf numFmtId="165" fontId="16" fillId="0" borderId="0" xfId="1" applyNumberFormat="1" applyFont="1" applyFill="1" applyBorder="1" applyAlignment="1">
      <alignment horizontal="center" vertical="top" wrapText="1"/>
    </xf>
    <xf numFmtId="165" fontId="16" fillId="0" borderId="0" xfId="1" applyNumberFormat="1" applyFont="1" applyFill="1" applyBorder="1" applyAlignment="1">
      <alignment horizontal="center" vertical="top"/>
    </xf>
    <xf numFmtId="165" fontId="16" fillId="0" borderId="0" xfId="0" applyNumberFormat="1" applyFont="1" applyAlignment="1">
      <alignment horizontal="right" vertical="center"/>
    </xf>
    <xf numFmtId="165" fontId="16" fillId="0" borderId="0" xfId="1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43" fontId="16" fillId="0" borderId="0" xfId="1" applyFont="1" applyBorder="1" applyAlignment="1">
      <alignment horizontal="center"/>
    </xf>
    <xf numFmtId="0" fontId="7" fillId="6" borderId="5" xfId="0" applyFont="1" applyFill="1" applyBorder="1" applyAlignment="1">
      <alignment horizontal="left" vertical="center" wrapText="1"/>
    </xf>
    <xf numFmtId="165" fontId="7" fillId="9" borderId="0" xfId="1" applyNumberFormat="1" applyFont="1" applyFill="1" applyBorder="1" applyAlignment="1">
      <alignment horizontal="left" vertical="center"/>
    </xf>
    <xf numFmtId="0" fontId="18" fillId="0" borderId="0" xfId="0" applyFont="1"/>
    <xf numFmtId="165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43" fontId="18" fillId="0" borderId="0" xfId="1" applyFont="1" applyBorder="1" applyAlignment="1">
      <alignment horizontal="center"/>
    </xf>
    <xf numFmtId="43" fontId="18" fillId="0" borderId="0" xfId="1" applyFont="1" applyFill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18" fillId="0" borderId="0" xfId="1" applyFont="1" applyBorder="1" applyAlignment="1">
      <alignment horizontal="right" vertical="center"/>
    </xf>
    <xf numFmtId="165" fontId="18" fillId="0" borderId="0" xfId="0" applyNumberFormat="1" applyFont="1" applyAlignment="1">
      <alignment horizontal="center"/>
    </xf>
    <xf numFmtId="0" fontId="19" fillId="0" borderId="0" xfId="0" applyFont="1"/>
    <xf numFmtId="43" fontId="18" fillId="0" borderId="0" xfId="0" applyNumberFormat="1" applyFont="1" applyAlignment="1">
      <alignment horizontal="center" vertical="center"/>
    </xf>
    <xf numFmtId="4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43" fontId="2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3" fontId="16" fillId="0" borderId="1" xfId="0" applyNumberFormat="1" applyFont="1" applyBorder="1" applyAlignment="1">
      <alignment horizontal="center" vertical="center"/>
    </xf>
    <xf numFmtId="4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43" fontId="16" fillId="0" borderId="2" xfId="0" applyNumberFormat="1" applyFont="1" applyBorder="1" applyAlignment="1">
      <alignment horizontal="center" vertical="center"/>
    </xf>
    <xf numFmtId="43" fontId="16" fillId="0" borderId="2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165" fontId="18" fillId="0" borderId="0" xfId="6" applyNumberFormat="1" applyFont="1" applyBorder="1" applyAlignment="1">
      <alignment horizontal="center" vertical="center"/>
    </xf>
    <xf numFmtId="165" fontId="7" fillId="6" borderId="0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3" fontId="17" fillId="0" borderId="0" xfId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3" fontId="17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43" fontId="16" fillId="0" borderId="0" xfId="0" applyNumberFormat="1" applyFont="1" applyAlignment="1">
      <alignment horizontal="right" vertical="center"/>
    </xf>
  </cellXfs>
  <cellStyles count="7">
    <cellStyle name="Millares" xfId="1" builtinId="3"/>
    <cellStyle name="Millares 2" xfId="2"/>
    <cellStyle name="Moneda 2" xfId="6"/>
    <cellStyle name="Normal" xfId="0" builtinId="0"/>
    <cellStyle name="S0" xfId="4"/>
    <cellStyle name="S11" xfId="3"/>
    <cellStyle name="S1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205319</xdr:colOff>
      <xdr:row>1</xdr:row>
      <xdr:rowOff>17856</xdr:rowOff>
    </xdr:from>
    <xdr:to>
      <xdr:col>2</xdr:col>
      <xdr:colOff>1724824</xdr:colOff>
      <xdr:row>5</xdr:row>
      <xdr:rowOff>151695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D2D1AA26-4379-4510-A203-0790590640D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4469" y="208356"/>
          <a:ext cx="1516330" cy="895839"/>
        </a:xfrm>
        <a:prstGeom prst="rect">
          <a:avLst/>
        </a:prstGeom>
      </xdr:spPr>
    </xdr:pic>
    <xdr:clientData/>
  </xdr:twoCellAnchor>
  <xdr:twoCellAnchor editAs="oneCell">
    <xdr:from>
      <xdr:col>2</xdr:col>
      <xdr:colOff>911225</xdr:colOff>
      <xdr:row>460</xdr:row>
      <xdr:rowOff>177800</xdr:rowOff>
    </xdr:from>
    <xdr:to>
      <xdr:col>3</xdr:col>
      <xdr:colOff>255855</xdr:colOff>
      <xdr:row>465</xdr:row>
      <xdr:rowOff>124314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41E28B-7E69-4BA7-808D-E3215F52E40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89395300"/>
          <a:ext cx="1513155" cy="89583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551</xdr:row>
      <xdr:rowOff>180974</xdr:rowOff>
    </xdr:from>
    <xdr:to>
      <xdr:col>3</xdr:col>
      <xdr:colOff>1562101</xdr:colOff>
      <xdr:row>559</xdr:row>
      <xdr:rowOff>123824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FA4F1B4B-2F5B-43DF-B533-9EA1ED1D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1" y="108181774"/>
          <a:ext cx="50101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766764</xdr:colOff>
      <xdr:row>2</xdr:row>
      <xdr:rowOff>8021</xdr:rowOff>
    </xdr:from>
    <xdr:ext cx="2709861" cy="131119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9" y="389021"/>
          <a:ext cx="2709861" cy="13111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294483</xdr:colOff>
      <xdr:row>88</xdr:row>
      <xdr:rowOff>115887</xdr:rowOff>
    </xdr:from>
    <xdr:ext cx="7754142" cy="2705139"/>
    <xdr:pic>
      <xdr:nvPicPr>
        <xdr:cNvPr id="3" name="Imagen 1">
          <a:extLst>
            <a:ext uri="{FF2B5EF4-FFF2-40B4-BE49-F238E27FC236}">
              <a16:creationId xmlns:a16="http://schemas.microsoft.com/office/drawing/2014/main" id="{2DDB698A-9DB9-4E10-85DF-AEFF8DD9B6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75"/>
        <a:stretch/>
      </xdr:blipFill>
      <xdr:spPr bwMode="auto">
        <a:xfrm>
          <a:off x="1513683" y="16879887"/>
          <a:ext cx="7754142" cy="2705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900909</xdr:colOff>
      <xdr:row>1</xdr:row>
      <xdr:rowOff>234239</xdr:rowOff>
    </xdr:from>
    <xdr:ext cx="2555081" cy="1304841"/>
    <xdr:pic>
      <xdr:nvPicPr>
        <xdr:cNvPr id="4" name="3 Imagen">
          <a:extLst>
            <a:ext uri="{FF2B5EF4-FFF2-40B4-BE49-F238E27FC236}">
              <a16:creationId xmlns:a16="http://schemas.microsoft.com/office/drawing/2014/main" id="{EB8DCE67-3795-4868-9D3C-F6F2116115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634" y="377114"/>
          <a:ext cx="2555081" cy="13048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51"/>
  <sheetViews>
    <sheetView view="pageBreakPreview" zoomScale="150" zoomScaleNormal="100" zoomScaleSheetLayoutView="150" workbookViewId="0">
      <selection activeCell="B553" sqref="B553"/>
    </sheetView>
  </sheetViews>
  <sheetFormatPr baseColWidth="10" defaultColWidth="9.140625" defaultRowHeight="15" x14ac:dyDescent="0.25"/>
  <cols>
    <col min="1" max="1" width="11.42578125" customWidth="1"/>
    <col min="2" max="2" width="18.5703125" customWidth="1"/>
    <col min="3" max="3" width="31.140625" bestFit="1" customWidth="1"/>
    <col min="4" max="4" width="24.7109375" bestFit="1" customWidth="1"/>
    <col min="6" max="6" width="11.7109375" bestFit="1" customWidth="1"/>
  </cols>
  <sheetData>
    <row r="7" spans="1:8" ht="21" x14ac:dyDescent="0.35">
      <c r="A7" s="62" t="s">
        <v>0</v>
      </c>
      <c r="B7" s="62"/>
      <c r="C7" s="62"/>
      <c r="D7" s="62"/>
      <c r="E7" s="13"/>
      <c r="F7" s="13"/>
      <c r="G7" s="13"/>
      <c r="H7" s="13"/>
    </row>
    <row r="8" spans="1:8" ht="21" x14ac:dyDescent="0.35">
      <c r="A8" s="62" t="s">
        <v>354</v>
      </c>
      <c r="B8" s="62"/>
      <c r="C8" s="62"/>
      <c r="D8" s="62"/>
      <c r="E8" s="13"/>
      <c r="F8" s="13"/>
      <c r="G8" s="13"/>
      <c r="H8" s="13"/>
    </row>
    <row r="9" spans="1:8" ht="21" x14ac:dyDescent="0.35">
      <c r="A9" s="62" t="s">
        <v>1</v>
      </c>
      <c r="B9" s="62"/>
      <c r="C9" s="62"/>
      <c r="D9" s="62"/>
      <c r="E9" s="13"/>
      <c r="F9" s="13"/>
      <c r="G9" s="13"/>
      <c r="H9" s="13"/>
    </row>
    <row r="10" spans="1:8" ht="18.75" x14ac:dyDescent="0.3">
      <c r="E10" s="14"/>
      <c r="F10" s="14"/>
      <c r="G10" s="14"/>
      <c r="H10" s="14"/>
    </row>
    <row r="12" spans="1:8" ht="18.75" x14ac:dyDescent="0.3">
      <c r="A12" s="63" t="s">
        <v>3</v>
      </c>
      <c r="B12" s="63"/>
      <c r="C12" s="63"/>
      <c r="D12" s="63"/>
    </row>
    <row r="13" spans="1:8" ht="18.75" x14ac:dyDescent="0.3">
      <c r="A13" s="63" t="s">
        <v>2</v>
      </c>
      <c r="B13" s="63"/>
      <c r="C13" s="63"/>
      <c r="D13" s="63"/>
    </row>
    <row r="15" spans="1:8" x14ac:dyDescent="0.25">
      <c r="A15" s="19" t="s">
        <v>7</v>
      </c>
      <c r="B15" s="19" t="s">
        <v>6</v>
      </c>
      <c r="C15" s="19" t="s">
        <v>50</v>
      </c>
      <c r="D15" s="20" t="s">
        <v>52</v>
      </c>
    </row>
    <row r="16" spans="1:8" x14ac:dyDescent="0.25">
      <c r="A16" s="3">
        <v>45049</v>
      </c>
      <c r="B16" s="2" t="s">
        <v>8</v>
      </c>
      <c r="C16" s="7" t="s">
        <v>9</v>
      </c>
      <c r="D16" s="11">
        <v>795</v>
      </c>
    </row>
    <row r="17" spans="1:4" x14ac:dyDescent="0.25">
      <c r="A17" s="3">
        <v>45050</v>
      </c>
      <c r="B17" s="4" t="s">
        <v>10</v>
      </c>
      <c r="C17" s="7" t="s">
        <v>9</v>
      </c>
      <c r="D17" s="11">
        <v>13000</v>
      </c>
    </row>
    <row r="18" spans="1:4" x14ac:dyDescent="0.25">
      <c r="A18" s="3">
        <v>45050</v>
      </c>
      <c r="B18" s="4" t="s">
        <v>11</v>
      </c>
      <c r="C18" s="7" t="s">
        <v>9</v>
      </c>
      <c r="D18" s="11">
        <v>740</v>
      </c>
    </row>
    <row r="19" spans="1:4" x14ac:dyDescent="0.25">
      <c r="A19" s="3">
        <v>45051</v>
      </c>
      <c r="B19" s="5" t="s">
        <v>12</v>
      </c>
      <c r="C19" s="7" t="s">
        <v>9</v>
      </c>
      <c r="D19" s="11">
        <v>400</v>
      </c>
    </row>
    <row r="20" spans="1:4" x14ac:dyDescent="0.25">
      <c r="A20" s="3">
        <v>45054</v>
      </c>
      <c r="B20" s="2" t="s">
        <v>13</v>
      </c>
      <c r="C20" s="7" t="s">
        <v>9</v>
      </c>
      <c r="D20" s="11">
        <v>780</v>
      </c>
    </row>
    <row r="21" spans="1:4" x14ac:dyDescent="0.25">
      <c r="A21" s="3">
        <v>45054</v>
      </c>
      <c r="B21" s="2" t="s">
        <v>14</v>
      </c>
      <c r="C21" s="7" t="s">
        <v>9</v>
      </c>
      <c r="D21" s="11">
        <v>180</v>
      </c>
    </row>
    <row r="22" spans="1:4" x14ac:dyDescent="0.25">
      <c r="A22" s="3">
        <v>45054</v>
      </c>
      <c r="B22" s="2" t="s">
        <v>15</v>
      </c>
      <c r="C22" s="7" t="s">
        <v>16</v>
      </c>
      <c r="D22" s="11">
        <v>46775</v>
      </c>
    </row>
    <row r="23" spans="1:4" x14ac:dyDescent="0.25">
      <c r="A23" s="3">
        <v>45055</v>
      </c>
      <c r="B23" s="2" t="s">
        <v>17</v>
      </c>
      <c r="C23" s="7" t="s">
        <v>9</v>
      </c>
      <c r="D23" s="11">
        <v>805</v>
      </c>
    </row>
    <row r="24" spans="1:4" x14ac:dyDescent="0.25">
      <c r="A24" s="3">
        <v>45055</v>
      </c>
      <c r="B24" s="2">
        <v>30029905691</v>
      </c>
      <c r="C24" s="7" t="s">
        <v>18</v>
      </c>
      <c r="D24" s="11">
        <v>118000</v>
      </c>
    </row>
    <row r="25" spans="1:4" x14ac:dyDescent="0.25">
      <c r="A25" s="3">
        <v>45056</v>
      </c>
      <c r="B25" s="2" t="s">
        <v>19</v>
      </c>
      <c r="C25" s="7" t="s">
        <v>9</v>
      </c>
      <c r="D25" s="11">
        <v>425</v>
      </c>
    </row>
    <row r="26" spans="1:4" x14ac:dyDescent="0.25">
      <c r="A26" s="3">
        <v>45057</v>
      </c>
      <c r="B26" s="2" t="s">
        <v>20</v>
      </c>
      <c r="C26" s="7" t="s">
        <v>9</v>
      </c>
      <c r="D26" s="11">
        <v>455</v>
      </c>
    </row>
    <row r="27" spans="1:4" x14ac:dyDescent="0.25">
      <c r="A27" s="3">
        <v>45058</v>
      </c>
      <c r="B27" s="2" t="s">
        <v>21</v>
      </c>
      <c r="C27" s="7" t="s">
        <v>9</v>
      </c>
      <c r="D27" s="11">
        <v>575</v>
      </c>
    </row>
    <row r="28" spans="1:4" x14ac:dyDescent="0.25">
      <c r="A28" s="3">
        <v>45061</v>
      </c>
      <c r="B28" s="2" t="s">
        <v>22</v>
      </c>
      <c r="C28" s="7" t="s">
        <v>9</v>
      </c>
      <c r="D28" s="11">
        <v>505</v>
      </c>
    </row>
    <row r="29" spans="1:4" x14ac:dyDescent="0.25">
      <c r="A29" s="3">
        <v>45061</v>
      </c>
      <c r="B29" s="2" t="s">
        <v>23</v>
      </c>
      <c r="C29" s="7" t="s">
        <v>9</v>
      </c>
      <c r="D29" s="11">
        <v>75</v>
      </c>
    </row>
    <row r="30" spans="1:4" x14ac:dyDescent="0.25">
      <c r="A30" s="3">
        <v>45062</v>
      </c>
      <c r="B30" s="2">
        <v>820030093</v>
      </c>
      <c r="C30" s="7" t="s">
        <v>9</v>
      </c>
      <c r="D30" s="11">
        <v>30</v>
      </c>
    </row>
    <row r="31" spans="1:4" x14ac:dyDescent="0.25">
      <c r="A31" s="3">
        <v>45063</v>
      </c>
      <c r="B31" s="2" t="s">
        <v>24</v>
      </c>
      <c r="C31" s="7" t="s">
        <v>9</v>
      </c>
      <c r="D31" s="11">
        <v>13000</v>
      </c>
    </row>
    <row r="32" spans="1:4" x14ac:dyDescent="0.25">
      <c r="A32" s="3">
        <v>45063</v>
      </c>
      <c r="B32" s="2" t="s">
        <v>25</v>
      </c>
      <c r="C32" s="7" t="s">
        <v>9</v>
      </c>
      <c r="D32" s="11">
        <v>275</v>
      </c>
    </row>
    <row r="33" spans="1:4" x14ac:dyDescent="0.25">
      <c r="A33" s="8">
        <v>45064</v>
      </c>
      <c r="B33" s="2" t="s">
        <v>26</v>
      </c>
      <c r="C33" s="7" t="s">
        <v>9</v>
      </c>
      <c r="D33" s="11">
        <v>305</v>
      </c>
    </row>
    <row r="34" spans="1:4" x14ac:dyDescent="0.25">
      <c r="A34" s="3">
        <v>45065</v>
      </c>
      <c r="B34" s="2" t="s">
        <v>27</v>
      </c>
      <c r="C34" s="7" t="s">
        <v>16</v>
      </c>
      <c r="D34" s="11">
        <v>7005</v>
      </c>
    </row>
    <row r="35" spans="1:4" x14ac:dyDescent="0.25">
      <c r="A35" s="3">
        <v>45065</v>
      </c>
      <c r="B35" s="2" t="s">
        <v>28</v>
      </c>
      <c r="C35" s="7" t="s">
        <v>16</v>
      </c>
      <c r="D35" s="11">
        <v>10212</v>
      </c>
    </row>
    <row r="36" spans="1:4" x14ac:dyDescent="0.25">
      <c r="A36" s="3">
        <v>45065</v>
      </c>
      <c r="B36" s="2" t="s">
        <v>29</v>
      </c>
      <c r="C36" s="7" t="s">
        <v>16</v>
      </c>
      <c r="D36" s="11">
        <v>7451</v>
      </c>
    </row>
    <row r="37" spans="1:4" x14ac:dyDescent="0.25">
      <c r="A37" s="3">
        <v>45065</v>
      </c>
      <c r="B37" s="2" t="s">
        <v>30</v>
      </c>
      <c r="C37" s="7" t="s">
        <v>16</v>
      </c>
      <c r="D37" s="11">
        <v>3968</v>
      </c>
    </row>
    <row r="38" spans="1:4" x14ac:dyDescent="0.25">
      <c r="A38" s="3">
        <v>45065</v>
      </c>
      <c r="B38" s="2" t="s">
        <v>31</v>
      </c>
      <c r="C38" s="7" t="s">
        <v>16</v>
      </c>
      <c r="D38" s="11">
        <v>17786.8</v>
      </c>
    </row>
    <row r="39" spans="1:4" x14ac:dyDescent="0.25">
      <c r="A39" s="3">
        <v>45065</v>
      </c>
      <c r="B39" s="2" t="s">
        <v>32</v>
      </c>
      <c r="C39" s="7" t="s">
        <v>9</v>
      </c>
      <c r="D39" s="11">
        <v>245</v>
      </c>
    </row>
    <row r="40" spans="1:4" x14ac:dyDescent="0.25">
      <c r="A40" s="3">
        <v>45068</v>
      </c>
      <c r="B40" s="2" t="s">
        <v>33</v>
      </c>
      <c r="C40" s="7" t="s">
        <v>9</v>
      </c>
      <c r="D40" s="11">
        <v>290</v>
      </c>
    </row>
    <row r="41" spans="1:4" x14ac:dyDescent="0.25">
      <c r="A41" s="3">
        <v>45069</v>
      </c>
      <c r="B41" s="2" t="s">
        <v>34</v>
      </c>
      <c r="C41" s="7" t="s">
        <v>9</v>
      </c>
      <c r="D41" s="11">
        <v>160</v>
      </c>
    </row>
    <row r="42" spans="1:4" x14ac:dyDescent="0.25">
      <c r="A42" s="3">
        <v>45070</v>
      </c>
      <c r="B42" s="2" t="s">
        <v>35</v>
      </c>
      <c r="C42" s="7" t="s">
        <v>9</v>
      </c>
      <c r="D42" s="11">
        <v>490</v>
      </c>
    </row>
    <row r="43" spans="1:4" x14ac:dyDescent="0.25">
      <c r="A43" s="3">
        <v>45070</v>
      </c>
      <c r="B43" s="2" t="s">
        <v>36</v>
      </c>
      <c r="C43" s="7" t="s">
        <v>9</v>
      </c>
      <c r="D43" s="11">
        <v>860</v>
      </c>
    </row>
    <row r="44" spans="1:4" x14ac:dyDescent="0.25">
      <c r="A44" s="3">
        <v>45072</v>
      </c>
      <c r="B44" s="2" t="s">
        <v>37</v>
      </c>
      <c r="C44" s="7" t="s">
        <v>16</v>
      </c>
      <c r="D44" s="11">
        <v>5603</v>
      </c>
    </row>
    <row r="45" spans="1:4" x14ac:dyDescent="0.25">
      <c r="A45" s="3">
        <v>45072</v>
      </c>
      <c r="B45" s="2" t="s">
        <v>38</v>
      </c>
      <c r="C45" s="7" t="s">
        <v>16</v>
      </c>
      <c r="D45" s="11">
        <v>12445</v>
      </c>
    </row>
    <row r="46" spans="1:4" x14ac:dyDescent="0.25">
      <c r="A46" s="3">
        <v>45072</v>
      </c>
      <c r="B46" s="2" t="s">
        <v>39</v>
      </c>
      <c r="C46" s="7" t="s">
        <v>16</v>
      </c>
      <c r="D46" s="11">
        <v>8870</v>
      </c>
    </row>
    <row r="47" spans="1:4" x14ac:dyDescent="0.25">
      <c r="A47" s="9">
        <v>45072</v>
      </c>
      <c r="B47" s="6" t="s">
        <v>40</v>
      </c>
      <c r="C47" s="10" t="s">
        <v>9</v>
      </c>
      <c r="D47" s="11">
        <v>250</v>
      </c>
    </row>
    <row r="48" spans="1:4" x14ac:dyDescent="0.25">
      <c r="A48" s="9">
        <v>45075</v>
      </c>
      <c r="B48" s="6" t="s">
        <v>41</v>
      </c>
      <c r="C48" s="10" t="s">
        <v>9</v>
      </c>
      <c r="D48" s="11">
        <v>13000</v>
      </c>
    </row>
    <row r="49" spans="1:4" x14ac:dyDescent="0.25">
      <c r="A49" s="9">
        <v>45075</v>
      </c>
      <c r="B49" s="6" t="s">
        <v>42</v>
      </c>
      <c r="C49" s="10" t="s">
        <v>9</v>
      </c>
      <c r="D49" s="11">
        <v>1010</v>
      </c>
    </row>
    <row r="50" spans="1:4" x14ac:dyDescent="0.25">
      <c r="A50" s="9">
        <v>45075</v>
      </c>
      <c r="B50" s="6" t="s">
        <v>43</v>
      </c>
      <c r="C50" s="10" t="s">
        <v>9</v>
      </c>
      <c r="D50" s="11">
        <v>345</v>
      </c>
    </row>
    <row r="51" spans="1:4" x14ac:dyDescent="0.25">
      <c r="A51" s="9">
        <v>45075</v>
      </c>
      <c r="B51" s="6" t="s">
        <v>44</v>
      </c>
      <c r="C51" s="10" t="s">
        <v>9</v>
      </c>
      <c r="D51" s="11">
        <v>13000</v>
      </c>
    </row>
    <row r="52" spans="1:4" x14ac:dyDescent="0.25">
      <c r="A52" s="9">
        <v>45076</v>
      </c>
      <c r="B52" s="6" t="s">
        <v>45</v>
      </c>
      <c r="C52" s="10" t="s">
        <v>9</v>
      </c>
      <c r="D52" s="11">
        <v>225</v>
      </c>
    </row>
    <row r="53" spans="1:4" x14ac:dyDescent="0.25">
      <c r="A53" s="9">
        <v>45076</v>
      </c>
      <c r="B53" s="6" t="s">
        <v>46</v>
      </c>
      <c r="C53" s="10" t="s">
        <v>47</v>
      </c>
      <c r="D53" s="11">
        <v>19700</v>
      </c>
    </row>
    <row r="54" spans="1:4" x14ac:dyDescent="0.25">
      <c r="A54" s="9">
        <v>45077</v>
      </c>
      <c r="B54" s="6" t="s">
        <v>48</v>
      </c>
      <c r="C54" s="10" t="s">
        <v>9</v>
      </c>
      <c r="D54" s="11">
        <v>15065</v>
      </c>
    </row>
    <row r="55" spans="1:4" x14ac:dyDescent="0.25">
      <c r="A55" s="9">
        <v>45077</v>
      </c>
      <c r="B55" s="6" t="s">
        <v>49</v>
      </c>
      <c r="C55" s="10" t="s">
        <v>9</v>
      </c>
      <c r="D55" s="11">
        <v>230</v>
      </c>
    </row>
    <row r="56" spans="1:4" x14ac:dyDescent="0.25">
      <c r="C56" s="44" t="s">
        <v>51</v>
      </c>
      <c r="D56" s="23">
        <f>SUM(D16:D55)</f>
        <v>335330.8</v>
      </c>
    </row>
    <row r="58" spans="1:4" ht="18.75" x14ac:dyDescent="0.3">
      <c r="A58" s="64" t="s">
        <v>3</v>
      </c>
      <c r="B58" s="64"/>
      <c r="C58" s="64"/>
      <c r="D58" s="64"/>
    </row>
    <row r="59" spans="1:4" ht="18.75" x14ac:dyDescent="0.3">
      <c r="A59" s="64" t="s">
        <v>53</v>
      </c>
      <c r="B59" s="64"/>
      <c r="C59" s="64"/>
      <c r="D59" s="64"/>
    </row>
    <row r="62" spans="1:4" x14ac:dyDescent="0.25">
      <c r="A62" s="19" t="s">
        <v>7</v>
      </c>
      <c r="B62" s="19" t="s">
        <v>6</v>
      </c>
      <c r="C62" s="19" t="s">
        <v>54</v>
      </c>
      <c r="D62" s="20" t="s">
        <v>52</v>
      </c>
    </row>
    <row r="63" spans="1:4" x14ac:dyDescent="0.25">
      <c r="A63" s="1">
        <v>45062</v>
      </c>
      <c r="B63" s="15">
        <v>4524000038805</v>
      </c>
      <c r="C63" s="17" t="s">
        <v>55</v>
      </c>
      <c r="D63" s="18">
        <v>73693</v>
      </c>
    </row>
    <row r="64" spans="1:4" x14ac:dyDescent="0.25">
      <c r="A64" s="1">
        <v>45068</v>
      </c>
      <c r="B64" s="15">
        <v>4524000016862</v>
      </c>
      <c r="C64" s="17" t="s">
        <v>55</v>
      </c>
      <c r="D64" s="18">
        <v>347669.72</v>
      </c>
    </row>
    <row r="65" spans="1:4" x14ac:dyDescent="0.25">
      <c r="A65" s="1">
        <v>45076</v>
      </c>
      <c r="B65" s="15">
        <v>4524000036001</v>
      </c>
      <c r="C65" s="17" t="s">
        <v>55</v>
      </c>
      <c r="D65" s="18">
        <v>12023</v>
      </c>
    </row>
    <row r="66" spans="1:4" x14ac:dyDescent="0.25">
      <c r="C66" s="44" t="s">
        <v>51</v>
      </c>
      <c r="D66" s="23">
        <f>SUM(D63:D65)</f>
        <v>433385.72</v>
      </c>
    </row>
    <row r="69" spans="1:4" ht="18.75" x14ac:dyDescent="0.3">
      <c r="A69" s="64" t="s">
        <v>3</v>
      </c>
      <c r="B69" s="64"/>
      <c r="C69" s="64"/>
      <c r="D69" s="64"/>
    </row>
    <row r="70" spans="1:4" ht="18.75" x14ac:dyDescent="0.3">
      <c r="A70" s="64" t="s">
        <v>58</v>
      </c>
      <c r="B70" s="64"/>
      <c r="C70" s="64"/>
      <c r="D70" s="64"/>
    </row>
    <row r="73" spans="1:4" x14ac:dyDescent="0.25">
      <c r="A73" s="19" t="s">
        <v>7</v>
      </c>
      <c r="B73" s="19" t="s">
        <v>6</v>
      </c>
      <c r="C73" s="19" t="s">
        <v>54</v>
      </c>
      <c r="D73" s="20" t="s">
        <v>52</v>
      </c>
    </row>
    <row r="74" spans="1:4" x14ac:dyDescent="0.25">
      <c r="A74" s="41">
        <v>45058</v>
      </c>
      <c r="B74" s="42">
        <v>4524000019246</v>
      </c>
      <c r="C74" s="43" t="s">
        <v>56</v>
      </c>
      <c r="D74" s="28">
        <v>193130.49</v>
      </c>
    </row>
    <row r="75" spans="1:4" ht="18.75" x14ac:dyDescent="0.25">
      <c r="A75" s="40"/>
      <c r="B75" s="40"/>
      <c r="C75" s="44" t="s">
        <v>51</v>
      </c>
      <c r="D75" s="23">
        <f>SUM(D74:D74)</f>
        <v>193130.49</v>
      </c>
    </row>
    <row r="78" spans="1:4" ht="18.75" x14ac:dyDescent="0.3">
      <c r="A78" s="64" t="s">
        <v>3</v>
      </c>
      <c r="B78" s="64"/>
      <c r="C78" s="64"/>
      <c r="D78" s="64"/>
    </row>
    <row r="79" spans="1:4" ht="18.75" x14ac:dyDescent="0.3">
      <c r="A79" s="64" t="s">
        <v>59</v>
      </c>
      <c r="B79" s="64"/>
      <c r="C79" s="64"/>
      <c r="D79" s="64"/>
    </row>
    <row r="82" spans="1:4" x14ac:dyDescent="0.25">
      <c r="A82" s="19" t="s">
        <v>7</v>
      </c>
      <c r="B82" s="19" t="s">
        <v>6</v>
      </c>
      <c r="C82" s="19" t="s">
        <v>54</v>
      </c>
      <c r="D82" s="20" t="s">
        <v>52</v>
      </c>
    </row>
    <row r="83" spans="1:4" x14ac:dyDescent="0.25">
      <c r="A83" s="1">
        <v>45076</v>
      </c>
      <c r="B83" s="2" t="s">
        <v>60</v>
      </c>
      <c r="C83" s="16" t="s">
        <v>61</v>
      </c>
      <c r="D83" s="11">
        <v>555</v>
      </c>
    </row>
    <row r="84" spans="1:4" x14ac:dyDescent="0.25">
      <c r="C84" s="44" t="s">
        <v>57</v>
      </c>
      <c r="D84" s="23">
        <f>SUM(D83:D83)</f>
        <v>555</v>
      </c>
    </row>
    <row r="85" spans="1:4" x14ac:dyDescent="0.25">
      <c r="D85" s="12"/>
    </row>
    <row r="86" spans="1:4" ht="18.75" x14ac:dyDescent="0.3">
      <c r="A86" s="64" t="s">
        <v>62</v>
      </c>
      <c r="B86" s="64"/>
      <c r="C86" s="64"/>
      <c r="D86" s="64"/>
    </row>
    <row r="87" spans="1:4" ht="18.75" x14ac:dyDescent="0.3">
      <c r="A87" s="64" t="s">
        <v>2</v>
      </c>
      <c r="B87" s="64"/>
      <c r="C87" s="64"/>
      <c r="D87" s="64"/>
    </row>
    <row r="88" spans="1:4" ht="18.75" x14ac:dyDescent="0.3">
      <c r="A88" s="64" t="s">
        <v>63</v>
      </c>
      <c r="B88" s="64"/>
      <c r="C88" s="64"/>
      <c r="D88" s="64"/>
    </row>
    <row r="89" spans="1:4" ht="18.75" x14ac:dyDescent="0.3">
      <c r="A89" s="64" t="s">
        <v>64</v>
      </c>
      <c r="B89" s="64"/>
      <c r="C89" s="64"/>
      <c r="D89" s="64"/>
    </row>
    <row r="90" spans="1:4" x14ac:dyDescent="0.25">
      <c r="A90" s="19" t="s">
        <v>5</v>
      </c>
      <c r="B90" s="19" t="s">
        <v>4</v>
      </c>
      <c r="C90" s="19" t="s">
        <v>65</v>
      </c>
      <c r="D90" s="19" t="s">
        <v>66</v>
      </c>
    </row>
    <row r="91" spans="1:4" x14ac:dyDescent="0.25">
      <c r="A91" s="24">
        <v>516223813</v>
      </c>
      <c r="B91" s="25">
        <v>45055</v>
      </c>
      <c r="C91" s="26">
        <v>60</v>
      </c>
      <c r="D91" s="22">
        <v>3279</v>
      </c>
    </row>
    <row r="92" spans="1:4" x14ac:dyDescent="0.25">
      <c r="A92" s="27">
        <v>514166787</v>
      </c>
      <c r="B92" s="9">
        <v>45057</v>
      </c>
      <c r="C92" s="21">
        <v>100</v>
      </c>
      <c r="D92" s="28">
        <v>5459</v>
      </c>
    </row>
    <row r="93" spans="1:4" x14ac:dyDescent="0.25">
      <c r="A93" s="27">
        <v>51620057</v>
      </c>
      <c r="B93" s="9">
        <v>45063</v>
      </c>
      <c r="C93" s="21">
        <v>140</v>
      </c>
      <c r="D93" s="28">
        <v>7667.8</v>
      </c>
    </row>
    <row r="94" spans="1:4" x14ac:dyDescent="0.25">
      <c r="A94" s="27">
        <v>564072286</v>
      </c>
      <c r="B94" s="9">
        <v>45065</v>
      </c>
      <c r="C94" s="21">
        <v>126</v>
      </c>
      <c r="D94" s="28">
        <v>6894.72</v>
      </c>
    </row>
    <row r="95" spans="1:4" x14ac:dyDescent="0.25">
      <c r="A95" s="27">
        <v>563667592</v>
      </c>
      <c r="B95" s="9">
        <v>45069</v>
      </c>
      <c r="C95" s="21">
        <v>80</v>
      </c>
      <c r="D95" s="28">
        <v>4380.8</v>
      </c>
    </row>
    <row r="96" spans="1:4" x14ac:dyDescent="0.25">
      <c r="A96" s="29">
        <v>521493208</v>
      </c>
      <c r="B96" s="9">
        <v>45075</v>
      </c>
      <c r="C96" s="21">
        <v>20</v>
      </c>
      <c r="D96" s="28">
        <v>1094</v>
      </c>
    </row>
    <row r="97" spans="1:4" x14ac:dyDescent="0.25">
      <c r="A97" s="29">
        <v>521493207</v>
      </c>
      <c r="B97" s="9">
        <v>45075</v>
      </c>
      <c r="C97" s="21">
        <v>200</v>
      </c>
      <c r="D97" s="28">
        <v>10940</v>
      </c>
    </row>
    <row r="98" spans="1:4" x14ac:dyDescent="0.25">
      <c r="B98" s="44" t="s">
        <v>51</v>
      </c>
      <c r="C98" s="21">
        <f>SUM(C91:C97)</f>
        <v>726</v>
      </c>
      <c r="D98" s="21">
        <f>SUM(D91:D97)</f>
        <v>39715.32</v>
      </c>
    </row>
    <row r="101" spans="1:4" ht="18.75" x14ac:dyDescent="0.3">
      <c r="A101" s="64" t="s">
        <v>67</v>
      </c>
      <c r="B101" s="64"/>
      <c r="C101" s="64"/>
      <c r="D101" s="64"/>
    </row>
    <row r="102" spans="1:4" x14ac:dyDescent="0.25">
      <c r="A102" s="19" t="s">
        <v>5</v>
      </c>
      <c r="B102" s="19" t="s">
        <v>4</v>
      </c>
      <c r="C102" s="19" t="s">
        <v>65</v>
      </c>
      <c r="D102" s="19" t="s">
        <v>66</v>
      </c>
    </row>
    <row r="103" spans="1:4" x14ac:dyDescent="0.25">
      <c r="A103" s="24">
        <v>544552830</v>
      </c>
      <c r="B103" s="25">
        <v>45050</v>
      </c>
      <c r="C103" s="26">
        <v>50</v>
      </c>
      <c r="D103" s="22">
        <v>2731.5</v>
      </c>
    </row>
    <row r="104" spans="1:4" x14ac:dyDescent="0.25">
      <c r="A104" s="27">
        <v>544569614</v>
      </c>
      <c r="B104" s="9">
        <v>45051</v>
      </c>
      <c r="C104" s="21">
        <v>90</v>
      </c>
      <c r="D104" s="28">
        <v>4914</v>
      </c>
    </row>
    <row r="105" spans="1:4" x14ac:dyDescent="0.25">
      <c r="A105" s="27">
        <v>544568477</v>
      </c>
      <c r="B105" s="9">
        <v>45054</v>
      </c>
      <c r="C105" s="21">
        <v>115</v>
      </c>
      <c r="D105" s="28">
        <v>6283.6</v>
      </c>
    </row>
    <row r="106" spans="1:4" x14ac:dyDescent="0.25">
      <c r="A106" s="29">
        <v>544568211</v>
      </c>
      <c r="B106" s="9">
        <v>45055</v>
      </c>
      <c r="C106" s="21">
        <v>190</v>
      </c>
      <c r="D106" s="28">
        <v>10383.5</v>
      </c>
    </row>
    <row r="107" spans="1:4" x14ac:dyDescent="0.25">
      <c r="A107" s="29">
        <v>543842604</v>
      </c>
      <c r="B107" s="9">
        <v>45056</v>
      </c>
      <c r="C107" s="21">
        <v>20</v>
      </c>
      <c r="D107" s="28">
        <v>1091.8</v>
      </c>
    </row>
    <row r="108" spans="1:4" x14ac:dyDescent="0.25">
      <c r="A108" s="29">
        <v>561131515</v>
      </c>
      <c r="B108" s="9">
        <v>45056</v>
      </c>
      <c r="C108" s="21">
        <v>30</v>
      </c>
      <c r="D108" s="28">
        <v>1637.7</v>
      </c>
    </row>
    <row r="109" spans="1:4" x14ac:dyDescent="0.25">
      <c r="A109" s="29">
        <v>585180341</v>
      </c>
      <c r="B109" s="9">
        <v>45062</v>
      </c>
      <c r="C109" s="21">
        <v>50</v>
      </c>
      <c r="D109" s="28">
        <v>2738</v>
      </c>
    </row>
    <row r="110" spans="1:4" x14ac:dyDescent="0.25">
      <c r="A110" s="29">
        <v>585180516</v>
      </c>
      <c r="B110" s="9">
        <v>45063</v>
      </c>
      <c r="C110" s="21">
        <v>10</v>
      </c>
      <c r="D110" s="28">
        <v>547.70000000000005</v>
      </c>
    </row>
    <row r="111" spans="1:4" x14ac:dyDescent="0.25">
      <c r="A111" s="29">
        <v>544569441</v>
      </c>
      <c r="B111" s="9">
        <v>45065</v>
      </c>
      <c r="C111" s="21">
        <v>120</v>
      </c>
      <c r="D111" s="28">
        <v>6562.8</v>
      </c>
    </row>
    <row r="112" spans="1:4" x14ac:dyDescent="0.25">
      <c r="A112" s="29">
        <v>585181128</v>
      </c>
      <c r="B112" s="9">
        <v>45065</v>
      </c>
      <c r="C112" s="21">
        <v>50</v>
      </c>
      <c r="D112" s="28">
        <v>2734.5</v>
      </c>
    </row>
    <row r="113" spans="1:4" x14ac:dyDescent="0.25">
      <c r="A113" s="27">
        <v>585182042</v>
      </c>
      <c r="B113" s="9">
        <v>45068</v>
      </c>
      <c r="C113" s="21">
        <v>30</v>
      </c>
      <c r="D113" s="28">
        <v>1640.7</v>
      </c>
    </row>
    <row r="114" spans="1:4" x14ac:dyDescent="0.25">
      <c r="A114" s="27">
        <v>585217593</v>
      </c>
      <c r="B114" s="9">
        <v>45069</v>
      </c>
      <c r="C114" s="21">
        <v>10</v>
      </c>
      <c r="D114" s="28">
        <v>547.6</v>
      </c>
    </row>
    <row r="115" spans="1:4" x14ac:dyDescent="0.25">
      <c r="A115" s="27">
        <v>585217749</v>
      </c>
      <c r="B115" s="9">
        <v>45070</v>
      </c>
      <c r="C115" s="21">
        <v>125</v>
      </c>
      <c r="D115" s="28">
        <v>6833.75</v>
      </c>
    </row>
    <row r="116" spans="1:4" x14ac:dyDescent="0.25">
      <c r="A116" s="27">
        <v>585217204</v>
      </c>
      <c r="B116" s="9">
        <v>45071</v>
      </c>
      <c r="C116" s="21">
        <v>60</v>
      </c>
      <c r="D116" s="28">
        <v>3280.8</v>
      </c>
    </row>
    <row r="117" spans="1:4" x14ac:dyDescent="0.25">
      <c r="A117" s="27">
        <v>585182589</v>
      </c>
      <c r="B117" s="9">
        <v>45072</v>
      </c>
      <c r="C117" s="21">
        <v>30</v>
      </c>
      <c r="D117" s="28">
        <v>1640.4</v>
      </c>
    </row>
    <row r="118" spans="1:4" x14ac:dyDescent="0.25">
      <c r="A118" s="27">
        <v>585217781</v>
      </c>
      <c r="B118" s="9">
        <v>45075</v>
      </c>
      <c r="C118" s="21">
        <v>60</v>
      </c>
      <c r="D118" s="28">
        <v>3282</v>
      </c>
    </row>
    <row r="119" spans="1:4" x14ac:dyDescent="0.25">
      <c r="B119" s="44" t="s">
        <v>51</v>
      </c>
      <c r="C119" s="21">
        <f>SUM(C103:C118)</f>
        <v>1040</v>
      </c>
      <c r="D119" s="21">
        <f>SUM(D103:D118)</f>
        <v>56850.35</v>
      </c>
    </row>
    <row r="122" spans="1:4" ht="18.75" x14ac:dyDescent="0.3">
      <c r="A122" s="64" t="s">
        <v>68</v>
      </c>
      <c r="B122" s="64"/>
      <c r="C122" s="64"/>
      <c r="D122" s="64"/>
    </row>
    <row r="123" spans="1:4" x14ac:dyDescent="0.25">
      <c r="A123" s="19" t="s">
        <v>5</v>
      </c>
      <c r="B123" s="19" t="s">
        <v>4</v>
      </c>
      <c r="C123" s="19" t="s">
        <v>65</v>
      </c>
      <c r="D123" s="19" t="s">
        <v>66</v>
      </c>
    </row>
    <row r="124" spans="1:4" x14ac:dyDescent="0.25">
      <c r="A124" s="24">
        <v>562017962</v>
      </c>
      <c r="B124" s="25">
        <v>45048</v>
      </c>
      <c r="C124" s="30">
        <v>21</v>
      </c>
      <c r="D124" s="22">
        <v>1149.1199999999999</v>
      </c>
    </row>
    <row r="125" spans="1:4" x14ac:dyDescent="0.25">
      <c r="A125" s="29">
        <v>562017961</v>
      </c>
      <c r="B125" s="9">
        <v>45048</v>
      </c>
      <c r="C125" s="31">
        <v>25</v>
      </c>
      <c r="D125" s="28">
        <v>1368</v>
      </c>
    </row>
    <row r="126" spans="1:4" x14ac:dyDescent="0.25">
      <c r="A126" s="27">
        <v>562017963</v>
      </c>
      <c r="B126" s="9">
        <v>45048</v>
      </c>
      <c r="C126" s="21">
        <v>35</v>
      </c>
      <c r="D126" s="28">
        <v>1915.2</v>
      </c>
    </row>
    <row r="127" spans="1:4" x14ac:dyDescent="0.25">
      <c r="A127" s="27">
        <v>562019538</v>
      </c>
      <c r="B127" s="9">
        <v>45054</v>
      </c>
      <c r="C127" s="21">
        <v>28</v>
      </c>
      <c r="D127" s="28">
        <v>1530.2</v>
      </c>
    </row>
    <row r="128" spans="1:4" x14ac:dyDescent="0.25">
      <c r="A128" s="27">
        <v>562018328</v>
      </c>
      <c r="B128" s="9">
        <v>45056</v>
      </c>
      <c r="C128" s="21">
        <v>30</v>
      </c>
      <c r="D128" s="28">
        <v>1637.7</v>
      </c>
    </row>
    <row r="129" spans="1:4" x14ac:dyDescent="0.25">
      <c r="A129" s="27">
        <v>185504117</v>
      </c>
      <c r="B129" s="9">
        <v>45070</v>
      </c>
      <c r="C129" s="21">
        <v>39</v>
      </c>
      <c r="D129" s="28">
        <v>2132.52</v>
      </c>
    </row>
    <row r="130" spans="1:4" x14ac:dyDescent="0.25">
      <c r="A130" s="27">
        <v>549854246</v>
      </c>
      <c r="B130" s="9">
        <v>45075</v>
      </c>
      <c r="C130" s="21">
        <v>30</v>
      </c>
      <c r="D130" s="28">
        <v>1644</v>
      </c>
    </row>
    <row r="131" spans="1:4" x14ac:dyDescent="0.25">
      <c r="B131" s="44" t="s">
        <v>51</v>
      </c>
      <c r="C131" s="21">
        <f>SUM(C124:C130)</f>
        <v>208</v>
      </c>
      <c r="D131" s="21">
        <f>SUM(D124:D130)</f>
        <v>11376.74</v>
      </c>
    </row>
    <row r="134" spans="1:4" ht="18.75" x14ac:dyDescent="0.3">
      <c r="A134" s="64" t="s">
        <v>18</v>
      </c>
      <c r="B134" s="64"/>
      <c r="C134" s="64"/>
      <c r="D134" s="64"/>
    </row>
    <row r="135" spans="1:4" x14ac:dyDescent="0.25">
      <c r="A135" s="19" t="s">
        <v>5</v>
      </c>
      <c r="B135" s="19" t="s">
        <v>4</v>
      </c>
      <c r="C135" s="19" t="s">
        <v>65</v>
      </c>
      <c r="D135" s="19" t="s">
        <v>66</v>
      </c>
    </row>
    <row r="136" spans="1:4" x14ac:dyDescent="0.25">
      <c r="A136" s="32">
        <v>30029720405</v>
      </c>
      <c r="B136" s="33">
        <v>45047</v>
      </c>
      <c r="C136" s="34">
        <v>18518</v>
      </c>
      <c r="D136" s="35">
        <v>1022417.29</v>
      </c>
    </row>
    <row r="137" spans="1:4" x14ac:dyDescent="0.25">
      <c r="A137" s="36">
        <v>30030257875</v>
      </c>
      <c r="B137" s="37">
        <v>45063</v>
      </c>
      <c r="C137" s="38">
        <v>82372</v>
      </c>
      <c r="D137" s="39">
        <v>4520006.13</v>
      </c>
    </row>
    <row r="138" spans="1:4" x14ac:dyDescent="0.25">
      <c r="A138" s="36">
        <v>30030757339</v>
      </c>
      <c r="B138" s="37">
        <v>45076</v>
      </c>
      <c r="C138" s="38">
        <v>24332</v>
      </c>
      <c r="D138" s="38">
        <v>1328764</v>
      </c>
    </row>
    <row r="139" spans="1:4" x14ac:dyDescent="0.25">
      <c r="B139" s="44" t="s">
        <v>51</v>
      </c>
      <c r="C139" s="38">
        <f>SUM(C136:C138)</f>
        <v>125222</v>
      </c>
      <c r="D139" s="38">
        <f>SUM(D136:D138)</f>
        <v>6871187.4199999999</v>
      </c>
    </row>
    <row r="141" spans="1:4" ht="18.75" x14ac:dyDescent="0.3">
      <c r="C141" s="65" t="s">
        <v>69</v>
      </c>
      <c r="D141" s="65"/>
    </row>
    <row r="142" spans="1:4" ht="15.75" x14ac:dyDescent="0.25">
      <c r="C142" s="45" t="s">
        <v>70</v>
      </c>
      <c r="D142" s="45" t="s">
        <v>71</v>
      </c>
    </row>
    <row r="143" spans="1:4" ht="15.75" x14ac:dyDescent="0.25">
      <c r="C143" s="46">
        <v>127196</v>
      </c>
      <c r="D143" s="46">
        <v>6979129.8300000001</v>
      </c>
    </row>
    <row r="146" spans="1:4" ht="18.75" x14ac:dyDescent="0.3">
      <c r="A146" s="63" t="s">
        <v>72</v>
      </c>
      <c r="B146" s="63"/>
      <c r="C146" s="63"/>
      <c r="D146" s="63"/>
    </row>
    <row r="147" spans="1:4" ht="18.75" x14ac:dyDescent="0.3">
      <c r="A147" s="63" t="s">
        <v>2</v>
      </c>
      <c r="B147" s="63"/>
      <c r="C147" s="63"/>
      <c r="D147" s="63"/>
    </row>
    <row r="149" spans="1:4" x14ac:dyDescent="0.25">
      <c r="A149" s="19" t="s">
        <v>7</v>
      </c>
      <c r="B149" s="19" t="s">
        <v>6</v>
      </c>
      <c r="C149" s="19" t="s">
        <v>50</v>
      </c>
      <c r="D149" s="20" t="s">
        <v>52</v>
      </c>
    </row>
    <row r="150" spans="1:4" x14ac:dyDescent="0.25">
      <c r="A150" s="47">
        <v>45048</v>
      </c>
      <c r="B150" s="48" t="s">
        <v>73</v>
      </c>
      <c r="C150" s="10" t="s">
        <v>74</v>
      </c>
      <c r="D150" s="49">
        <v>24724</v>
      </c>
    </row>
    <row r="151" spans="1:4" x14ac:dyDescent="0.25">
      <c r="A151" s="47">
        <v>45048</v>
      </c>
      <c r="B151" s="48" t="s">
        <v>75</v>
      </c>
      <c r="C151" s="10" t="s">
        <v>76</v>
      </c>
      <c r="D151" s="49">
        <v>5396</v>
      </c>
    </row>
    <row r="152" spans="1:4" x14ac:dyDescent="0.25">
      <c r="A152" s="47">
        <v>45049</v>
      </c>
      <c r="B152" s="48" t="s">
        <v>77</v>
      </c>
      <c r="C152" s="10" t="s">
        <v>78</v>
      </c>
      <c r="D152" s="49">
        <v>109733</v>
      </c>
    </row>
    <row r="153" spans="1:4" x14ac:dyDescent="0.25">
      <c r="A153" s="47">
        <v>45049</v>
      </c>
      <c r="B153" s="48" t="s">
        <v>79</v>
      </c>
      <c r="C153" s="10" t="s">
        <v>80</v>
      </c>
      <c r="D153" s="49">
        <v>16669234.4</v>
      </c>
    </row>
    <row r="154" spans="1:4" x14ac:dyDescent="0.25">
      <c r="A154" s="47">
        <v>45049</v>
      </c>
      <c r="B154" s="48" t="s">
        <v>81</v>
      </c>
      <c r="C154" s="10" t="s">
        <v>80</v>
      </c>
      <c r="D154" s="49">
        <v>7015</v>
      </c>
    </row>
    <row r="155" spans="1:4" x14ac:dyDescent="0.25">
      <c r="A155" s="47">
        <v>45049</v>
      </c>
      <c r="B155" s="48" t="s">
        <v>82</v>
      </c>
      <c r="C155" s="10" t="s">
        <v>80</v>
      </c>
      <c r="D155" s="49">
        <v>9562</v>
      </c>
    </row>
    <row r="156" spans="1:4" x14ac:dyDescent="0.25">
      <c r="A156" s="47">
        <v>45049</v>
      </c>
      <c r="B156" s="48" t="s">
        <v>83</v>
      </c>
      <c r="C156" s="10" t="s">
        <v>80</v>
      </c>
      <c r="D156" s="49">
        <v>8765</v>
      </c>
    </row>
    <row r="157" spans="1:4" x14ac:dyDescent="0.25">
      <c r="A157" s="47">
        <v>45049</v>
      </c>
      <c r="B157" s="48" t="s">
        <v>84</v>
      </c>
      <c r="C157" s="10" t="s">
        <v>80</v>
      </c>
      <c r="D157" s="49">
        <v>600</v>
      </c>
    </row>
    <row r="158" spans="1:4" x14ac:dyDescent="0.25">
      <c r="A158" s="47">
        <v>45049</v>
      </c>
      <c r="B158" s="48" t="s">
        <v>85</v>
      </c>
      <c r="C158" s="10" t="s">
        <v>86</v>
      </c>
      <c r="D158" s="49">
        <v>600</v>
      </c>
    </row>
    <row r="159" spans="1:4" x14ac:dyDescent="0.25">
      <c r="A159" s="47">
        <v>45049</v>
      </c>
      <c r="B159" s="48" t="s">
        <v>87</v>
      </c>
      <c r="C159" s="10" t="s">
        <v>88</v>
      </c>
      <c r="D159" s="49">
        <v>2260</v>
      </c>
    </row>
    <row r="160" spans="1:4" x14ac:dyDescent="0.25">
      <c r="A160" s="47">
        <v>45049</v>
      </c>
      <c r="B160" s="48" t="s">
        <v>89</v>
      </c>
      <c r="C160" s="10" t="s">
        <v>76</v>
      </c>
      <c r="D160" s="49">
        <v>1615</v>
      </c>
    </row>
    <row r="161" spans="1:4" x14ac:dyDescent="0.25">
      <c r="A161" s="47">
        <v>45050</v>
      </c>
      <c r="B161" s="48" t="s">
        <v>90</v>
      </c>
      <c r="C161" s="10" t="s">
        <v>91</v>
      </c>
      <c r="D161" s="49">
        <v>5015</v>
      </c>
    </row>
    <row r="162" spans="1:4" x14ac:dyDescent="0.25">
      <c r="A162" s="47">
        <v>45050</v>
      </c>
      <c r="B162" s="48" t="s">
        <v>92</v>
      </c>
      <c r="C162" s="10" t="s">
        <v>78</v>
      </c>
      <c r="D162" s="49">
        <v>181402</v>
      </c>
    </row>
    <row r="163" spans="1:4" x14ac:dyDescent="0.25">
      <c r="A163" s="47">
        <v>45050</v>
      </c>
      <c r="B163" s="48" t="s">
        <v>93</v>
      </c>
      <c r="C163" s="10" t="s">
        <v>86</v>
      </c>
      <c r="D163" s="49">
        <v>275</v>
      </c>
    </row>
    <row r="164" spans="1:4" x14ac:dyDescent="0.25">
      <c r="A164" s="47">
        <v>45050</v>
      </c>
      <c r="B164" s="48" t="s">
        <v>94</v>
      </c>
      <c r="C164" s="10" t="s">
        <v>80</v>
      </c>
      <c r="D164" s="49">
        <v>6847</v>
      </c>
    </row>
    <row r="165" spans="1:4" x14ac:dyDescent="0.25">
      <c r="A165" s="47">
        <v>45050</v>
      </c>
      <c r="B165" s="48" t="s">
        <v>95</v>
      </c>
      <c r="C165" s="10" t="s">
        <v>80</v>
      </c>
      <c r="D165" s="49">
        <v>13240</v>
      </c>
    </row>
    <row r="166" spans="1:4" x14ac:dyDescent="0.25">
      <c r="A166" s="47">
        <v>45050</v>
      </c>
      <c r="B166" s="48" t="s">
        <v>96</v>
      </c>
      <c r="C166" s="10" t="s">
        <v>74</v>
      </c>
      <c r="D166" s="49">
        <v>2555</v>
      </c>
    </row>
    <row r="167" spans="1:4" x14ac:dyDescent="0.25">
      <c r="A167" s="47">
        <v>45050</v>
      </c>
      <c r="B167" s="48" t="s">
        <v>97</v>
      </c>
      <c r="C167" s="10" t="s">
        <v>76</v>
      </c>
      <c r="D167" s="49">
        <v>1995</v>
      </c>
    </row>
    <row r="168" spans="1:4" x14ac:dyDescent="0.25">
      <c r="A168" s="47">
        <v>45051</v>
      </c>
      <c r="B168" s="48">
        <v>30565323323</v>
      </c>
      <c r="C168" s="10" t="s">
        <v>18</v>
      </c>
      <c r="D168" s="49">
        <v>546</v>
      </c>
    </row>
    <row r="169" spans="1:4" x14ac:dyDescent="0.25">
      <c r="A169" s="47">
        <v>45051</v>
      </c>
      <c r="B169" s="48" t="s">
        <v>98</v>
      </c>
      <c r="C169" s="10" t="s">
        <v>78</v>
      </c>
      <c r="D169" s="49">
        <v>106436</v>
      </c>
    </row>
    <row r="170" spans="1:4" x14ac:dyDescent="0.25">
      <c r="A170" s="47">
        <v>45051</v>
      </c>
      <c r="B170" s="48" t="s">
        <v>99</v>
      </c>
      <c r="C170" s="10" t="s">
        <v>78</v>
      </c>
      <c r="D170" s="49">
        <v>7354</v>
      </c>
    </row>
    <row r="171" spans="1:4" x14ac:dyDescent="0.25">
      <c r="A171" s="47">
        <v>45051</v>
      </c>
      <c r="B171" s="48" t="s">
        <v>100</v>
      </c>
      <c r="C171" s="10" t="s">
        <v>80</v>
      </c>
      <c r="D171" s="49">
        <v>7680</v>
      </c>
    </row>
    <row r="172" spans="1:4" x14ac:dyDescent="0.25">
      <c r="A172" s="47">
        <v>45051</v>
      </c>
      <c r="B172" s="48" t="s">
        <v>101</v>
      </c>
      <c r="C172" s="10" t="s">
        <v>80</v>
      </c>
      <c r="D172" s="49">
        <v>12606</v>
      </c>
    </row>
    <row r="173" spans="1:4" x14ac:dyDescent="0.25">
      <c r="A173" s="47">
        <v>45051</v>
      </c>
      <c r="B173" s="48" t="s">
        <v>102</v>
      </c>
      <c r="C173" s="10" t="s">
        <v>86</v>
      </c>
      <c r="D173" s="49">
        <v>250</v>
      </c>
    </row>
    <row r="174" spans="1:4" x14ac:dyDescent="0.25">
      <c r="A174" s="47">
        <v>45051</v>
      </c>
      <c r="B174" s="48" t="s">
        <v>103</v>
      </c>
      <c r="C174" s="10" t="s">
        <v>47</v>
      </c>
      <c r="D174" s="49">
        <v>3000</v>
      </c>
    </row>
    <row r="175" spans="1:4" x14ac:dyDescent="0.25">
      <c r="A175" s="47">
        <v>45051</v>
      </c>
      <c r="B175" s="48" t="s">
        <v>104</v>
      </c>
      <c r="C175" s="10" t="s">
        <v>76</v>
      </c>
      <c r="D175" s="49">
        <v>4755</v>
      </c>
    </row>
    <row r="176" spans="1:4" x14ac:dyDescent="0.25">
      <c r="A176" s="47">
        <v>45051</v>
      </c>
      <c r="B176" s="48">
        <v>30573853040</v>
      </c>
      <c r="C176" s="10" t="s">
        <v>18</v>
      </c>
      <c r="D176" s="49">
        <v>1817614.25</v>
      </c>
    </row>
    <row r="177" spans="1:4" x14ac:dyDescent="0.25">
      <c r="A177" s="47">
        <v>45051</v>
      </c>
      <c r="B177" s="48">
        <v>30573887837</v>
      </c>
      <c r="C177" s="10" t="s">
        <v>18</v>
      </c>
      <c r="D177" s="49">
        <v>592692.42000000004</v>
      </c>
    </row>
    <row r="178" spans="1:4" x14ac:dyDescent="0.25">
      <c r="A178" s="47">
        <v>45054</v>
      </c>
      <c r="B178" s="48" t="s">
        <v>105</v>
      </c>
      <c r="C178" s="10" t="s">
        <v>78</v>
      </c>
      <c r="D178" s="49">
        <v>77292</v>
      </c>
    </row>
    <row r="179" spans="1:4" x14ac:dyDescent="0.25">
      <c r="A179" s="47">
        <v>45054</v>
      </c>
      <c r="B179" s="48" t="s">
        <v>106</v>
      </c>
      <c r="C179" s="10" t="s">
        <v>107</v>
      </c>
      <c r="D179" s="49">
        <v>1000</v>
      </c>
    </row>
    <row r="180" spans="1:4" x14ac:dyDescent="0.25">
      <c r="A180" s="47">
        <v>45054</v>
      </c>
      <c r="B180" s="48" t="s">
        <v>108</v>
      </c>
      <c r="C180" s="10" t="s">
        <v>107</v>
      </c>
      <c r="D180" s="49">
        <v>1000</v>
      </c>
    </row>
    <row r="181" spans="1:4" x14ac:dyDescent="0.25">
      <c r="A181" s="47">
        <v>45146</v>
      </c>
      <c r="B181" s="48" t="s">
        <v>109</v>
      </c>
      <c r="C181" s="10" t="s">
        <v>107</v>
      </c>
      <c r="D181" s="49">
        <v>1000</v>
      </c>
    </row>
    <row r="182" spans="1:4" x14ac:dyDescent="0.25">
      <c r="A182" s="47">
        <v>45054</v>
      </c>
      <c r="B182" s="48" t="s">
        <v>110</v>
      </c>
      <c r="C182" s="10" t="s">
        <v>78</v>
      </c>
      <c r="D182" s="49">
        <v>16210</v>
      </c>
    </row>
    <row r="183" spans="1:4" x14ac:dyDescent="0.25">
      <c r="A183" s="47">
        <v>45054</v>
      </c>
      <c r="B183" s="48" t="s">
        <v>111</v>
      </c>
      <c r="C183" s="10" t="s">
        <v>112</v>
      </c>
      <c r="D183" s="49">
        <v>12070</v>
      </c>
    </row>
    <row r="184" spans="1:4" x14ac:dyDescent="0.25">
      <c r="A184" s="47">
        <v>45054</v>
      </c>
      <c r="B184" s="48" t="s">
        <v>113</v>
      </c>
      <c r="C184" s="10" t="s">
        <v>80</v>
      </c>
      <c r="D184" s="49">
        <v>8583</v>
      </c>
    </row>
    <row r="185" spans="1:4" x14ac:dyDescent="0.25">
      <c r="A185" s="47">
        <v>45054</v>
      </c>
      <c r="B185" s="48" t="s">
        <v>114</v>
      </c>
      <c r="C185" s="10" t="s">
        <v>80</v>
      </c>
      <c r="D185" s="49">
        <v>12681</v>
      </c>
    </row>
    <row r="186" spans="1:4" x14ac:dyDescent="0.25">
      <c r="A186" s="47">
        <v>45054</v>
      </c>
      <c r="B186" s="48" t="s">
        <v>115</v>
      </c>
      <c r="C186" s="10" t="s">
        <v>80</v>
      </c>
      <c r="D186" s="49">
        <v>13618443.25</v>
      </c>
    </row>
    <row r="187" spans="1:4" x14ac:dyDescent="0.25">
      <c r="A187" s="47">
        <v>45054</v>
      </c>
      <c r="B187" s="48" t="s">
        <v>116</v>
      </c>
      <c r="C187" s="10" t="s">
        <v>76</v>
      </c>
      <c r="D187" s="49">
        <v>50</v>
      </c>
    </row>
    <row r="188" spans="1:4" x14ac:dyDescent="0.25">
      <c r="A188" s="47">
        <v>45054</v>
      </c>
      <c r="B188" s="48" t="s">
        <v>117</v>
      </c>
      <c r="C188" s="10" t="s">
        <v>18</v>
      </c>
      <c r="D188" s="49">
        <v>2315</v>
      </c>
    </row>
    <row r="189" spans="1:4" x14ac:dyDescent="0.25">
      <c r="A189" s="47">
        <v>45054</v>
      </c>
      <c r="B189" s="48" t="s">
        <v>118</v>
      </c>
      <c r="C189" s="10" t="s">
        <v>47</v>
      </c>
      <c r="D189" s="49">
        <v>380</v>
      </c>
    </row>
    <row r="190" spans="1:4" x14ac:dyDescent="0.25">
      <c r="A190" s="47">
        <v>45054</v>
      </c>
      <c r="B190" s="48" t="s">
        <v>119</v>
      </c>
      <c r="C190" s="10" t="s">
        <v>80</v>
      </c>
      <c r="D190" s="49">
        <v>1642972.62</v>
      </c>
    </row>
    <row r="191" spans="1:4" x14ac:dyDescent="0.25">
      <c r="A191" s="47">
        <v>45054</v>
      </c>
      <c r="B191" s="48" t="s">
        <v>120</v>
      </c>
      <c r="C191" s="10" t="s">
        <v>86</v>
      </c>
      <c r="D191" s="49">
        <v>221600</v>
      </c>
    </row>
    <row r="192" spans="1:4" x14ac:dyDescent="0.25">
      <c r="A192" s="47">
        <v>45054</v>
      </c>
      <c r="B192" s="48" t="s">
        <v>121</v>
      </c>
      <c r="C192" s="10" t="s">
        <v>122</v>
      </c>
      <c r="D192" s="49">
        <v>4753</v>
      </c>
    </row>
    <row r="193" spans="1:4" x14ac:dyDescent="0.25">
      <c r="A193" s="47">
        <v>45054</v>
      </c>
      <c r="B193" s="48" t="s">
        <v>123</v>
      </c>
      <c r="C193" s="10" t="s">
        <v>88</v>
      </c>
      <c r="D193" s="49">
        <v>1760</v>
      </c>
    </row>
    <row r="194" spans="1:4" x14ac:dyDescent="0.25">
      <c r="A194" s="47">
        <v>45054</v>
      </c>
      <c r="B194" s="48" t="s">
        <v>124</v>
      </c>
      <c r="C194" s="10" t="s">
        <v>76</v>
      </c>
      <c r="D194" s="49">
        <v>3365</v>
      </c>
    </row>
    <row r="195" spans="1:4" x14ac:dyDescent="0.25">
      <c r="A195" s="47">
        <v>45055</v>
      </c>
      <c r="B195" s="48" t="s">
        <v>125</v>
      </c>
      <c r="C195" s="10" t="s">
        <v>86</v>
      </c>
      <c r="D195" s="49">
        <v>375</v>
      </c>
    </row>
    <row r="196" spans="1:4" x14ac:dyDescent="0.25">
      <c r="A196" s="47">
        <v>45055</v>
      </c>
      <c r="B196" s="48" t="s">
        <v>126</v>
      </c>
      <c r="C196" s="10" t="s">
        <v>78</v>
      </c>
      <c r="D196" s="49">
        <v>98490</v>
      </c>
    </row>
    <row r="197" spans="1:4" x14ac:dyDescent="0.25">
      <c r="A197" s="47">
        <v>45055</v>
      </c>
      <c r="B197" s="48" t="s">
        <v>127</v>
      </c>
      <c r="C197" s="10" t="s">
        <v>80</v>
      </c>
      <c r="D197" s="49">
        <v>2000</v>
      </c>
    </row>
    <row r="198" spans="1:4" x14ac:dyDescent="0.25">
      <c r="A198" s="47">
        <v>45055</v>
      </c>
      <c r="B198" s="48" t="s">
        <v>128</v>
      </c>
      <c r="C198" s="10" t="s">
        <v>80</v>
      </c>
      <c r="D198" s="49">
        <v>9674</v>
      </c>
    </row>
    <row r="199" spans="1:4" x14ac:dyDescent="0.25">
      <c r="A199" s="47">
        <v>45055</v>
      </c>
      <c r="B199" s="48" t="s">
        <v>129</v>
      </c>
      <c r="C199" s="10" t="s">
        <v>80</v>
      </c>
      <c r="D199" s="49">
        <v>7902</v>
      </c>
    </row>
    <row r="200" spans="1:4" x14ac:dyDescent="0.25">
      <c r="A200" s="47">
        <v>45055</v>
      </c>
      <c r="B200" s="48" t="s">
        <v>130</v>
      </c>
      <c r="C200" s="10" t="s">
        <v>80</v>
      </c>
      <c r="D200" s="49">
        <v>9095</v>
      </c>
    </row>
    <row r="201" spans="1:4" x14ac:dyDescent="0.25">
      <c r="A201" s="47">
        <v>45055</v>
      </c>
      <c r="B201" s="48" t="s">
        <v>131</v>
      </c>
      <c r="C201" s="10" t="s">
        <v>76</v>
      </c>
      <c r="D201" s="49">
        <v>460</v>
      </c>
    </row>
    <row r="202" spans="1:4" x14ac:dyDescent="0.25">
      <c r="A202" s="47">
        <v>45055</v>
      </c>
      <c r="B202" s="48" t="s">
        <v>132</v>
      </c>
      <c r="C202" s="10" t="s">
        <v>86</v>
      </c>
      <c r="D202" s="49">
        <v>80209</v>
      </c>
    </row>
    <row r="203" spans="1:4" x14ac:dyDescent="0.25">
      <c r="A203" s="47">
        <v>45056</v>
      </c>
      <c r="B203" s="48" t="s">
        <v>133</v>
      </c>
      <c r="C203" s="10" t="s">
        <v>78</v>
      </c>
      <c r="D203" s="49">
        <v>75413</v>
      </c>
    </row>
    <row r="204" spans="1:4" x14ac:dyDescent="0.25">
      <c r="A204" s="47">
        <v>45056</v>
      </c>
      <c r="B204" s="48" t="s">
        <v>134</v>
      </c>
      <c r="C204" s="10" t="s">
        <v>80</v>
      </c>
      <c r="D204" s="49">
        <v>11606</v>
      </c>
    </row>
    <row r="205" spans="1:4" x14ac:dyDescent="0.25">
      <c r="A205" s="47">
        <v>45056</v>
      </c>
      <c r="B205" s="48" t="s">
        <v>135</v>
      </c>
      <c r="C205" s="10" t="s">
        <v>136</v>
      </c>
      <c r="D205" s="49">
        <v>600</v>
      </c>
    </row>
    <row r="206" spans="1:4" x14ac:dyDescent="0.25">
      <c r="A206" s="47">
        <v>45056</v>
      </c>
      <c r="B206" s="48" t="s">
        <v>137</v>
      </c>
      <c r="C206" s="10" t="s">
        <v>80</v>
      </c>
      <c r="D206" s="49">
        <v>7783</v>
      </c>
    </row>
    <row r="207" spans="1:4" x14ac:dyDescent="0.25">
      <c r="A207" s="47">
        <v>45056</v>
      </c>
      <c r="B207" s="48" t="s">
        <v>138</v>
      </c>
      <c r="C207" s="10" t="s">
        <v>86</v>
      </c>
      <c r="D207" s="49">
        <v>2950</v>
      </c>
    </row>
    <row r="208" spans="1:4" x14ac:dyDescent="0.25">
      <c r="A208" s="47">
        <v>45056</v>
      </c>
      <c r="B208" s="48" t="s">
        <v>139</v>
      </c>
      <c r="C208" s="10" t="s">
        <v>76</v>
      </c>
      <c r="D208" s="49">
        <v>2400</v>
      </c>
    </row>
    <row r="209" spans="1:4" x14ac:dyDescent="0.25">
      <c r="A209" s="47">
        <v>45057</v>
      </c>
      <c r="B209" s="48" t="s">
        <v>140</v>
      </c>
      <c r="C209" s="10" t="s">
        <v>78</v>
      </c>
      <c r="D209" s="49">
        <v>111728</v>
      </c>
    </row>
    <row r="210" spans="1:4" x14ac:dyDescent="0.25">
      <c r="A210" s="47">
        <v>45057</v>
      </c>
      <c r="B210" s="48" t="s">
        <v>141</v>
      </c>
      <c r="C210" s="10" t="s">
        <v>86</v>
      </c>
      <c r="D210" s="49">
        <v>15425</v>
      </c>
    </row>
    <row r="211" spans="1:4" x14ac:dyDescent="0.25">
      <c r="A211" s="47">
        <v>45057</v>
      </c>
      <c r="B211" s="48" t="s">
        <v>142</v>
      </c>
      <c r="C211" s="10" t="s">
        <v>80</v>
      </c>
      <c r="D211" s="49">
        <v>920</v>
      </c>
    </row>
    <row r="212" spans="1:4" x14ac:dyDescent="0.25">
      <c r="A212" s="47">
        <v>45057</v>
      </c>
      <c r="B212" s="48" t="s">
        <v>143</v>
      </c>
      <c r="C212" s="10" t="s">
        <v>80</v>
      </c>
      <c r="D212" s="49">
        <v>580</v>
      </c>
    </row>
    <row r="213" spans="1:4" x14ac:dyDescent="0.25">
      <c r="A213" s="47">
        <v>45057</v>
      </c>
      <c r="B213" s="48" t="s">
        <v>144</v>
      </c>
      <c r="C213" s="10" t="s">
        <v>80</v>
      </c>
      <c r="D213" s="49">
        <v>60</v>
      </c>
    </row>
    <row r="214" spans="1:4" x14ac:dyDescent="0.25">
      <c r="A214" s="47">
        <v>45057</v>
      </c>
      <c r="B214" s="48" t="s">
        <v>145</v>
      </c>
      <c r="C214" s="10" t="s">
        <v>80</v>
      </c>
      <c r="D214" s="49">
        <v>12262</v>
      </c>
    </row>
    <row r="215" spans="1:4" x14ac:dyDescent="0.25">
      <c r="A215" s="47">
        <v>45057</v>
      </c>
      <c r="B215" s="48" t="s">
        <v>146</v>
      </c>
      <c r="C215" s="10" t="s">
        <v>107</v>
      </c>
      <c r="D215" s="49">
        <v>20360</v>
      </c>
    </row>
    <row r="216" spans="1:4" x14ac:dyDescent="0.25">
      <c r="A216" s="47">
        <v>45057</v>
      </c>
      <c r="B216" s="48" t="s">
        <v>147</v>
      </c>
      <c r="C216" s="10" t="s">
        <v>107</v>
      </c>
      <c r="D216" s="49">
        <v>377</v>
      </c>
    </row>
    <row r="217" spans="1:4" x14ac:dyDescent="0.25">
      <c r="A217" s="47">
        <v>45057</v>
      </c>
      <c r="B217" s="48" t="s">
        <v>148</v>
      </c>
      <c r="C217" s="10" t="s">
        <v>80</v>
      </c>
      <c r="D217" s="49">
        <v>8275</v>
      </c>
    </row>
    <row r="218" spans="1:4" x14ac:dyDescent="0.25">
      <c r="A218" s="47">
        <v>45057</v>
      </c>
      <c r="B218" s="48" t="s">
        <v>149</v>
      </c>
      <c r="C218" s="10" t="s">
        <v>107</v>
      </c>
      <c r="D218" s="49">
        <v>525</v>
      </c>
    </row>
    <row r="219" spans="1:4" x14ac:dyDescent="0.25">
      <c r="A219" s="47">
        <v>45057</v>
      </c>
      <c r="B219" s="48" t="s">
        <v>150</v>
      </c>
      <c r="C219" s="10" t="s">
        <v>107</v>
      </c>
      <c r="D219" s="49">
        <v>6022</v>
      </c>
    </row>
    <row r="220" spans="1:4" x14ac:dyDescent="0.25">
      <c r="A220" s="47">
        <v>45057</v>
      </c>
      <c r="B220" s="48">
        <v>30633561044</v>
      </c>
      <c r="C220" s="10" t="s">
        <v>18</v>
      </c>
      <c r="D220" s="49">
        <v>3500</v>
      </c>
    </row>
    <row r="221" spans="1:4" x14ac:dyDescent="0.25">
      <c r="A221" s="47">
        <v>45057</v>
      </c>
      <c r="B221" s="48" t="s">
        <v>151</v>
      </c>
      <c r="C221" s="10" t="s">
        <v>76</v>
      </c>
      <c r="D221" s="49">
        <v>7940</v>
      </c>
    </row>
    <row r="222" spans="1:4" x14ac:dyDescent="0.25">
      <c r="A222" s="47">
        <v>45058</v>
      </c>
      <c r="B222" s="48" t="s">
        <v>152</v>
      </c>
      <c r="C222" s="10" t="s">
        <v>78</v>
      </c>
      <c r="D222" s="49">
        <v>71819</v>
      </c>
    </row>
    <row r="223" spans="1:4" x14ac:dyDescent="0.25">
      <c r="A223" s="47">
        <v>45058</v>
      </c>
      <c r="B223" s="48" t="s">
        <v>153</v>
      </c>
      <c r="C223" s="10" t="s">
        <v>86</v>
      </c>
      <c r="D223" s="49">
        <v>6210</v>
      </c>
    </row>
    <row r="224" spans="1:4" x14ac:dyDescent="0.25">
      <c r="A224" s="47">
        <v>45058</v>
      </c>
      <c r="B224" s="48" t="s">
        <v>154</v>
      </c>
      <c r="C224" s="10" t="s">
        <v>80</v>
      </c>
      <c r="D224" s="49">
        <v>5880</v>
      </c>
    </row>
    <row r="225" spans="1:4" x14ac:dyDescent="0.25">
      <c r="A225" s="47">
        <v>45058</v>
      </c>
      <c r="B225" s="48" t="s">
        <v>155</v>
      </c>
      <c r="C225" s="10" t="s">
        <v>80</v>
      </c>
      <c r="D225" s="49">
        <v>3000</v>
      </c>
    </row>
    <row r="226" spans="1:4" x14ac:dyDescent="0.25">
      <c r="A226" s="47">
        <v>45058</v>
      </c>
      <c r="B226" s="48" t="s">
        <v>156</v>
      </c>
      <c r="C226" s="10" t="s">
        <v>80</v>
      </c>
      <c r="D226" s="49">
        <v>6669</v>
      </c>
    </row>
    <row r="227" spans="1:4" x14ac:dyDescent="0.25">
      <c r="A227" s="47">
        <v>45058</v>
      </c>
      <c r="B227" s="48" t="s">
        <v>157</v>
      </c>
      <c r="C227" s="10" t="s">
        <v>80</v>
      </c>
      <c r="D227" s="49">
        <v>13490</v>
      </c>
    </row>
    <row r="228" spans="1:4" x14ac:dyDescent="0.25">
      <c r="A228" s="47">
        <v>45058</v>
      </c>
      <c r="B228" s="48">
        <v>30656549547</v>
      </c>
      <c r="C228" s="10" t="s">
        <v>18</v>
      </c>
      <c r="D228" s="49">
        <v>14262.5</v>
      </c>
    </row>
    <row r="229" spans="1:4" x14ac:dyDescent="0.25">
      <c r="A229" s="47">
        <v>45058</v>
      </c>
      <c r="B229" s="48" t="s">
        <v>158</v>
      </c>
      <c r="C229" s="10" t="s">
        <v>74</v>
      </c>
      <c r="D229" s="49">
        <v>6428</v>
      </c>
    </row>
    <row r="230" spans="1:4" x14ac:dyDescent="0.25">
      <c r="A230" s="47">
        <v>45058</v>
      </c>
      <c r="B230" s="48" t="s">
        <v>159</v>
      </c>
      <c r="C230" s="10" t="s">
        <v>76</v>
      </c>
      <c r="D230" s="49">
        <v>1492</v>
      </c>
    </row>
    <row r="231" spans="1:4" x14ac:dyDescent="0.25">
      <c r="A231" s="47">
        <v>45058</v>
      </c>
      <c r="B231" s="48">
        <v>3064923090</v>
      </c>
      <c r="C231" s="10" t="s">
        <v>18</v>
      </c>
      <c r="D231" s="49">
        <v>1817614.06</v>
      </c>
    </row>
    <row r="232" spans="1:4" x14ac:dyDescent="0.25">
      <c r="A232" s="47">
        <v>45058</v>
      </c>
      <c r="B232" s="48">
        <v>30649246967</v>
      </c>
      <c r="C232" s="10" t="s">
        <v>18</v>
      </c>
      <c r="D232" s="49">
        <v>1116890.06</v>
      </c>
    </row>
    <row r="233" spans="1:4" x14ac:dyDescent="0.25">
      <c r="A233" s="47">
        <v>45058</v>
      </c>
      <c r="B233" s="48">
        <v>30649261315</v>
      </c>
      <c r="C233" s="10" t="s">
        <v>18</v>
      </c>
      <c r="D233" s="49">
        <v>592701.65</v>
      </c>
    </row>
    <row r="234" spans="1:4" x14ac:dyDescent="0.25">
      <c r="A234" s="47">
        <v>45061</v>
      </c>
      <c r="B234" s="48">
        <v>30653456297</v>
      </c>
      <c r="C234" s="10" t="s">
        <v>18</v>
      </c>
      <c r="D234" s="49">
        <v>4180</v>
      </c>
    </row>
    <row r="235" spans="1:4" x14ac:dyDescent="0.25">
      <c r="A235" s="47">
        <v>45061</v>
      </c>
      <c r="B235" s="48" t="s">
        <v>160</v>
      </c>
      <c r="C235" s="10" t="s">
        <v>78</v>
      </c>
      <c r="D235" s="49">
        <v>564445.51</v>
      </c>
    </row>
    <row r="236" spans="1:4" x14ac:dyDescent="0.25">
      <c r="A236" s="47">
        <v>45061</v>
      </c>
      <c r="B236" s="48" t="s">
        <v>161</v>
      </c>
      <c r="C236" s="10" t="s">
        <v>78</v>
      </c>
      <c r="D236" s="49">
        <v>75406</v>
      </c>
    </row>
    <row r="237" spans="1:4" x14ac:dyDescent="0.25">
      <c r="A237" s="47">
        <v>45061</v>
      </c>
      <c r="B237" s="48" t="s">
        <v>162</v>
      </c>
      <c r="C237" s="10" t="s">
        <v>86</v>
      </c>
      <c r="D237" s="49">
        <v>5572</v>
      </c>
    </row>
    <row r="238" spans="1:4" x14ac:dyDescent="0.25">
      <c r="A238" s="47">
        <v>45061</v>
      </c>
      <c r="B238" s="48" t="s">
        <v>163</v>
      </c>
      <c r="C238" s="10" t="s">
        <v>86</v>
      </c>
      <c r="D238" s="49">
        <v>73</v>
      </c>
    </row>
    <row r="239" spans="1:4" x14ac:dyDescent="0.25">
      <c r="A239" s="47">
        <v>45061</v>
      </c>
      <c r="B239" s="48" t="s">
        <v>164</v>
      </c>
      <c r="C239" s="10" t="s">
        <v>112</v>
      </c>
      <c r="D239" s="49">
        <v>1642</v>
      </c>
    </row>
    <row r="240" spans="1:4" x14ac:dyDescent="0.25">
      <c r="A240" s="47">
        <v>45061</v>
      </c>
      <c r="B240" s="48" t="s">
        <v>165</v>
      </c>
      <c r="C240" s="10" t="s">
        <v>78</v>
      </c>
      <c r="D240" s="49">
        <v>9328</v>
      </c>
    </row>
    <row r="241" spans="1:4" x14ac:dyDescent="0.25">
      <c r="A241" s="47">
        <v>45061</v>
      </c>
      <c r="B241" s="48" t="s">
        <v>166</v>
      </c>
      <c r="C241" s="10" t="s">
        <v>80</v>
      </c>
      <c r="D241" s="49">
        <v>8557539.3699999992</v>
      </c>
    </row>
    <row r="242" spans="1:4" x14ac:dyDescent="0.25">
      <c r="A242" s="47">
        <v>45061</v>
      </c>
      <c r="B242" s="48" t="s">
        <v>167</v>
      </c>
      <c r="C242" s="10" t="s">
        <v>80</v>
      </c>
      <c r="D242" s="49">
        <v>132308.1</v>
      </c>
    </row>
    <row r="243" spans="1:4" x14ac:dyDescent="0.25">
      <c r="A243" s="47">
        <v>45061</v>
      </c>
      <c r="B243" s="48" t="s">
        <v>168</v>
      </c>
      <c r="C243" s="10" t="s">
        <v>80</v>
      </c>
      <c r="D243" s="49">
        <v>6445422.8600000003</v>
      </c>
    </row>
    <row r="244" spans="1:4" x14ac:dyDescent="0.25">
      <c r="A244" s="47">
        <v>45061</v>
      </c>
      <c r="B244" s="48" t="s">
        <v>169</v>
      </c>
      <c r="C244" s="10" t="s">
        <v>80</v>
      </c>
      <c r="D244" s="49">
        <v>6875</v>
      </c>
    </row>
    <row r="245" spans="1:4" x14ac:dyDescent="0.25">
      <c r="A245" s="47">
        <v>45061</v>
      </c>
      <c r="B245" s="48" t="s">
        <v>170</v>
      </c>
      <c r="C245" s="10" t="s">
        <v>80</v>
      </c>
      <c r="D245" s="49">
        <v>13280</v>
      </c>
    </row>
    <row r="246" spans="1:4" x14ac:dyDescent="0.25">
      <c r="A246" s="47">
        <v>45061</v>
      </c>
      <c r="B246" s="48" t="s">
        <v>171</v>
      </c>
      <c r="C246" s="10" t="s">
        <v>86</v>
      </c>
      <c r="D246" s="49">
        <v>50</v>
      </c>
    </row>
    <row r="247" spans="1:4" x14ac:dyDescent="0.25">
      <c r="A247" s="47">
        <v>45061</v>
      </c>
      <c r="B247" s="48" t="s">
        <v>172</v>
      </c>
      <c r="C247" s="10" t="s">
        <v>86</v>
      </c>
      <c r="D247" s="49">
        <v>62265</v>
      </c>
    </row>
    <row r="248" spans="1:4" x14ac:dyDescent="0.25">
      <c r="A248" s="47">
        <v>45061</v>
      </c>
      <c r="B248" s="48" t="s">
        <v>173</v>
      </c>
      <c r="C248" s="10" t="s">
        <v>136</v>
      </c>
      <c r="D248" s="49">
        <v>5460</v>
      </c>
    </row>
    <row r="249" spans="1:4" x14ac:dyDescent="0.25">
      <c r="A249" s="47">
        <v>45061</v>
      </c>
      <c r="B249" s="48" t="s">
        <v>174</v>
      </c>
      <c r="C249" s="10" t="s">
        <v>88</v>
      </c>
      <c r="D249" s="49">
        <v>2300</v>
      </c>
    </row>
    <row r="250" spans="1:4" x14ac:dyDescent="0.25">
      <c r="A250" s="47">
        <v>45061</v>
      </c>
      <c r="B250" s="48" t="s">
        <v>175</v>
      </c>
      <c r="C250" s="10" t="s">
        <v>80</v>
      </c>
      <c r="D250" s="49">
        <v>19410</v>
      </c>
    </row>
    <row r="251" spans="1:4" x14ac:dyDescent="0.25">
      <c r="A251" s="47">
        <v>45061</v>
      </c>
      <c r="B251" s="48" t="s">
        <v>176</v>
      </c>
      <c r="C251" s="10" t="s">
        <v>74</v>
      </c>
      <c r="D251" s="49">
        <v>3529</v>
      </c>
    </row>
    <row r="252" spans="1:4" x14ac:dyDescent="0.25">
      <c r="A252" s="47">
        <v>45061</v>
      </c>
      <c r="B252" s="48" t="s">
        <v>177</v>
      </c>
      <c r="C252" s="10" t="s">
        <v>76</v>
      </c>
      <c r="D252" s="49">
        <v>3351</v>
      </c>
    </row>
    <row r="253" spans="1:4" x14ac:dyDescent="0.25">
      <c r="A253" s="47">
        <v>45062</v>
      </c>
      <c r="B253" s="48" t="s">
        <v>178</v>
      </c>
      <c r="C253" s="10" t="s">
        <v>80</v>
      </c>
      <c r="D253" s="49">
        <v>60</v>
      </c>
    </row>
    <row r="254" spans="1:4" x14ac:dyDescent="0.25">
      <c r="A254" s="47">
        <v>45062</v>
      </c>
      <c r="B254" s="48" t="s">
        <v>179</v>
      </c>
      <c r="C254" s="10" t="s">
        <v>78</v>
      </c>
      <c r="D254" s="49">
        <v>42930</v>
      </c>
    </row>
    <row r="255" spans="1:4" x14ac:dyDescent="0.25">
      <c r="A255" s="47">
        <v>45062</v>
      </c>
      <c r="B255" s="48" t="s">
        <v>180</v>
      </c>
      <c r="C255" s="10" t="s">
        <v>80</v>
      </c>
      <c r="D255" s="49">
        <v>8585</v>
      </c>
    </row>
    <row r="256" spans="1:4" x14ac:dyDescent="0.25">
      <c r="A256" s="47">
        <v>45062</v>
      </c>
      <c r="B256" s="48" t="s">
        <v>181</v>
      </c>
      <c r="C256" s="10" t="s">
        <v>80</v>
      </c>
      <c r="D256" s="49">
        <v>9644</v>
      </c>
    </row>
    <row r="257" spans="1:4" x14ac:dyDescent="0.25">
      <c r="A257" s="47">
        <v>45062</v>
      </c>
      <c r="B257" s="48" t="s">
        <v>182</v>
      </c>
      <c r="C257" s="10" t="s">
        <v>80</v>
      </c>
      <c r="D257" s="49">
        <v>7459</v>
      </c>
    </row>
    <row r="258" spans="1:4" x14ac:dyDescent="0.25">
      <c r="A258" s="47">
        <v>45062</v>
      </c>
      <c r="B258" s="48" t="s">
        <v>183</v>
      </c>
      <c r="C258" s="10" t="s">
        <v>86</v>
      </c>
      <c r="D258" s="49">
        <v>1125</v>
      </c>
    </row>
    <row r="259" spans="1:4" x14ac:dyDescent="0.25">
      <c r="A259" s="47">
        <v>45062</v>
      </c>
      <c r="B259" s="48" t="s">
        <v>184</v>
      </c>
      <c r="C259" s="10" t="s">
        <v>76</v>
      </c>
      <c r="D259" s="49">
        <v>35490</v>
      </c>
    </row>
    <row r="260" spans="1:4" x14ac:dyDescent="0.25">
      <c r="A260" s="47">
        <v>45063</v>
      </c>
      <c r="B260" s="48" t="s">
        <v>185</v>
      </c>
      <c r="C260" s="10" t="s">
        <v>112</v>
      </c>
      <c r="D260" s="49">
        <v>7708</v>
      </c>
    </row>
    <row r="261" spans="1:4" x14ac:dyDescent="0.25">
      <c r="A261" s="47">
        <v>45063</v>
      </c>
      <c r="B261" s="48" t="s">
        <v>186</v>
      </c>
      <c r="C261" s="10" t="s">
        <v>78</v>
      </c>
      <c r="D261" s="49">
        <v>179898</v>
      </c>
    </row>
    <row r="262" spans="1:4" x14ac:dyDescent="0.25">
      <c r="A262" s="47">
        <v>45063</v>
      </c>
      <c r="B262" s="48" t="s">
        <v>187</v>
      </c>
      <c r="C262" s="10" t="s">
        <v>78</v>
      </c>
      <c r="D262" s="49">
        <v>315157.51</v>
      </c>
    </row>
    <row r="263" spans="1:4" x14ac:dyDescent="0.25">
      <c r="A263" s="47">
        <v>45063</v>
      </c>
      <c r="B263" s="48" t="s">
        <v>188</v>
      </c>
      <c r="C263" s="10" t="s">
        <v>86</v>
      </c>
      <c r="D263" s="49">
        <v>2125</v>
      </c>
    </row>
    <row r="264" spans="1:4" x14ac:dyDescent="0.25">
      <c r="A264" s="47">
        <v>45063</v>
      </c>
      <c r="B264" s="48" t="s">
        <v>189</v>
      </c>
      <c r="C264" s="10" t="s">
        <v>86</v>
      </c>
      <c r="D264" s="49">
        <v>1</v>
      </c>
    </row>
    <row r="265" spans="1:4" x14ac:dyDescent="0.25">
      <c r="A265" s="47">
        <v>45063</v>
      </c>
      <c r="B265" s="48" t="s">
        <v>190</v>
      </c>
      <c r="C265" s="10" t="s">
        <v>80</v>
      </c>
      <c r="D265" s="49">
        <v>237093.06</v>
      </c>
    </row>
    <row r="266" spans="1:4" x14ac:dyDescent="0.25">
      <c r="A266" s="47">
        <v>45063</v>
      </c>
      <c r="B266" s="48" t="s">
        <v>191</v>
      </c>
      <c r="C266" s="10" t="s">
        <v>80</v>
      </c>
      <c r="D266" s="49">
        <v>12459</v>
      </c>
    </row>
    <row r="267" spans="1:4" x14ac:dyDescent="0.25">
      <c r="A267" s="47">
        <v>45063</v>
      </c>
      <c r="B267" s="48" t="s">
        <v>192</v>
      </c>
      <c r="C267" s="10" t="s">
        <v>80</v>
      </c>
      <c r="D267" s="49">
        <v>8497</v>
      </c>
    </row>
    <row r="268" spans="1:4" x14ac:dyDescent="0.25">
      <c r="A268" s="47">
        <v>45063</v>
      </c>
      <c r="B268" s="48" t="s">
        <v>193</v>
      </c>
      <c r="C268" s="10" t="s">
        <v>122</v>
      </c>
      <c r="D268" s="49">
        <v>10972</v>
      </c>
    </row>
    <row r="269" spans="1:4" x14ac:dyDescent="0.25">
      <c r="A269" s="47">
        <v>45063</v>
      </c>
      <c r="B269" s="48">
        <v>30697214562</v>
      </c>
      <c r="C269" s="10" t="s">
        <v>18</v>
      </c>
      <c r="D269" s="49">
        <v>247050</v>
      </c>
    </row>
    <row r="270" spans="1:4" x14ac:dyDescent="0.25">
      <c r="A270" s="47">
        <v>45063</v>
      </c>
      <c r="B270" s="48" t="s">
        <v>194</v>
      </c>
      <c r="C270" s="10" t="s">
        <v>47</v>
      </c>
      <c r="D270" s="49">
        <v>2191</v>
      </c>
    </row>
    <row r="271" spans="1:4" x14ac:dyDescent="0.25">
      <c r="A271" s="47">
        <v>45063</v>
      </c>
      <c r="B271" s="48" t="s">
        <v>195</v>
      </c>
      <c r="C271" s="10" t="s">
        <v>196</v>
      </c>
      <c r="D271" s="49">
        <v>12500</v>
      </c>
    </row>
    <row r="272" spans="1:4" x14ac:dyDescent="0.25">
      <c r="A272" s="47">
        <v>45063</v>
      </c>
      <c r="B272" s="48" t="s">
        <v>197</v>
      </c>
      <c r="C272" s="10" t="s">
        <v>196</v>
      </c>
      <c r="D272" s="49">
        <v>10430</v>
      </c>
    </row>
    <row r="273" spans="1:4" x14ac:dyDescent="0.25">
      <c r="A273" s="47">
        <v>45063</v>
      </c>
      <c r="B273" s="48" t="s">
        <v>198</v>
      </c>
      <c r="C273" s="10" t="s">
        <v>196</v>
      </c>
      <c r="D273" s="49">
        <v>1120</v>
      </c>
    </row>
    <row r="274" spans="1:4" x14ac:dyDescent="0.25">
      <c r="A274" s="47">
        <v>45063</v>
      </c>
      <c r="B274" s="48" t="s">
        <v>199</v>
      </c>
      <c r="C274" s="10" t="s">
        <v>196</v>
      </c>
      <c r="D274" s="49">
        <v>2450</v>
      </c>
    </row>
    <row r="275" spans="1:4" x14ac:dyDescent="0.25">
      <c r="A275" s="47">
        <v>45064</v>
      </c>
      <c r="B275" s="48" t="s">
        <v>200</v>
      </c>
      <c r="C275" s="10" t="s">
        <v>76</v>
      </c>
      <c r="D275" s="49">
        <v>1910</v>
      </c>
    </row>
    <row r="276" spans="1:4" x14ac:dyDescent="0.25">
      <c r="A276" s="47">
        <v>45064</v>
      </c>
      <c r="B276" s="48" t="s">
        <v>201</v>
      </c>
      <c r="C276" s="10" t="s">
        <v>112</v>
      </c>
      <c r="D276" s="49">
        <v>10030</v>
      </c>
    </row>
    <row r="277" spans="1:4" x14ac:dyDescent="0.25">
      <c r="A277" s="47">
        <v>45064</v>
      </c>
      <c r="B277" s="48" t="s">
        <v>202</v>
      </c>
      <c r="C277" s="10" t="s">
        <v>80</v>
      </c>
      <c r="D277" s="49">
        <v>7553</v>
      </c>
    </row>
    <row r="278" spans="1:4" x14ac:dyDescent="0.25">
      <c r="A278" s="47">
        <v>45064</v>
      </c>
      <c r="B278" s="48" t="s">
        <v>203</v>
      </c>
      <c r="C278" s="10" t="s">
        <v>80</v>
      </c>
      <c r="D278" s="49">
        <v>13205</v>
      </c>
    </row>
    <row r="279" spans="1:4" x14ac:dyDescent="0.25">
      <c r="A279" s="47">
        <v>45064</v>
      </c>
      <c r="B279" s="48" t="s">
        <v>204</v>
      </c>
      <c r="C279" s="10" t="s">
        <v>86</v>
      </c>
      <c r="D279" s="49">
        <v>1575</v>
      </c>
    </row>
    <row r="280" spans="1:4" x14ac:dyDescent="0.25">
      <c r="A280" s="47">
        <v>45064</v>
      </c>
      <c r="B280" s="48" t="s">
        <v>205</v>
      </c>
      <c r="C280" s="10" t="s">
        <v>78</v>
      </c>
      <c r="D280" s="49">
        <v>61057</v>
      </c>
    </row>
    <row r="281" spans="1:4" x14ac:dyDescent="0.25">
      <c r="A281" s="47">
        <v>45064</v>
      </c>
      <c r="B281" s="48" t="s">
        <v>206</v>
      </c>
      <c r="C281" s="10" t="s">
        <v>78</v>
      </c>
      <c r="D281" s="49">
        <v>155199</v>
      </c>
    </row>
    <row r="282" spans="1:4" x14ac:dyDescent="0.25">
      <c r="A282" s="47">
        <v>45064</v>
      </c>
      <c r="B282" s="48" t="s">
        <v>207</v>
      </c>
      <c r="C282" s="10" t="s">
        <v>88</v>
      </c>
      <c r="D282" s="49">
        <v>1590</v>
      </c>
    </row>
    <row r="283" spans="1:4" x14ac:dyDescent="0.25">
      <c r="A283" s="47">
        <v>45064</v>
      </c>
      <c r="B283" s="48" t="s">
        <v>208</v>
      </c>
      <c r="C283" s="10" t="s">
        <v>76</v>
      </c>
      <c r="D283" s="49">
        <v>800</v>
      </c>
    </row>
    <row r="284" spans="1:4" x14ac:dyDescent="0.25">
      <c r="A284" s="47">
        <v>45065</v>
      </c>
      <c r="B284" s="48" t="s">
        <v>209</v>
      </c>
      <c r="C284" s="10" t="s">
        <v>112</v>
      </c>
      <c r="D284" s="49">
        <v>3285</v>
      </c>
    </row>
    <row r="285" spans="1:4" x14ac:dyDescent="0.25">
      <c r="A285" s="47">
        <v>45065</v>
      </c>
      <c r="B285" s="48" t="s">
        <v>210</v>
      </c>
      <c r="C285" s="10" t="s">
        <v>136</v>
      </c>
      <c r="D285" s="49">
        <v>450</v>
      </c>
    </row>
    <row r="286" spans="1:4" x14ac:dyDescent="0.25">
      <c r="A286" s="47">
        <v>45065</v>
      </c>
      <c r="B286" s="48" t="s">
        <v>211</v>
      </c>
      <c r="C286" s="10" t="s">
        <v>80</v>
      </c>
      <c r="D286" s="49">
        <v>7495</v>
      </c>
    </row>
    <row r="287" spans="1:4" x14ac:dyDescent="0.25">
      <c r="A287" s="47">
        <v>45065</v>
      </c>
      <c r="B287" s="48" t="s">
        <v>212</v>
      </c>
      <c r="C287" s="10" t="s">
        <v>80</v>
      </c>
      <c r="D287" s="49">
        <v>13027</v>
      </c>
    </row>
    <row r="288" spans="1:4" x14ac:dyDescent="0.25">
      <c r="A288" s="47">
        <v>45065</v>
      </c>
      <c r="B288" s="48" t="s">
        <v>213</v>
      </c>
      <c r="C288" s="10" t="s">
        <v>86</v>
      </c>
      <c r="D288" s="49">
        <v>1400</v>
      </c>
    </row>
    <row r="289" spans="1:4" x14ac:dyDescent="0.25">
      <c r="A289" s="47">
        <v>45065</v>
      </c>
      <c r="B289" s="48" t="s">
        <v>214</v>
      </c>
      <c r="C289" s="10" t="s">
        <v>78</v>
      </c>
      <c r="D289" s="49">
        <v>141406</v>
      </c>
    </row>
    <row r="290" spans="1:4" x14ac:dyDescent="0.25">
      <c r="A290" s="47">
        <v>45065</v>
      </c>
      <c r="B290" s="48" t="s">
        <v>215</v>
      </c>
      <c r="C290" s="10" t="s">
        <v>122</v>
      </c>
      <c r="D290" s="49">
        <v>1</v>
      </c>
    </row>
    <row r="291" spans="1:4" x14ac:dyDescent="0.25">
      <c r="A291" s="47">
        <v>45065</v>
      </c>
      <c r="B291" s="48" t="s">
        <v>216</v>
      </c>
      <c r="C291" s="10" t="s">
        <v>76</v>
      </c>
      <c r="D291" s="49">
        <v>6155</v>
      </c>
    </row>
    <row r="292" spans="1:4" x14ac:dyDescent="0.25">
      <c r="A292" s="47">
        <v>45068</v>
      </c>
      <c r="B292" s="48" t="s">
        <v>217</v>
      </c>
      <c r="C292" s="10" t="s">
        <v>78</v>
      </c>
      <c r="D292" s="49">
        <v>70069</v>
      </c>
    </row>
    <row r="293" spans="1:4" x14ac:dyDescent="0.25">
      <c r="A293" s="47">
        <v>45068</v>
      </c>
      <c r="B293" s="48" t="s">
        <v>218</v>
      </c>
      <c r="C293" s="10" t="s">
        <v>78</v>
      </c>
      <c r="D293" s="49">
        <v>14187</v>
      </c>
    </row>
    <row r="294" spans="1:4" x14ac:dyDescent="0.25">
      <c r="A294" s="47">
        <v>45068</v>
      </c>
      <c r="B294" s="48" t="s">
        <v>219</v>
      </c>
      <c r="C294" s="10" t="s">
        <v>86</v>
      </c>
      <c r="D294" s="49">
        <v>500</v>
      </c>
    </row>
    <row r="295" spans="1:4" x14ac:dyDescent="0.25">
      <c r="A295" s="47">
        <v>45068</v>
      </c>
      <c r="B295" s="48" t="s">
        <v>220</v>
      </c>
      <c r="C295" s="10" t="s">
        <v>86</v>
      </c>
      <c r="D295" s="49">
        <v>225</v>
      </c>
    </row>
    <row r="296" spans="1:4" x14ac:dyDescent="0.25">
      <c r="A296" s="47">
        <v>45068</v>
      </c>
      <c r="B296" s="48" t="s">
        <v>221</v>
      </c>
      <c r="C296" s="10" t="s">
        <v>80</v>
      </c>
      <c r="D296" s="49">
        <v>60</v>
      </c>
    </row>
    <row r="297" spans="1:4" x14ac:dyDescent="0.25">
      <c r="A297" s="47">
        <v>45068</v>
      </c>
      <c r="B297" s="48" t="s">
        <v>222</v>
      </c>
      <c r="C297" s="10" t="s">
        <v>80</v>
      </c>
      <c r="D297" s="49">
        <v>260</v>
      </c>
    </row>
    <row r="298" spans="1:4" x14ac:dyDescent="0.25">
      <c r="A298" s="47">
        <v>45068</v>
      </c>
      <c r="B298" s="48" t="s">
        <v>223</v>
      </c>
      <c r="C298" s="10" t="s">
        <v>80</v>
      </c>
      <c r="D298" s="49">
        <v>920</v>
      </c>
    </row>
    <row r="299" spans="1:4" x14ac:dyDescent="0.25">
      <c r="A299" s="47">
        <v>45068</v>
      </c>
      <c r="B299" s="48" t="s">
        <v>224</v>
      </c>
      <c r="C299" s="10" t="s">
        <v>80</v>
      </c>
      <c r="D299" s="49">
        <v>19410</v>
      </c>
    </row>
    <row r="300" spans="1:4" x14ac:dyDescent="0.25">
      <c r="A300" s="47">
        <v>45068</v>
      </c>
      <c r="B300" s="48" t="s">
        <v>225</v>
      </c>
      <c r="C300" s="10" t="s">
        <v>80</v>
      </c>
      <c r="D300" s="49">
        <v>13606242.51</v>
      </c>
    </row>
    <row r="301" spans="1:4" x14ac:dyDescent="0.25">
      <c r="A301" s="47">
        <v>45068</v>
      </c>
      <c r="B301" s="48" t="s">
        <v>226</v>
      </c>
      <c r="C301" s="10" t="s">
        <v>80</v>
      </c>
      <c r="D301" s="49">
        <v>121909.86</v>
      </c>
    </row>
    <row r="302" spans="1:4" x14ac:dyDescent="0.25">
      <c r="A302" s="47">
        <v>45068</v>
      </c>
      <c r="B302" s="48" t="s">
        <v>227</v>
      </c>
      <c r="C302" s="10" t="s">
        <v>80</v>
      </c>
      <c r="D302" s="49">
        <v>94999.99</v>
      </c>
    </row>
    <row r="303" spans="1:4" x14ac:dyDescent="0.25">
      <c r="A303" s="47">
        <v>45068</v>
      </c>
      <c r="B303" s="48" t="s">
        <v>228</v>
      </c>
      <c r="C303" s="10" t="s">
        <v>80</v>
      </c>
      <c r="D303" s="49">
        <v>7515</v>
      </c>
    </row>
    <row r="304" spans="1:4" x14ac:dyDescent="0.25">
      <c r="A304" s="47">
        <v>45068</v>
      </c>
      <c r="B304" s="48" t="s">
        <v>229</v>
      </c>
      <c r="C304" s="10" t="s">
        <v>80</v>
      </c>
      <c r="D304" s="49">
        <v>13047</v>
      </c>
    </row>
    <row r="305" spans="1:4" x14ac:dyDescent="0.25">
      <c r="A305" s="47">
        <v>45068</v>
      </c>
      <c r="B305" s="48" t="s">
        <v>230</v>
      </c>
      <c r="C305" s="10" t="s">
        <v>47</v>
      </c>
      <c r="D305" s="49">
        <v>4480</v>
      </c>
    </row>
    <row r="306" spans="1:4" x14ac:dyDescent="0.25">
      <c r="A306" s="47">
        <v>45068</v>
      </c>
      <c r="B306" s="48" t="s">
        <v>231</v>
      </c>
      <c r="C306" s="10" t="s">
        <v>88</v>
      </c>
      <c r="D306" s="49">
        <v>1610</v>
      </c>
    </row>
    <row r="307" spans="1:4" x14ac:dyDescent="0.25">
      <c r="A307" s="47">
        <v>45068</v>
      </c>
      <c r="B307" s="48" t="s">
        <v>232</v>
      </c>
      <c r="C307" s="10" t="s">
        <v>76</v>
      </c>
      <c r="D307" s="49">
        <v>2430</v>
      </c>
    </row>
    <row r="308" spans="1:4" x14ac:dyDescent="0.25">
      <c r="A308" s="47">
        <v>45068</v>
      </c>
      <c r="B308" s="48" t="s">
        <v>233</v>
      </c>
      <c r="C308" s="10" t="s">
        <v>74</v>
      </c>
      <c r="D308" s="49">
        <v>18630</v>
      </c>
    </row>
    <row r="309" spans="1:4" x14ac:dyDescent="0.25">
      <c r="A309" s="47">
        <v>45068</v>
      </c>
      <c r="B309" s="48" t="s">
        <v>234</v>
      </c>
      <c r="C309" s="10" t="s">
        <v>78</v>
      </c>
      <c r="D309" s="49">
        <v>95270</v>
      </c>
    </row>
    <row r="310" spans="1:4" x14ac:dyDescent="0.25">
      <c r="A310" s="47">
        <v>45068</v>
      </c>
      <c r="B310" s="48" t="s">
        <v>235</v>
      </c>
      <c r="C310" s="10" t="s">
        <v>86</v>
      </c>
      <c r="D310" s="49">
        <v>1100</v>
      </c>
    </row>
    <row r="311" spans="1:4" x14ac:dyDescent="0.25">
      <c r="A311" s="47">
        <v>45069</v>
      </c>
      <c r="B311" s="48" t="s">
        <v>236</v>
      </c>
      <c r="C311" s="10" t="s">
        <v>80</v>
      </c>
      <c r="D311" s="49">
        <v>17801</v>
      </c>
    </row>
    <row r="312" spans="1:4" x14ac:dyDescent="0.25">
      <c r="A312" s="47">
        <v>45069</v>
      </c>
      <c r="B312" s="48" t="s">
        <v>237</v>
      </c>
      <c r="C312" s="10" t="s">
        <v>80</v>
      </c>
      <c r="D312" s="49">
        <v>7240</v>
      </c>
    </row>
    <row r="313" spans="1:4" x14ac:dyDescent="0.25">
      <c r="A313" s="47">
        <v>45069</v>
      </c>
      <c r="B313" s="48" t="s">
        <v>238</v>
      </c>
      <c r="C313" s="10" t="s">
        <v>80</v>
      </c>
      <c r="D313" s="49">
        <v>8227</v>
      </c>
    </row>
    <row r="314" spans="1:4" x14ac:dyDescent="0.25">
      <c r="A314" s="47">
        <v>45069</v>
      </c>
      <c r="B314" s="48" t="s">
        <v>239</v>
      </c>
      <c r="C314" s="10" t="s">
        <v>80</v>
      </c>
      <c r="D314" s="49">
        <v>9800</v>
      </c>
    </row>
    <row r="315" spans="1:4" x14ac:dyDescent="0.25">
      <c r="A315" s="47">
        <v>45069</v>
      </c>
      <c r="B315" s="48" t="s">
        <v>240</v>
      </c>
      <c r="C315" s="10" t="s">
        <v>112</v>
      </c>
      <c r="D315" s="49">
        <v>1180</v>
      </c>
    </row>
    <row r="316" spans="1:4" x14ac:dyDescent="0.25">
      <c r="A316" s="47">
        <v>45069</v>
      </c>
      <c r="B316" s="48" t="s">
        <v>241</v>
      </c>
      <c r="C316" s="10" t="s">
        <v>122</v>
      </c>
      <c r="D316" s="49">
        <v>20323.5</v>
      </c>
    </row>
    <row r="317" spans="1:4" x14ac:dyDescent="0.25">
      <c r="A317" s="47">
        <v>45070</v>
      </c>
      <c r="B317" s="48" t="s">
        <v>242</v>
      </c>
      <c r="C317" s="10" t="s">
        <v>78</v>
      </c>
      <c r="D317" s="49">
        <v>86802</v>
      </c>
    </row>
    <row r="318" spans="1:4" x14ac:dyDescent="0.25">
      <c r="A318" s="47">
        <v>45070</v>
      </c>
      <c r="B318" s="48" t="s">
        <v>243</v>
      </c>
      <c r="C318" s="10" t="s">
        <v>18</v>
      </c>
      <c r="D318" s="49">
        <v>124649.01</v>
      </c>
    </row>
    <row r="319" spans="1:4" x14ac:dyDescent="0.25">
      <c r="A319" s="47">
        <v>45070</v>
      </c>
      <c r="B319" s="48" t="s">
        <v>244</v>
      </c>
      <c r="C319" s="10" t="s">
        <v>80</v>
      </c>
      <c r="D319" s="49">
        <v>6448</v>
      </c>
    </row>
    <row r="320" spans="1:4" x14ac:dyDescent="0.25">
      <c r="A320" s="47">
        <v>45070</v>
      </c>
      <c r="B320" s="48" t="s">
        <v>245</v>
      </c>
      <c r="C320" s="10" t="s">
        <v>80</v>
      </c>
      <c r="D320" s="49">
        <v>10488</v>
      </c>
    </row>
    <row r="321" spans="1:4" x14ac:dyDescent="0.25">
      <c r="A321" s="47">
        <v>45070</v>
      </c>
      <c r="B321" s="48" t="s">
        <v>246</v>
      </c>
      <c r="C321" s="10" t="s">
        <v>86</v>
      </c>
      <c r="D321" s="49">
        <v>5725</v>
      </c>
    </row>
    <row r="322" spans="1:4" x14ac:dyDescent="0.25">
      <c r="A322" s="47">
        <v>45070</v>
      </c>
      <c r="B322" s="48" t="s">
        <v>247</v>
      </c>
      <c r="C322" s="10" t="s">
        <v>76</v>
      </c>
      <c r="D322" s="49">
        <v>6820</v>
      </c>
    </row>
    <row r="323" spans="1:4" x14ac:dyDescent="0.25">
      <c r="A323" s="47">
        <v>45070</v>
      </c>
      <c r="B323" s="48" t="s">
        <v>248</v>
      </c>
      <c r="C323" s="10" t="s">
        <v>76</v>
      </c>
      <c r="D323" s="49">
        <v>1870</v>
      </c>
    </row>
    <row r="324" spans="1:4" x14ac:dyDescent="0.25">
      <c r="A324" s="47">
        <v>45071</v>
      </c>
      <c r="B324" s="48" t="s">
        <v>249</v>
      </c>
      <c r="C324" s="10" t="s">
        <v>78</v>
      </c>
      <c r="D324" s="49">
        <v>156474.49</v>
      </c>
    </row>
    <row r="325" spans="1:4" x14ac:dyDescent="0.25">
      <c r="A325" s="47">
        <v>45071</v>
      </c>
      <c r="B325" s="48" t="s">
        <v>250</v>
      </c>
      <c r="C325" s="10" t="s">
        <v>78</v>
      </c>
      <c r="D325" s="49">
        <v>386904</v>
      </c>
    </row>
    <row r="326" spans="1:4" x14ac:dyDescent="0.25">
      <c r="A326" s="47">
        <v>45071</v>
      </c>
      <c r="B326" s="48" t="s">
        <v>251</v>
      </c>
      <c r="C326" s="10" t="s">
        <v>78</v>
      </c>
      <c r="D326" s="49">
        <v>129412</v>
      </c>
    </row>
    <row r="327" spans="1:4" x14ac:dyDescent="0.25">
      <c r="A327" s="47">
        <v>45071</v>
      </c>
      <c r="B327" s="48" t="s">
        <v>252</v>
      </c>
      <c r="C327" s="10" t="s">
        <v>112</v>
      </c>
      <c r="D327" s="49">
        <v>6648</v>
      </c>
    </row>
    <row r="328" spans="1:4" x14ac:dyDescent="0.25">
      <c r="A328" s="47">
        <v>45071</v>
      </c>
      <c r="B328" s="48" t="s">
        <v>253</v>
      </c>
      <c r="C328" s="10" t="s">
        <v>80</v>
      </c>
      <c r="D328" s="49">
        <v>10235</v>
      </c>
    </row>
    <row r="329" spans="1:4" x14ac:dyDescent="0.25">
      <c r="A329" s="47">
        <v>45071</v>
      </c>
      <c r="B329" s="48" t="s">
        <v>254</v>
      </c>
      <c r="C329" s="10" t="s">
        <v>80</v>
      </c>
      <c r="D329" s="49">
        <v>8377</v>
      </c>
    </row>
    <row r="330" spans="1:4" x14ac:dyDescent="0.25">
      <c r="A330" s="47">
        <v>45071</v>
      </c>
      <c r="B330" s="48" t="s">
        <v>255</v>
      </c>
      <c r="C330" s="10" t="s">
        <v>86</v>
      </c>
      <c r="D330" s="49">
        <v>1400</v>
      </c>
    </row>
    <row r="331" spans="1:4" x14ac:dyDescent="0.25">
      <c r="A331" s="47">
        <v>45071</v>
      </c>
      <c r="B331" s="48" t="s">
        <v>256</v>
      </c>
      <c r="C331" s="10" t="s">
        <v>47</v>
      </c>
      <c r="D331" s="49">
        <v>500</v>
      </c>
    </row>
    <row r="332" spans="1:4" x14ac:dyDescent="0.25">
      <c r="A332" s="47">
        <v>45071</v>
      </c>
      <c r="B332" s="48" t="s">
        <v>257</v>
      </c>
      <c r="C332" s="10" t="s">
        <v>76</v>
      </c>
      <c r="D332" s="49">
        <v>1215</v>
      </c>
    </row>
    <row r="333" spans="1:4" x14ac:dyDescent="0.25">
      <c r="A333" s="47">
        <v>45072</v>
      </c>
      <c r="B333" s="48" t="s">
        <v>258</v>
      </c>
      <c r="C333" s="10" t="s">
        <v>80</v>
      </c>
      <c r="D333" s="49">
        <v>6265</v>
      </c>
    </row>
    <row r="334" spans="1:4" x14ac:dyDescent="0.25">
      <c r="A334" s="47">
        <v>45072</v>
      </c>
      <c r="B334" s="48" t="s">
        <v>259</v>
      </c>
      <c r="C334" s="10" t="s">
        <v>80</v>
      </c>
      <c r="D334" s="49">
        <v>11100</v>
      </c>
    </row>
    <row r="335" spans="1:4" x14ac:dyDescent="0.25">
      <c r="A335" s="47">
        <v>45072</v>
      </c>
      <c r="B335" s="48" t="s">
        <v>260</v>
      </c>
      <c r="C335" s="10" t="s">
        <v>78</v>
      </c>
      <c r="D335" s="49">
        <v>82077.84</v>
      </c>
    </row>
    <row r="336" spans="1:4" x14ac:dyDescent="0.25">
      <c r="A336" s="47">
        <v>45072</v>
      </c>
      <c r="B336" s="48" t="s">
        <v>261</v>
      </c>
      <c r="C336" s="10" t="s">
        <v>78</v>
      </c>
      <c r="D336" s="49">
        <v>49122</v>
      </c>
    </row>
    <row r="337" spans="1:4" x14ac:dyDescent="0.25">
      <c r="A337" s="47">
        <v>45072</v>
      </c>
      <c r="B337" s="48">
        <v>30811463903</v>
      </c>
      <c r="C337" s="10" t="s">
        <v>18</v>
      </c>
      <c r="D337" s="49">
        <v>13595</v>
      </c>
    </row>
    <row r="338" spans="1:4" x14ac:dyDescent="0.25">
      <c r="A338" s="47">
        <v>45072</v>
      </c>
      <c r="B338" s="48" t="s">
        <v>262</v>
      </c>
      <c r="C338" s="10" t="s">
        <v>86</v>
      </c>
      <c r="D338" s="49">
        <v>6160</v>
      </c>
    </row>
    <row r="339" spans="1:4" x14ac:dyDescent="0.25">
      <c r="A339" s="47">
        <v>45072</v>
      </c>
      <c r="B339" s="48" t="s">
        <v>263</v>
      </c>
      <c r="C339" s="10" t="s">
        <v>86</v>
      </c>
      <c r="D339" s="49">
        <v>200</v>
      </c>
    </row>
    <row r="340" spans="1:4" x14ac:dyDescent="0.25">
      <c r="A340" s="47">
        <v>45072</v>
      </c>
      <c r="B340" s="48" t="s">
        <v>264</v>
      </c>
      <c r="C340" s="10" t="s">
        <v>80</v>
      </c>
      <c r="D340" s="49">
        <v>20188321.02</v>
      </c>
    </row>
    <row r="341" spans="1:4" x14ac:dyDescent="0.25">
      <c r="A341" s="47">
        <v>45072</v>
      </c>
      <c r="B341" s="48" t="s">
        <v>265</v>
      </c>
      <c r="C341" s="10" t="s">
        <v>47</v>
      </c>
      <c r="D341" s="49">
        <v>650</v>
      </c>
    </row>
    <row r="342" spans="1:4" x14ac:dyDescent="0.25">
      <c r="A342" s="47">
        <v>45072</v>
      </c>
      <c r="B342" s="48" t="s">
        <v>266</v>
      </c>
      <c r="C342" s="10" t="s">
        <v>76</v>
      </c>
      <c r="D342" s="49">
        <v>1050</v>
      </c>
    </row>
    <row r="343" spans="1:4" x14ac:dyDescent="0.25">
      <c r="A343" s="47">
        <v>45075</v>
      </c>
      <c r="B343" s="48" t="s">
        <v>267</v>
      </c>
      <c r="C343" s="10" t="s">
        <v>78</v>
      </c>
      <c r="D343" s="49">
        <v>37365</v>
      </c>
    </row>
    <row r="344" spans="1:4" x14ac:dyDescent="0.25">
      <c r="A344" s="47">
        <v>45075</v>
      </c>
      <c r="B344" s="48" t="s">
        <v>111</v>
      </c>
      <c r="C344" s="10" t="s">
        <v>112</v>
      </c>
      <c r="D344" s="49">
        <v>988</v>
      </c>
    </row>
    <row r="345" spans="1:4" x14ac:dyDescent="0.25">
      <c r="A345" s="47">
        <v>45075</v>
      </c>
      <c r="B345" s="48" t="s">
        <v>268</v>
      </c>
      <c r="C345" s="10" t="s">
        <v>78</v>
      </c>
      <c r="D345" s="49">
        <v>26810</v>
      </c>
    </row>
    <row r="346" spans="1:4" x14ac:dyDescent="0.25">
      <c r="A346" s="47">
        <v>45075</v>
      </c>
      <c r="B346" s="48" t="s">
        <v>269</v>
      </c>
      <c r="C346" s="10" t="s">
        <v>80</v>
      </c>
      <c r="D346" s="49">
        <v>759619.9</v>
      </c>
    </row>
    <row r="347" spans="1:4" x14ac:dyDescent="0.25">
      <c r="A347" s="47">
        <v>45075</v>
      </c>
      <c r="B347" s="48" t="s">
        <v>270</v>
      </c>
      <c r="C347" s="10" t="s">
        <v>80</v>
      </c>
      <c r="D347" s="49">
        <v>11727103.9</v>
      </c>
    </row>
    <row r="348" spans="1:4" x14ac:dyDescent="0.25">
      <c r="A348" s="47">
        <v>45075</v>
      </c>
      <c r="B348" s="48" t="s">
        <v>271</v>
      </c>
      <c r="C348" s="10" t="s">
        <v>80</v>
      </c>
      <c r="D348" s="49">
        <v>3</v>
      </c>
    </row>
    <row r="349" spans="1:4" x14ac:dyDescent="0.25">
      <c r="A349" s="47">
        <v>45075</v>
      </c>
      <c r="B349" s="48" t="s">
        <v>272</v>
      </c>
      <c r="C349" s="10" t="s">
        <v>80</v>
      </c>
      <c r="D349" s="49">
        <v>8410</v>
      </c>
    </row>
    <row r="350" spans="1:4" x14ac:dyDescent="0.25">
      <c r="A350" s="47">
        <v>45075</v>
      </c>
      <c r="B350" s="48" t="s">
        <v>273</v>
      </c>
      <c r="C350" s="10" t="s">
        <v>80</v>
      </c>
      <c r="D350" s="49">
        <v>10820</v>
      </c>
    </row>
    <row r="351" spans="1:4" x14ac:dyDescent="0.25">
      <c r="A351" s="47">
        <v>45075</v>
      </c>
      <c r="B351" s="48" t="s">
        <v>274</v>
      </c>
      <c r="C351" s="10" t="s">
        <v>86</v>
      </c>
      <c r="D351" s="49">
        <v>2850</v>
      </c>
    </row>
    <row r="352" spans="1:4" x14ac:dyDescent="0.25">
      <c r="A352" s="47">
        <v>45075</v>
      </c>
      <c r="B352" s="48" t="s">
        <v>275</v>
      </c>
      <c r="C352" s="10" t="s">
        <v>86</v>
      </c>
      <c r="D352" s="49">
        <v>1875</v>
      </c>
    </row>
    <row r="353" spans="1:4" x14ac:dyDescent="0.25">
      <c r="A353" s="47">
        <v>45075</v>
      </c>
      <c r="B353" s="48" t="s">
        <v>276</v>
      </c>
      <c r="C353" s="10" t="s">
        <v>47</v>
      </c>
      <c r="D353" s="49">
        <v>1000</v>
      </c>
    </row>
    <row r="354" spans="1:4" x14ac:dyDescent="0.25">
      <c r="A354" s="47">
        <v>45075</v>
      </c>
      <c r="B354" s="48" t="s">
        <v>277</v>
      </c>
      <c r="C354" s="10" t="s">
        <v>88</v>
      </c>
      <c r="D354" s="49">
        <v>1570</v>
      </c>
    </row>
    <row r="355" spans="1:4" x14ac:dyDescent="0.25">
      <c r="A355" s="47">
        <v>45075</v>
      </c>
      <c r="B355" s="48" t="s">
        <v>278</v>
      </c>
      <c r="C355" s="10" t="s">
        <v>74</v>
      </c>
      <c r="D355" s="49">
        <v>35011</v>
      </c>
    </row>
    <row r="356" spans="1:4" x14ac:dyDescent="0.25">
      <c r="A356" s="47">
        <v>45075</v>
      </c>
      <c r="B356" s="48" t="s">
        <v>279</v>
      </c>
      <c r="C356" s="10" t="s">
        <v>76</v>
      </c>
      <c r="D356" s="49">
        <v>1660</v>
      </c>
    </row>
    <row r="357" spans="1:4" x14ac:dyDescent="0.25">
      <c r="A357" s="47">
        <v>45076</v>
      </c>
      <c r="B357" s="48" t="s">
        <v>280</v>
      </c>
      <c r="C357" s="10" t="s">
        <v>80</v>
      </c>
      <c r="D357" s="49">
        <v>1800</v>
      </c>
    </row>
    <row r="358" spans="1:4" x14ac:dyDescent="0.25">
      <c r="A358" s="47">
        <v>45076</v>
      </c>
      <c r="B358" s="48" t="s">
        <v>281</v>
      </c>
      <c r="C358" s="10" t="s">
        <v>80</v>
      </c>
      <c r="D358" s="49">
        <v>2700</v>
      </c>
    </row>
    <row r="359" spans="1:4" x14ac:dyDescent="0.25">
      <c r="A359" s="47">
        <v>45076</v>
      </c>
      <c r="B359" s="48" t="s">
        <v>282</v>
      </c>
      <c r="C359" s="10" t="s">
        <v>80</v>
      </c>
      <c r="D359" s="49">
        <v>3600</v>
      </c>
    </row>
    <row r="360" spans="1:4" x14ac:dyDescent="0.25">
      <c r="A360" s="47">
        <v>45076</v>
      </c>
      <c r="B360" s="48" t="s">
        <v>283</v>
      </c>
      <c r="C360" s="10" t="s">
        <v>80</v>
      </c>
      <c r="D360" s="49">
        <v>3600</v>
      </c>
    </row>
    <row r="361" spans="1:4" x14ac:dyDescent="0.25">
      <c r="A361" s="47">
        <v>45076</v>
      </c>
      <c r="B361" s="48" t="s">
        <v>284</v>
      </c>
      <c r="C361" s="10" t="s">
        <v>80</v>
      </c>
      <c r="D361" s="49">
        <v>900</v>
      </c>
    </row>
    <row r="362" spans="1:4" x14ac:dyDescent="0.25">
      <c r="A362" s="47">
        <v>45076</v>
      </c>
      <c r="B362" s="48" t="s">
        <v>285</v>
      </c>
      <c r="C362" s="10" t="s">
        <v>80</v>
      </c>
      <c r="D362" s="49">
        <v>5400</v>
      </c>
    </row>
    <row r="363" spans="1:4" x14ac:dyDescent="0.25">
      <c r="A363" s="47">
        <v>45076</v>
      </c>
      <c r="B363" s="48" t="s">
        <v>286</v>
      </c>
      <c r="C363" s="10" t="s">
        <v>80</v>
      </c>
      <c r="D363" s="49">
        <v>900</v>
      </c>
    </row>
    <row r="364" spans="1:4" x14ac:dyDescent="0.25">
      <c r="A364" s="47">
        <v>45076</v>
      </c>
      <c r="B364" s="48" t="s">
        <v>284</v>
      </c>
      <c r="C364" s="10" t="s">
        <v>80</v>
      </c>
      <c r="D364" s="49">
        <v>900</v>
      </c>
    </row>
    <row r="365" spans="1:4" x14ac:dyDescent="0.25">
      <c r="A365" s="47">
        <v>45076</v>
      </c>
      <c r="B365" s="48" t="s">
        <v>287</v>
      </c>
      <c r="C365" s="10" t="s">
        <v>80</v>
      </c>
      <c r="D365" s="49">
        <v>4500</v>
      </c>
    </row>
    <row r="366" spans="1:4" x14ac:dyDescent="0.25">
      <c r="A366" s="47">
        <v>45076</v>
      </c>
      <c r="B366" s="48" t="s">
        <v>288</v>
      </c>
      <c r="C366" s="10" t="s">
        <v>80</v>
      </c>
      <c r="D366" s="49">
        <v>2700</v>
      </c>
    </row>
    <row r="367" spans="1:4" x14ac:dyDescent="0.25">
      <c r="A367" s="47">
        <v>45076</v>
      </c>
      <c r="B367" s="48" t="s">
        <v>289</v>
      </c>
      <c r="C367" s="10" t="s">
        <v>80</v>
      </c>
      <c r="D367" s="49">
        <v>2700</v>
      </c>
    </row>
    <row r="368" spans="1:4" x14ac:dyDescent="0.25">
      <c r="A368" s="47">
        <v>45076</v>
      </c>
      <c r="B368" s="48" t="s">
        <v>290</v>
      </c>
      <c r="C368" s="10" t="s">
        <v>80</v>
      </c>
      <c r="D368" s="49">
        <v>4500</v>
      </c>
    </row>
    <row r="369" spans="1:4" x14ac:dyDescent="0.25">
      <c r="A369" s="47">
        <v>45076</v>
      </c>
      <c r="B369" s="48" t="s">
        <v>291</v>
      </c>
      <c r="C369" s="10" t="s">
        <v>80</v>
      </c>
      <c r="D369" s="49">
        <v>3600</v>
      </c>
    </row>
    <row r="370" spans="1:4" x14ac:dyDescent="0.25">
      <c r="A370" s="47">
        <v>45076</v>
      </c>
      <c r="B370" s="48" t="s">
        <v>292</v>
      </c>
      <c r="C370" s="10" t="s">
        <v>80</v>
      </c>
      <c r="D370" s="49">
        <v>3600</v>
      </c>
    </row>
    <row r="371" spans="1:4" x14ac:dyDescent="0.25">
      <c r="A371" s="47">
        <v>45076</v>
      </c>
      <c r="B371" s="48" t="s">
        <v>293</v>
      </c>
      <c r="C371" s="10" t="s">
        <v>80</v>
      </c>
      <c r="D371" s="49">
        <v>3600</v>
      </c>
    </row>
    <row r="372" spans="1:4" x14ac:dyDescent="0.25">
      <c r="A372" s="47">
        <v>45076</v>
      </c>
      <c r="B372" s="48" t="s">
        <v>294</v>
      </c>
      <c r="C372" s="10" t="s">
        <v>80</v>
      </c>
      <c r="D372" s="49">
        <v>2700</v>
      </c>
    </row>
    <row r="373" spans="1:4" x14ac:dyDescent="0.25">
      <c r="A373" s="47">
        <v>45076</v>
      </c>
      <c r="B373" s="48" t="s">
        <v>295</v>
      </c>
      <c r="C373" s="10" t="s">
        <v>80</v>
      </c>
      <c r="D373" s="49">
        <v>900</v>
      </c>
    </row>
    <row r="374" spans="1:4" x14ac:dyDescent="0.25">
      <c r="A374" s="47">
        <v>45076</v>
      </c>
      <c r="B374" s="48" t="s">
        <v>296</v>
      </c>
      <c r="C374" s="10" t="s">
        <v>80</v>
      </c>
      <c r="D374" s="49">
        <v>3600</v>
      </c>
    </row>
    <row r="375" spans="1:4" x14ac:dyDescent="0.25">
      <c r="A375" s="47">
        <v>45076</v>
      </c>
      <c r="B375" s="48" t="s">
        <v>297</v>
      </c>
      <c r="C375" s="10" t="s">
        <v>80</v>
      </c>
      <c r="D375" s="49">
        <v>2700</v>
      </c>
    </row>
    <row r="376" spans="1:4" x14ac:dyDescent="0.25">
      <c r="A376" s="47">
        <v>45076</v>
      </c>
      <c r="B376" s="48" t="s">
        <v>298</v>
      </c>
      <c r="C376" s="10" t="s">
        <v>80</v>
      </c>
      <c r="D376" s="49">
        <v>3600</v>
      </c>
    </row>
    <row r="377" spans="1:4" x14ac:dyDescent="0.25">
      <c r="A377" s="47">
        <v>45076</v>
      </c>
      <c r="B377" s="48" t="s">
        <v>299</v>
      </c>
      <c r="C377" s="10" t="s">
        <v>80</v>
      </c>
      <c r="D377" s="49">
        <v>2700</v>
      </c>
    </row>
    <row r="378" spans="1:4" x14ac:dyDescent="0.25">
      <c r="A378" s="47">
        <v>45076</v>
      </c>
      <c r="B378" s="48" t="s">
        <v>300</v>
      </c>
      <c r="C378" s="10" t="s">
        <v>80</v>
      </c>
      <c r="D378" s="49">
        <v>2700</v>
      </c>
    </row>
    <row r="379" spans="1:4" x14ac:dyDescent="0.25">
      <c r="A379" s="47">
        <v>45076</v>
      </c>
      <c r="B379" s="48" t="s">
        <v>286</v>
      </c>
      <c r="C379" s="10" t="s">
        <v>80</v>
      </c>
      <c r="D379" s="49">
        <v>3600</v>
      </c>
    </row>
    <row r="380" spans="1:4" x14ac:dyDescent="0.25">
      <c r="A380" s="47">
        <v>45076</v>
      </c>
      <c r="B380" s="48" t="s">
        <v>301</v>
      </c>
      <c r="C380" s="10" t="s">
        <v>80</v>
      </c>
      <c r="D380" s="49">
        <v>1800</v>
      </c>
    </row>
    <row r="381" spans="1:4" x14ac:dyDescent="0.25">
      <c r="A381" s="47">
        <v>45076</v>
      </c>
      <c r="B381" s="48" t="s">
        <v>302</v>
      </c>
      <c r="C381" s="10" t="s">
        <v>80</v>
      </c>
      <c r="D381" s="49">
        <v>5400</v>
      </c>
    </row>
    <row r="382" spans="1:4" x14ac:dyDescent="0.25">
      <c r="A382" s="47">
        <v>45076</v>
      </c>
      <c r="B382" s="48" t="s">
        <v>303</v>
      </c>
      <c r="C382" s="10" t="s">
        <v>80</v>
      </c>
      <c r="D382" s="49">
        <v>3600</v>
      </c>
    </row>
    <row r="383" spans="1:4" x14ac:dyDescent="0.25">
      <c r="A383" s="47">
        <v>45076</v>
      </c>
      <c r="B383" s="48" t="s">
        <v>304</v>
      </c>
      <c r="C383" s="10" t="s">
        <v>80</v>
      </c>
      <c r="D383" s="49">
        <v>9277</v>
      </c>
    </row>
    <row r="384" spans="1:4" x14ac:dyDescent="0.25">
      <c r="A384" s="47">
        <v>45076</v>
      </c>
      <c r="B384" s="48" t="s">
        <v>244</v>
      </c>
      <c r="C384" s="10" t="s">
        <v>80</v>
      </c>
      <c r="D384" s="49">
        <v>9265</v>
      </c>
    </row>
    <row r="385" spans="1:4" x14ac:dyDescent="0.25">
      <c r="A385" s="47">
        <v>45076</v>
      </c>
      <c r="B385" s="48" t="s">
        <v>245</v>
      </c>
      <c r="C385" s="10" t="s">
        <v>80</v>
      </c>
      <c r="D385" s="49">
        <v>7921</v>
      </c>
    </row>
    <row r="386" spans="1:4" x14ac:dyDescent="0.25">
      <c r="A386" s="47">
        <v>45076</v>
      </c>
      <c r="B386" s="48" t="s">
        <v>305</v>
      </c>
      <c r="C386" s="10" t="s">
        <v>86</v>
      </c>
      <c r="D386" s="49">
        <v>3200</v>
      </c>
    </row>
    <row r="387" spans="1:4" x14ac:dyDescent="0.25">
      <c r="A387" s="47">
        <v>45076</v>
      </c>
      <c r="B387" s="48" t="s">
        <v>306</v>
      </c>
      <c r="C387" s="10" t="s">
        <v>78</v>
      </c>
      <c r="D387" s="49">
        <v>58144</v>
      </c>
    </row>
    <row r="388" spans="1:4" x14ac:dyDescent="0.25">
      <c r="A388" s="47">
        <v>45076</v>
      </c>
      <c r="B388" s="48" t="s">
        <v>307</v>
      </c>
      <c r="C388" s="10" t="s">
        <v>80</v>
      </c>
      <c r="D388" s="49">
        <v>2992420.12</v>
      </c>
    </row>
    <row r="389" spans="1:4" x14ac:dyDescent="0.25">
      <c r="A389" s="47">
        <v>45076</v>
      </c>
      <c r="B389" s="48" t="s">
        <v>308</v>
      </c>
      <c r="C389" s="10" t="s">
        <v>136</v>
      </c>
      <c r="D389" s="49">
        <v>6126.4</v>
      </c>
    </row>
    <row r="390" spans="1:4" x14ac:dyDescent="0.25">
      <c r="A390" s="47">
        <v>45076</v>
      </c>
      <c r="B390" s="48" t="s">
        <v>309</v>
      </c>
      <c r="C390" s="10" t="s">
        <v>136</v>
      </c>
      <c r="D390" s="49">
        <v>5470</v>
      </c>
    </row>
    <row r="391" spans="1:4" x14ac:dyDescent="0.25">
      <c r="A391" s="47">
        <v>45076</v>
      </c>
      <c r="B391" s="48" t="s">
        <v>310</v>
      </c>
      <c r="C391" s="10" t="s">
        <v>136</v>
      </c>
      <c r="D391" s="49">
        <v>11060</v>
      </c>
    </row>
    <row r="392" spans="1:4" x14ac:dyDescent="0.25">
      <c r="A392" s="47">
        <v>45076</v>
      </c>
      <c r="B392" s="48" t="s">
        <v>311</v>
      </c>
      <c r="C392" s="10" t="s">
        <v>136</v>
      </c>
      <c r="D392" s="49">
        <v>19796</v>
      </c>
    </row>
    <row r="393" spans="1:4" x14ac:dyDescent="0.25">
      <c r="A393" s="47">
        <v>45076</v>
      </c>
      <c r="B393" s="48" t="s">
        <v>312</v>
      </c>
      <c r="C393" s="10" t="s">
        <v>47</v>
      </c>
      <c r="D393" s="49">
        <v>300</v>
      </c>
    </row>
    <row r="394" spans="1:4" x14ac:dyDescent="0.25">
      <c r="A394" s="47">
        <v>45076</v>
      </c>
      <c r="B394" s="48" t="s">
        <v>313</v>
      </c>
      <c r="C394" s="10" t="s">
        <v>76</v>
      </c>
      <c r="D394" s="49">
        <v>595</v>
      </c>
    </row>
    <row r="395" spans="1:4" x14ac:dyDescent="0.25">
      <c r="A395" s="47">
        <v>45077</v>
      </c>
      <c r="B395" s="48" t="s">
        <v>314</v>
      </c>
      <c r="C395" s="10" t="s">
        <v>80</v>
      </c>
      <c r="D395" s="49">
        <v>38821</v>
      </c>
    </row>
    <row r="396" spans="1:4" x14ac:dyDescent="0.25">
      <c r="A396" s="47">
        <v>45077</v>
      </c>
      <c r="B396" s="48" t="s">
        <v>315</v>
      </c>
      <c r="C396" s="10" t="s">
        <v>80</v>
      </c>
      <c r="D396" s="49">
        <v>9943</v>
      </c>
    </row>
    <row r="397" spans="1:4" x14ac:dyDescent="0.25">
      <c r="A397" s="47">
        <v>45077</v>
      </c>
      <c r="B397" s="48" t="s">
        <v>316</v>
      </c>
      <c r="C397" s="10" t="s">
        <v>80</v>
      </c>
      <c r="D397" s="49">
        <v>6901</v>
      </c>
    </row>
    <row r="398" spans="1:4" x14ac:dyDescent="0.25">
      <c r="A398" s="47">
        <v>45077</v>
      </c>
      <c r="B398" s="48">
        <v>30874898890</v>
      </c>
      <c r="C398" s="10" t="s">
        <v>18</v>
      </c>
      <c r="D398" s="49">
        <v>220800</v>
      </c>
    </row>
    <row r="399" spans="1:4" x14ac:dyDescent="0.25">
      <c r="A399" s="47">
        <v>45077</v>
      </c>
      <c r="B399" s="48" t="s">
        <v>317</v>
      </c>
      <c r="C399" s="10" t="s">
        <v>80</v>
      </c>
      <c r="D399" s="49">
        <v>1590447.83</v>
      </c>
    </row>
    <row r="400" spans="1:4" x14ac:dyDescent="0.25">
      <c r="A400" s="47">
        <v>45077</v>
      </c>
      <c r="B400" s="48" t="s">
        <v>318</v>
      </c>
      <c r="C400" s="10" t="s">
        <v>86</v>
      </c>
      <c r="D400" s="49">
        <v>1995</v>
      </c>
    </row>
    <row r="401" spans="1:4" x14ac:dyDescent="0.25">
      <c r="A401" s="47">
        <v>45077</v>
      </c>
      <c r="B401" s="48" t="s">
        <v>319</v>
      </c>
      <c r="C401" s="10" t="s">
        <v>136</v>
      </c>
      <c r="D401" s="49">
        <v>5972</v>
      </c>
    </row>
    <row r="402" spans="1:4" x14ac:dyDescent="0.25">
      <c r="A402" s="47">
        <v>45077</v>
      </c>
      <c r="B402" s="48" t="s">
        <v>320</v>
      </c>
      <c r="C402" s="10" t="s">
        <v>78</v>
      </c>
      <c r="D402" s="49">
        <v>105058</v>
      </c>
    </row>
    <row r="403" spans="1:4" x14ac:dyDescent="0.25">
      <c r="A403" s="47">
        <v>45077</v>
      </c>
      <c r="B403" s="48">
        <v>308116197</v>
      </c>
      <c r="C403" s="10" t="s">
        <v>18</v>
      </c>
      <c r="D403" s="49">
        <v>200</v>
      </c>
    </row>
    <row r="404" spans="1:4" x14ac:dyDescent="0.25">
      <c r="A404" s="47">
        <v>45077</v>
      </c>
      <c r="B404" s="48" t="s">
        <v>321</v>
      </c>
      <c r="C404" s="10" t="s">
        <v>80</v>
      </c>
      <c r="D404" s="49">
        <v>60</v>
      </c>
    </row>
    <row r="405" spans="1:4" x14ac:dyDescent="0.25">
      <c r="A405" s="47">
        <v>45077</v>
      </c>
      <c r="B405" s="48" t="s">
        <v>322</v>
      </c>
      <c r="C405" s="10" t="s">
        <v>80</v>
      </c>
      <c r="D405" s="49">
        <v>8143</v>
      </c>
    </row>
    <row r="406" spans="1:4" x14ac:dyDescent="0.25">
      <c r="A406" s="47">
        <v>45077</v>
      </c>
      <c r="B406" s="48" t="s">
        <v>323</v>
      </c>
      <c r="C406" s="10" t="s">
        <v>80</v>
      </c>
      <c r="D406" s="49">
        <v>12523</v>
      </c>
    </row>
    <row r="407" spans="1:4" x14ac:dyDescent="0.25">
      <c r="A407" s="47">
        <v>45077</v>
      </c>
      <c r="B407" s="48" t="s">
        <v>324</v>
      </c>
      <c r="C407" s="10" t="s">
        <v>76</v>
      </c>
      <c r="D407" s="49">
        <v>300</v>
      </c>
    </row>
    <row r="408" spans="1:4" x14ac:dyDescent="0.25">
      <c r="B408" s="50"/>
      <c r="C408" s="44" t="s">
        <v>57</v>
      </c>
      <c r="D408" s="23">
        <f>SUM(D150:D407)</f>
        <v>110134217.99000001</v>
      </c>
    </row>
    <row r="411" spans="1:4" ht="18.75" x14ac:dyDescent="0.3">
      <c r="A411" s="63" t="s">
        <v>72</v>
      </c>
      <c r="B411" s="63"/>
      <c r="C411" s="63"/>
      <c r="D411" s="63"/>
    </row>
    <row r="412" spans="1:4" ht="18.75" x14ac:dyDescent="0.3">
      <c r="A412" s="63" t="s">
        <v>325</v>
      </c>
      <c r="B412" s="63"/>
      <c r="C412" s="63"/>
      <c r="D412" s="63"/>
    </row>
    <row r="414" spans="1:4" x14ac:dyDescent="0.25">
      <c r="A414" s="19" t="s">
        <v>7</v>
      </c>
      <c r="B414" s="19" t="s">
        <v>6</v>
      </c>
      <c r="C414" s="19" t="s">
        <v>50</v>
      </c>
      <c r="D414" s="20" t="s">
        <v>52</v>
      </c>
    </row>
    <row r="415" spans="1:4" x14ac:dyDescent="0.25">
      <c r="A415" s="47">
        <v>45077</v>
      </c>
      <c r="B415" s="48" t="s">
        <v>326</v>
      </c>
      <c r="C415" s="10" t="s">
        <v>327</v>
      </c>
      <c r="D415" s="49">
        <v>65449</v>
      </c>
    </row>
    <row r="416" spans="1:4" x14ac:dyDescent="0.25">
      <c r="B416" s="50"/>
      <c r="C416" s="44" t="s">
        <v>57</v>
      </c>
      <c r="D416" s="23">
        <f>SUM(D415:D415)</f>
        <v>65449</v>
      </c>
    </row>
    <row r="419" spans="1:4" ht="18.75" x14ac:dyDescent="0.3">
      <c r="A419" s="63" t="s">
        <v>72</v>
      </c>
      <c r="B419" s="63"/>
      <c r="C419" s="63"/>
      <c r="D419" s="63"/>
    </row>
    <row r="420" spans="1:4" ht="18.75" x14ac:dyDescent="0.3">
      <c r="A420" s="63" t="s">
        <v>53</v>
      </c>
      <c r="B420" s="63"/>
      <c r="C420" s="63"/>
      <c r="D420" s="63"/>
    </row>
    <row r="422" spans="1:4" x14ac:dyDescent="0.25">
      <c r="A422" s="19" t="s">
        <v>7</v>
      </c>
      <c r="B422" s="19" t="s">
        <v>6</v>
      </c>
      <c r="C422" s="19" t="s">
        <v>50</v>
      </c>
      <c r="D422" s="20" t="s">
        <v>52</v>
      </c>
    </row>
    <row r="423" spans="1:4" x14ac:dyDescent="0.25">
      <c r="A423" s="47">
        <v>45048</v>
      </c>
      <c r="B423" s="48">
        <v>4524000031250</v>
      </c>
      <c r="C423" s="51" t="s">
        <v>55</v>
      </c>
      <c r="D423" s="49">
        <v>316079.52</v>
      </c>
    </row>
    <row r="424" spans="1:4" x14ac:dyDescent="0.25">
      <c r="A424" s="47">
        <v>45054</v>
      </c>
      <c r="B424" s="48" t="s">
        <v>328</v>
      </c>
      <c r="C424" s="51" t="s">
        <v>55</v>
      </c>
      <c r="D424" s="49">
        <v>212200</v>
      </c>
    </row>
    <row r="425" spans="1:4" x14ac:dyDescent="0.25">
      <c r="A425" s="47">
        <v>45055</v>
      </c>
      <c r="B425" s="48" t="s">
        <v>329</v>
      </c>
      <c r="C425" s="51" t="s">
        <v>55</v>
      </c>
      <c r="D425" s="49">
        <v>19410</v>
      </c>
    </row>
    <row r="426" spans="1:4" x14ac:dyDescent="0.25">
      <c r="A426" s="47">
        <v>45056</v>
      </c>
      <c r="B426" s="48" t="s">
        <v>330</v>
      </c>
      <c r="C426" s="51" t="s">
        <v>55</v>
      </c>
      <c r="D426" s="49">
        <v>12500</v>
      </c>
    </row>
    <row r="427" spans="1:4" x14ac:dyDescent="0.25">
      <c r="A427" s="47">
        <v>45057</v>
      </c>
      <c r="B427" s="48" t="s">
        <v>331</v>
      </c>
      <c r="C427" s="51" t="s">
        <v>55</v>
      </c>
      <c r="D427" s="49">
        <v>60577.599999999999</v>
      </c>
    </row>
    <row r="428" spans="1:4" x14ac:dyDescent="0.25">
      <c r="A428" s="47">
        <v>45057</v>
      </c>
      <c r="B428" s="48" t="s">
        <v>332</v>
      </c>
      <c r="C428" s="51" t="s">
        <v>55</v>
      </c>
      <c r="D428" s="49">
        <v>1000</v>
      </c>
    </row>
    <row r="429" spans="1:4" x14ac:dyDescent="0.25">
      <c r="A429" s="47">
        <v>45058</v>
      </c>
      <c r="B429" s="48" t="s">
        <v>333</v>
      </c>
      <c r="C429" s="51" t="s">
        <v>55</v>
      </c>
      <c r="D429" s="49">
        <v>6000.5</v>
      </c>
    </row>
    <row r="430" spans="1:4" x14ac:dyDescent="0.25">
      <c r="A430" s="47">
        <v>45058</v>
      </c>
      <c r="B430" s="48" t="s">
        <v>334</v>
      </c>
      <c r="C430" s="51" t="s">
        <v>55</v>
      </c>
      <c r="D430" s="49">
        <v>6400</v>
      </c>
    </row>
    <row r="431" spans="1:4" x14ac:dyDescent="0.25">
      <c r="A431" s="47">
        <v>45058</v>
      </c>
      <c r="B431" s="48" t="s">
        <v>335</v>
      </c>
      <c r="C431" s="51" t="s">
        <v>55</v>
      </c>
      <c r="D431" s="49">
        <v>8441</v>
      </c>
    </row>
    <row r="432" spans="1:4" x14ac:dyDescent="0.25">
      <c r="A432" s="47">
        <v>45061</v>
      </c>
      <c r="B432" s="48" t="s">
        <v>336</v>
      </c>
      <c r="C432" s="51" t="s">
        <v>55</v>
      </c>
      <c r="D432" s="49">
        <v>894381.32</v>
      </c>
    </row>
    <row r="433" spans="1:4" x14ac:dyDescent="0.25">
      <c r="A433" s="47">
        <v>45061</v>
      </c>
      <c r="B433" s="48" t="s">
        <v>337</v>
      </c>
      <c r="C433" s="51" t="s">
        <v>55</v>
      </c>
      <c r="D433" s="49">
        <v>236046</v>
      </c>
    </row>
    <row r="434" spans="1:4" x14ac:dyDescent="0.25">
      <c r="A434" s="47">
        <v>45061</v>
      </c>
      <c r="B434" s="48" t="s">
        <v>338</v>
      </c>
      <c r="C434" s="51" t="s">
        <v>55</v>
      </c>
      <c r="D434" s="49">
        <v>17932.5</v>
      </c>
    </row>
    <row r="435" spans="1:4" x14ac:dyDescent="0.25">
      <c r="A435" s="47">
        <v>45063</v>
      </c>
      <c r="B435" s="48" t="s">
        <v>339</v>
      </c>
      <c r="C435" s="51" t="s">
        <v>55</v>
      </c>
      <c r="D435" s="49">
        <v>488</v>
      </c>
    </row>
    <row r="436" spans="1:4" x14ac:dyDescent="0.25">
      <c r="A436" s="47">
        <v>45068</v>
      </c>
      <c r="B436" s="48" t="s">
        <v>340</v>
      </c>
      <c r="C436" s="51" t="s">
        <v>55</v>
      </c>
      <c r="D436" s="49">
        <v>150186</v>
      </c>
    </row>
    <row r="437" spans="1:4" x14ac:dyDescent="0.25">
      <c r="A437" s="47">
        <v>45068</v>
      </c>
      <c r="B437" s="48" t="s">
        <v>341</v>
      </c>
      <c r="C437" s="51" t="s">
        <v>55</v>
      </c>
      <c r="D437" s="49">
        <v>44279</v>
      </c>
    </row>
    <row r="438" spans="1:4" x14ac:dyDescent="0.25">
      <c r="A438" s="47">
        <v>45069</v>
      </c>
      <c r="B438" s="48">
        <v>4524000030927</v>
      </c>
      <c r="C438" s="51" t="s">
        <v>55</v>
      </c>
      <c r="D438" s="49">
        <v>847081.23</v>
      </c>
    </row>
    <row r="439" spans="1:4" x14ac:dyDescent="0.25">
      <c r="A439" s="47">
        <v>45071</v>
      </c>
      <c r="B439" s="48" t="s">
        <v>342</v>
      </c>
      <c r="C439" s="51" t="s">
        <v>55</v>
      </c>
      <c r="D439" s="49">
        <v>19410</v>
      </c>
    </row>
    <row r="440" spans="1:4" x14ac:dyDescent="0.25">
      <c r="A440" s="47">
        <v>45072</v>
      </c>
      <c r="B440" s="48" t="s">
        <v>343</v>
      </c>
      <c r="C440" s="51" t="s">
        <v>55</v>
      </c>
      <c r="D440" s="49">
        <v>422992</v>
      </c>
    </row>
    <row r="441" spans="1:4" x14ac:dyDescent="0.25">
      <c r="B441" s="50"/>
      <c r="C441" s="44" t="s">
        <v>57</v>
      </c>
      <c r="D441" s="23">
        <f>SUM(D423:D440)</f>
        <v>3275404.67</v>
      </c>
    </row>
    <row r="444" spans="1:4" ht="18.75" x14ac:dyDescent="0.3">
      <c r="A444" s="63" t="s">
        <v>72</v>
      </c>
      <c r="B444" s="63"/>
      <c r="C444" s="63"/>
      <c r="D444" s="63"/>
    </row>
    <row r="445" spans="1:4" ht="18.75" x14ac:dyDescent="0.3">
      <c r="A445" s="63" t="s">
        <v>344</v>
      </c>
      <c r="B445" s="63"/>
      <c r="C445" s="63"/>
      <c r="D445" s="63"/>
    </row>
    <row r="447" spans="1:4" x14ac:dyDescent="0.25">
      <c r="A447" s="19" t="s">
        <v>7</v>
      </c>
      <c r="B447" s="19" t="s">
        <v>6</v>
      </c>
      <c r="C447" s="19" t="s">
        <v>50</v>
      </c>
      <c r="D447" s="20" t="s">
        <v>52</v>
      </c>
    </row>
    <row r="448" spans="1:4" x14ac:dyDescent="0.25">
      <c r="A448" s="52">
        <v>45048</v>
      </c>
      <c r="B448" s="48" t="s">
        <v>345</v>
      </c>
      <c r="C448" s="10" t="s">
        <v>346</v>
      </c>
      <c r="D448" s="49">
        <v>76547.7</v>
      </c>
    </row>
    <row r="449" spans="1:4" x14ac:dyDescent="0.25">
      <c r="A449" s="52">
        <v>45049</v>
      </c>
      <c r="B449" s="48" t="s">
        <v>347</v>
      </c>
      <c r="C449" s="10" t="s">
        <v>346</v>
      </c>
      <c r="D449" s="49">
        <v>1465</v>
      </c>
    </row>
    <row r="450" spans="1:4" x14ac:dyDescent="0.25">
      <c r="A450" s="52">
        <v>45051</v>
      </c>
      <c r="B450" s="48" t="s">
        <v>348</v>
      </c>
      <c r="C450" s="10" t="s">
        <v>346</v>
      </c>
      <c r="D450" s="49">
        <v>665766</v>
      </c>
    </row>
    <row r="451" spans="1:4" x14ac:dyDescent="0.25">
      <c r="A451" s="52">
        <v>44966</v>
      </c>
      <c r="B451" s="48" t="s">
        <v>349</v>
      </c>
      <c r="C451" s="10" t="s">
        <v>346</v>
      </c>
      <c r="D451" s="49">
        <v>14865</v>
      </c>
    </row>
    <row r="452" spans="1:4" x14ac:dyDescent="0.25">
      <c r="A452" s="52">
        <v>45068</v>
      </c>
      <c r="B452" s="53" t="s">
        <v>350</v>
      </c>
      <c r="C452" s="10" t="s">
        <v>346</v>
      </c>
      <c r="D452" s="54">
        <v>271664.13</v>
      </c>
    </row>
    <row r="453" spans="1:4" x14ac:dyDescent="0.25">
      <c r="A453" s="52">
        <v>45076</v>
      </c>
      <c r="B453" s="53" t="s">
        <v>351</v>
      </c>
      <c r="C453" s="10" t="s">
        <v>346</v>
      </c>
      <c r="D453" s="54">
        <v>19410</v>
      </c>
    </row>
    <row r="454" spans="1:4" x14ac:dyDescent="0.25">
      <c r="A454" s="52">
        <v>45058</v>
      </c>
      <c r="B454" s="48" t="s">
        <v>352</v>
      </c>
      <c r="C454" s="10" t="s">
        <v>346</v>
      </c>
      <c r="D454" s="49">
        <v>29527</v>
      </c>
    </row>
    <row r="455" spans="1:4" x14ac:dyDescent="0.25">
      <c r="A455" s="52">
        <v>45072</v>
      </c>
      <c r="B455" s="48" t="s">
        <v>353</v>
      </c>
      <c r="C455" s="10" t="s">
        <v>346</v>
      </c>
      <c r="D455" s="49">
        <v>27500</v>
      </c>
    </row>
    <row r="456" spans="1:4" x14ac:dyDescent="0.25">
      <c r="B456" s="50"/>
      <c r="C456" s="44" t="s">
        <v>57</v>
      </c>
      <c r="D456" s="23">
        <f>SUM(D448:D455)</f>
        <v>1106744.83</v>
      </c>
    </row>
    <row r="459" spans="1:4" ht="15.75" x14ac:dyDescent="0.25">
      <c r="C459" s="55" t="s">
        <v>69</v>
      </c>
      <c r="D459" s="56">
        <f>SUM(D56+D66+D75+D84+D143+D408+D416+D441+D456)</f>
        <v>122523348.33000001</v>
      </c>
    </row>
    <row r="467" spans="1:10" ht="21" x14ac:dyDescent="0.35">
      <c r="A467" s="62" t="s">
        <v>541</v>
      </c>
      <c r="B467" s="62"/>
      <c r="C467" s="62"/>
      <c r="D467" s="62"/>
      <c r="E467" s="62"/>
      <c r="F467" s="62"/>
    </row>
    <row r="469" spans="1:10" x14ac:dyDescent="0.25">
      <c r="A469" s="19" t="s">
        <v>355</v>
      </c>
      <c r="B469" s="19" t="s">
        <v>7</v>
      </c>
      <c r="C469" s="19" t="s">
        <v>478</v>
      </c>
      <c r="D469" s="19" t="s">
        <v>356</v>
      </c>
      <c r="E469" s="19" t="s">
        <v>357</v>
      </c>
      <c r="F469" s="19" t="s">
        <v>358</v>
      </c>
    </row>
    <row r="470" spans="1:10" ht="14.85" customHeight="1" x14ac:dyDescent="0.25">
      <c r="A470" s="58" t="s">
        <v>359</v>
      </c>
      <c r="B470" s="59" t="s">
        <v>360</v>
      </c>
      <c r="C470" s="59" t="s">
        <v>361</v>
      </c>
      <c r="D470" s="58" t="s">
        <v>362</v>
      </c>
      <c r="E470" s="58" t="s">
        <v>363</v>
      </c>
      <c r="F470" s="60">
        <v>72824.899999999994</v>
      </c>
      <c r="G470" s="57"/>
      <c r="H470" s="57"/>
      <c r="I470" s="57"/>
      <c r="J470" s="57"/>
    </row>
    <row r="471" spans="1:10" ht="14.85" customHeight="1" x14ac:dyDescent="0.25">
      <c r="A471" s="58" t="s">
        <v>364</v>
      </c>
      <c r="B471" s="59" t="s">
        <v>365</v>
      </c>
      <c r="C471" s="59" t="s">
        <v>366</v>
      </c>
      <c r="D471" s="58" t="s">
        <v>367</v>
      </c>
      <c r="E471" s="58" t="s">
        <v>363</v>
      </c>
      <c r="F471" s="60">
        <v>7192</v>
      </c>
      <c r="G471" s="57"/>
      <c r="H471" s="57"/>
      <c r="I471" s="57"/>
      <c r="J471" s="57"/>
    </row>
    <row r="472" spans="1:10" ht="21" customHeight="1" x14ac:dyDescent="0.25">
      <c r="A472" s="58" t="s">
        <v>368</v>
      </c>
      <c r="B472" s="59" t="s">
        <v>365</v>
      </c>
      <c r="C472" s="59" t="s">
        <v>369</v>
      </c>
      <c r="D472" s="58" t="s">
        <v>367</v>
      </c>
      <c r="E472" s="58" t="s">
        <v>363</v>
      </c>
      <c r="F472" s="60">
        <v>8836.5499999999993</v>
      </c>
      <c r="G472" s="57"/>
      <c r="H472" s="57"/>
      <c r="I472" s="57"/>
      <c r="J472" s="57"/>
    </row>
    <row r="473" spans="1:10" ht="14.85" customHeight="1" x14ac:dyDescent="0.25">
      <c r="A473" s="58" t="s">
        <v>370</v>
      </c>
      <c r="B473" s="59" t="s">
        <v>365</v>
      </c>
      <c r="C473" s="59" t="s">
        <v>371</v>
      </c>
      <c r="D473" s="58" t="s">
        <v>372</v>
      </c>
      <c r="E473" s="58" t="s">
        <v>363</v>
      </c>
      <c r="F473" s="60">
        <v>15000</v>
      </c>
      <c r="G473" s="57"/>
      <c r="H473" s="57"/>
      <c r="I473" s="57"/>
      <c r="J473" s="57"/>
    </row>
    <row r="474" spans="1:10" ht="21" customHeight="1" x14ac:dyDescent="0.25">
      <c r="A474" s="58" t="s">
        <v>373</v>
      </c>
      <c r="B474" s="59" t="s">
        <v>365</v>
      </c>
      <c r="C474" s="59" t="s">
        <v>374</v>
      </c>
      <c r="D474" s="58" t="s">
        <v>375</v>
      </c>
      <c r="E474" s="58" t="s">
        <v>363</v>
      </c>
      <c r="F474" s="60">
        <v>12400</v>
      </c>
      <c r="G474" s="57"/>
      <c r="H474" s="57"/>
      <c r="I474" s="57"/>
      <c r="J474" s="57"/>
    </row>
    <row r="475" spans="1:10" ht="21" customHeight="1" x14ac:dyDescent="0.25">
      <c r="A475" s="58" t="s">
        <v>376</v>
      </c>
      <c r="B475" s="59" t="s">
        <v>365</v>
      </c>
      <c r="C475" s="59" t="s">
        <v>377</v>
      </c>
      <c r="D475" s="58" t="s">
        <v>375</v>
      </c>
      <c r="E475" s="58" t="s">
        <v>363</v>
      </c>
      <c r="F475" s="60">
        <v>46600</v>
      </c>
      <c r="G475" s="57"/>
      <c r="H475" s="57"/>
      <c r="I475" s="57"/>
      <c r="J475" s="57"/>
    </row>
    <row r="476" spans="1:10" ht="14.85" customHeight="1" x14ac:dyDescent="0.25">
      <c r="A476" s="58" t="s">
        <v>378</v>
      </c>
      <c r="B476" s="59" t="s">
        <v>365</v>
      </c>
      <c r="C476" s="59" t="s">
        <v>379</v>
      </c>
      <c r="D476" s="58" t="s">
        <v>362</v>
      </c>
      <c r="E476" s="58" t="s">
        <v>363</v>
      </c>
      <c r="F476" s="60">
        <v>67632.2</v>
      </c>
      <c r="G476" s="57"/>
      <c r="H476" s="57"/>
      <c r="I476" s="57"/>
      <c r="J476" s="57"/>
    </row>
    <row r="477" spans="1:10" ht="21" customHeight="1" x14ac:dyDescent="0.25">
      <c r="A477" s="58" t="s">
        <v>380</v>
      </c>
      <c r="B477" s="59" t="s">
        <v>365</v>
      </c>
      <c r="C477" s="59" t="s">
        <v>381</v>
      </c>
      <c r="D477" s="58" t="s">
        <v>362</v>
      </c>
      <c r="E477" s="58" t="s">
        <v>363</v>
      </c>
      <c r="F477" s="60">
        <v>28722.68</v>
      </c>
      <c r="G477" s="57"/>
      <c r="H477" s="57"/>
      <c r="I477" s="57"/>
      <c r="J477" s="57"/>
    </row>
    <row r="478" spans="1:10" ht="14.85" customHeight="1" x14ac:dyDescent="0.25">
      <c r="A478" s="58" t="s">
        <v>382</v>
      </c>
      <c r="B478" s="59" t="s">
        <v>365</v>
      </c>
      <c r="C478" s="59" t="s">
        <v>383</v>
      </c>
      <c r="D478" s="58" t="s">
        <v>362</v>
      </c>
      <c r="E478" s="58" t="s">
        <v>363</v>
      </c>
      <c r="F478" s="60">
        <v>8320.7000000000007</v>
      </c>
      <c r="G478" s="57"/>
      <c r="H478" s="57"/>
      <c r="I478" s="57"/>
      <c r="J478" s="57"/>
    </row>
    <row r="479" spans="1:10" ht="14.85" customHeight="1" x14ac:dyDescent="0.25">
      <c r="A479" s="58" t="s">
        <v>384</v>
      </c>
      <c r="B479" s="59" t="s">
        <v>365</v>
      </c>
      <c r="C479" s="59" t="s">
        <v>385</v>
      </c>
      <c r="D479" s="58" t="s">
        <v>362</v>
      </c>
      <c r="E479" s="58" t="s">
        <v>363</v>
      </c>
      <c r="F479" s="60">
        <v>15513.83</v>
      </c>
      <c r="G479" s="57"/>
      <c r="H479" s="57"/>
      <c r="I479" s="57"/>
      <c r="J479" s="57"/>
    </row>
    <row r="480" spans="1:10" ht="14.85" customHeight="1" x14ac:dyDescent="0.25">
      <c r="A480" s="58" t="s">
        <v>386</v>
      </c>
      <c r="B480" s="59" t="s">
        <v>365</v>
      </c>
      <c r="C480" s="59" t="s">
        <v>387</v>
      </c>
      <c r="D480" s="58" t="s">
        <v>362</v>
      </c>
      <c r="E480" s="58" t="s">
        <v>363</v>
      </c>
      <c r="F480" s="60">
        <v>14932.4</v>
      </c>
      <c r="G480" s="57"/>
      <c r="H480" s="57"/>
      <c r="I480" s="57"/>
      <c r="J480" s="57"/>
    </row>
    <row r="481" spans="1:10" ht="14.85" customHeight="1" x14ac:dyDescent="0.25">
      <c r="A481" s="58" t="s">
        <v>388</v>
      </c>
      <c r="B481" s="59" t="s">
        <v>365</v>
      </c>
      <c r="C481" s="59" t="s">
        <v>389</v>
      </c>
      <c r="D481" s="58" t="s">
        <v>362</v>
      </c>
      <c r="E481" s="58" t="s">
        <v>363</v>
      </c>
      <c r="F481" s="60">
        <v>40251.39</v>
      </c>
      <c r="G481" s="57"/>
      <c r="H481" s="57"/>
      <c r="I481" s="57"/>
      <c r="J481" s="57"/>
    </row>
    <row r="482" spans="1:10" ht="14.85" customHeight="1" x14ac:dyDescent="0.25">
      <c r="A482" s="58" t="s">
        <v>390</v>
      </c>
      <c r="B482" s="59" t="s">
        <v>365</v>
      </c>
      <c r="C482" s="59" t="s">
        <v>391</v>
      </c>
      <c r="D482" s="58" t="s">
        <v>362</v>
      </c>
      <c r="E482" s="58" t="s">
        <v>363</v>
      </c>
      <c r="F482" s="60">
        <v>82673.55</v>
      </c>
      <c r="G482" s="57"/>
      <c r="H482" s="57"/>
      <c r="I482" s="57"/>
      <c r="J482" s="57"/>
    </row>
    <row r="483" spans="1:10" ht="14.85" customHeight="1" x14ac:dyDescent="0.25">
      <c r="A483" s="58" t="s">
        <v>392</v>
      </c>
      <c r="B483" s="59" t="s">
        <v>365</v>
      </c>
      <c r="C483" s="59" t="s">
        <v>393</v>
      </c>
      <c r="D483" s="58" t="s">
        <v>362</v>
      </c>
      <c r="E483" s="58" t="s">
        <v>363</v>
      </c>
      <c r="F483" s="60">
        <v>449073.61</v>
      </c>
      <c r="G483" s="57"/>
      <c r="H483" s="57"/>
      <c r="I483" s="57"/>
      <c r="J483" s="57"/>
    </row>
    <row r="484" spans="1:10" ht="14.85" customHeight="1" x14ac:dyDescent="0.25">
      <c r="A484" s="58" t="s">
        <v>394</v>
      </c>
      <c r="B484" s="59" t="s">
        <v>365</v>
      </c>
      <c r="C484" s="59" t="s">
        <v>395</v>
      </c>
      <c r="D484" s="58" t="s">
        <v>362</v>
      </c>
      <c r="E484" s="58" t="s">
        <v>363</v>
      </c>
      <c r="F484" s="60">
        <v>144775.49</v>
      </c>
      <c r="G484" s="57"/>
      <c r="H484" s="57"/>
      <c r="I484" s="57"/>
      <c r="J484" s="57"/>
    </row>
    <row r="485" spans="1:10" ht="14.85" customHeight="1" x14ac:dyDescent="0.25">
      <c r="A485" s="58" t="s">
        <v>396</v>
      </c>
      <c r="B485" s="59" t="s">
        <v>365</v>
      </c>
      <c r="C485" s="59" t="s">
        <v>397</v>
      </c>
      <c r="D485" s="58" t="s">
        <v>362</v>
      </c>
      <c r="E485" s="58" t="s">
        <v>363</v>
      </c>
      <c r="F485" s="60">
        <v>22787.16</v>
      </c>
      <c r="G485" s="57"/>
      <c r="H485" s="57"/>
      <c r="I485" s="57"/>
      <c r="J485" s="57"/>
    </row>
    <row r="486" spans="1:10" ht="14.85" customHeight="1" x14ac:dyDescent="0.25">
      <c r="A486" s="58" t="s">
        <v>398</v>
      </c>
      <c r="B486" s="59" t="s">
        <v>365</v>
      </c>
      <c r="C486" s="59" t="s">
        <v>399</v>
      </c>
      <c r="D486" s="58" t="s">
        <v>362</v>
      </c>
      <c r="E486" s="58" t="s">
        <v>363</v>
      </c>
      <c r="F486" s="60">
        <v>37886.160000000003</v>
      </c>
      <c r="G486" s="57"/>
      <c r="H486" s="57"/>
      <c r="I486" s="57"/>
      <c r="J486" s="57"/>
    </row>
    <row r="487" spans="1:10" ht="14.85" customHeight="1" x14ac:dyDescent="0.25">
      <c r="A487" s="58" t="s">
        <v>400</v>
      </c>
      <c r="B487" s="59" t="s">
        <v>365</v>
      </c>
      <c r="C487" s="59" t="s">
        <v>401</v>
      </c>
      <c r="D487" s="58" t="s">
        <v>362</v>
      </c>
      <c r="E487" s="58" t="s">
        <v>363</v>
      </c>
      <c r="F487" s="60">
        <v>6209.68</v>
      </c>
      <c r="G487" s="57"/>
      <c r="H487" s="57"/>
      <c r="I487" s="57"/>
      <c r="J487" s="57"/>
    </row>
    <row r="488" spans="1:10" ht="21" customHeight="1" x14ac:dyDescent="0.25">
      <c r="A488" s="58" t="s">
        <v>402</v>
      </c>
      <c r="B488" s="59" t="s">
        <v>365</v>
      </c>
      <c r="C488" s="59" t="s">
        <v>403</v>
      </c>
      <c r="D488" s="58" t="s">
        <v>362</v>
      </c>
      <c r="E488" s="58" t="s">
        <v>363</v>
      </c>
      <c r="F488" s="60">
        <v>30488.36</v>
      </c>
      <c r="G488" s="57"/>
      <c r="H488" s="57"/>
      <c r="I488" s="57"/>
      <c r="J488" s="57"/>
    </row>
    <row r="489" spans="1:10" ht="21" customHeight="1" x14ac:dyDescent="0.25">
      <c r="A489" s="58" t="s">
        <v>404</v>
      </c>
      <c r="B489" s="59" t="s">
        <v>365</v>
      </c>
      <c r="C489" s="59" t="s">
        <v>405</v>
      </c>
      <c r="D489" s="58" t="s">
        <v>406</v>
      </c>
      <c r="E489" s="58" t="s">
        <v>363</v>
      </c>
      <c r="F489" s="60">
        <v>9005</v>
      </c>
      <c r="G489" s="57"/>
      <c r="H489" s="57"/>
      <c r="I489" s="57"/>
      <c r="J489" s="57"/>
    </row>
    <row r="490" spans="1:10" ht="21" customHeight="1" x14ac:dyDescent="0.25">
      <c r="A490" s="58" t="s">
        <v>407</v>
      </c>
      <c r="B490" s="59" t="s">
        <v>365</v>
      </c>
      <c r="C490" s="59" t="s">
        <v>408</v>
      </c>
      <c r="D490" s="58" t="s">
        <v>409</v>
      </c>
      <c r="E490" s="58" t="s">
        <v>363</v>
      </c>
      <c r="F490" s="60">
        <v>423155.45</v>
      </c>
      <c r="G490" s="57"/>
      <c r="H490" s="57"/>
      <c r="I490" s="57"/>
      <c r="J490" s="57"/>
    </row>
    <row r="491" spans="1:10" ht="21" customHeight="1" x14ac:dyDescent="0.25">
      <c r="A491" s="58" t="s">
        <v>410</v>
      </c>
      <c r="B491" s="59" t="s">
        <v>365</v>
      </c>
      <c r="C491" s="59" t="s">
        <v>411</v>
      </c>
      <c r="D491" s="58" t="s">
        <v>409</v>
      </c>
      <c r="E491" s="58" t="s">
        <v>363</v>
      </c>
      <c r="F491" s="60">
        <v>38538.800000000003</v>
      </c>
      <c r="G491" s="57"/>
      <c r="H491" s="57"/>
      <c r="I491" s="57"/>
      <c r="J491" s="57"/>
    </row>
    <row r="492" spans="1:10" ht="14.85" customHeight="1" x14ac:dyDescent="0.25">
      <c r="A492" s="58" t="s">
        <v>412</v>
      </c>
      <c r="B492" s="59" t="s">
        <v>365</v>
      </c>
      <c r="C492" s="59" t="s">
        <v>413</v>
      </c>
      <c r="D492" s="58" t="s">
        <v>409</v>
      </c>
      <c r="E492" s="58" t="s">
        <v>363</v>
      </c>
      <c r="F492" s="60">
        <v>8032.66</v>
      </c>
      <c r="G492" s="57"/>
      <c r="H492" s="57"/>
      <c r="I492" s="57"/>
      <c r="J492" s="57"/>
    </row>
    <row r="493" spans="1:10" ht="14.85" customHeight="1" x14ac:dyDescent="0.25">
      <c r="A493" s="58" t="s">
        <v>414</v>
      </c>
      <c r="B493" s="59" t="s">
        <v>365</v>
      </c>
      <c r="C493" s="59" t="s">
        <v>415</v>
      </c>
      <c r="D493" s="58" t="s">
        <v>409</v>
      </c>
      <c r="E493" s="58" t="s">
        <v>363</v>
      </c>
      <c r="F493" s="60">
        <v>86257.76</v>
      </c>
      <c r="G493" s="57"/>
      <c r="H493" s="57"/>
      <c r="I493" s="57"/>
      <c r="J493" s="57"/>
    </row>
    <row r="494" spans="1:10" ht="14.85" customHeight="1" x14ac:dyDescent="0.25">
      <c r="A494" s="58" t="s">
        <v>416</v>
      </c>
      <c r="B494" s="59" t="s">
        <v>365</v>
      </c>
      <c r="C494" s="59" t="s">
        <v>417</v>
      </c>
      <c r="D494" s="58" t="s">
        <v>409</v>
      </c>
      <c r="E494" s="58" t="s">
        <v>363</v>
      </c>
      <c r="F494" s="60">
        <v>86257.76</v>
      </c>
      <c r="G494" s="57"/>
      <c r="H494" s="57"/>
      <c r="I494" s="57"/>
      <c r="J494" s="57"/>
    </row>
    <row r="495" spans="1:10" ht="14.85" customHeight="1" x14ac:dyDescent="0.25">
      <c r="A495" s="58" t="s">
        <v>418</v>
      </c>
      <c r="B495" s="59" t="s">
        <v>365</v>
      </c>
      <c r="C495" s="59" t="s">
        <v>419</v>
      </c>
      <c r="D495" s="58" t="s">
        <v>409</v>
      </c>
      <c r="E495" s="58" t="s">
        <v>363</v>
      </c>
      <c r="F495" s="60">
        <v>86257.74</v>
      </c>
      <c r="G495" s="57"/>
      <c r="H495" s="57"/>
      <c r="I495" s="57"/>
      <c r="J495" s="57"/>
    </row>
    <row r="496" spans="1:10" ht="14.85" customHeight="1" x14ac:dyDescent="0.25">
      <c r="A496" s="58" t="s">
        <v>420</v>
      </c>
      <c r="B496" s="59" t="s">
        <v>365</v>
      </c>
      <c r="C496" s="59" t="s">
        <v>421</v>
      </c>
      <c r="D496" s="58" t="s">
        <v>409</v>
      </c>
      <c r="E496" s="58" t="s">
        <v>363</v>
      </c>
      <c r="F496" s="60">
        <v>345031.03</v>
      </c>
      <c r="G496" s="57"/>
      <c r="H496" s="57"/>
      <c r="I496" s="57"/>
      <c r="J496" s="57"/>
    </row>
    <row r="497" spans="1:10" ht="14.85" customHeight="1" x14ac:dyDescent="0.25">
      <c r="A497" s="58" t="s">
        <v>422</v>
      </c>
      <c r="B497" s="59" t="s">
        <v>365</v>
      </c>
      <c r="C497" s="59" t="s">
        <v>423</v>
      </c>
      <c r="D497" s="58" t="s">
        <v>409</v>
      </c>
      <c r="E497" s="58" t="s">
        <v>363</v>
      </c>
      <c r="F497" s="60">
        <v>86257.76</v>
      </c>
      <c r="G497" s="57"/>
      <c r="H497" s="57"/>
      <c r="I497" s="57"/>
      <c r="J497" s="57"/>
    </row>
    <row r="498" spans="1:10" ht="14.85" customHeight="1" x14ac:dyDescent="0.25">
      <c r="A498" s="58" t="s">
        <v>424</v>
      </c>
      <c r="B498" s="59" t="s">
        <v>365</v>
      </c>
      <c r="C498" s="59" t="s">
        <v>425</v>
      </c>
      <c r="D498" s="58" t="s">
        <v>362</v>
      </c>
      <c r="E498" s="58" t="s">
        <v>363</v>
      </c>
      <c r="F498" s="60">
        <v>71144.210000000006</v>
      </c>
      <c r="G498" s="57"/>
      <c r="H498" s="57"/>
      <c r="I498" s="57"/>
      <c r="J498" s="57"/>
    </row>
    <row r="499" spans="1:10" ht="21" customHeight="1" x14ac:dyDescent="0.25">
      <c r="A499" s="58" t="s">
        <v>426</v>
      </c>
      <c r="B499" s="59" t="s">
        <v>365</v>
      </c>
      <c r="C499" s="59" t="s">
        <v>427</v>
      </c>
      <c r="D499" s="58" t="s">
        <v>362</v>
      </c>
      <c r="E499" s="58" t="s">
        <v>363</v>
      </c>
      <c r="F499" s="60">
        <v>26434.2</v>
      </c>
      <c r="G499" s="57"/>
      <c r="H499" s="57"/>
      <c r="I499" s="57"/>
      <c r="J499" s="57"/>
    </row>
    <row r="500" spans="1:10" ht="14.85" customHeight="1" x14ac:dyDescent="0.25">
      <c r="A500" s="58" t="s">
        <v>428</v>
      </c>
      <c r="B500" s="59" t="s">
        <v>365</v>
      </c>
      <c r="C500" s="59" t="s">
        <v>429</v>
      </c>
      <c r="D500" s="58" t="s">
        <v>362</v>
      </c>
      <c r="E500" s="58" t="s">
        <v>363</v>
      </c>
      <c r="F500" s="60">
        <v>175311.05</v>
      </c>
      <c r="G500" s="57"/>
      <c r="H500" s="57"/>
      <c r="I500" s="57"/>
      <c r="J500" s="57"/>
    </row>
    <row r="501" spans="1:10" ht="14.85" customHeight="1" x14ac:dyDescent="0.25">
      <c r="A501" s="58" t="s">
        <v>430</v>
      </c>
      <c r="B501" s="59" t="s">
        <v>431</v>
      </c>
      <c r="C501" s="59" t="s">
        <v>432</v>
      </c>
      <c r="D501" s="58" t="s">
        <v>367</v>
      </c>
      <c r="E501" s="58" t="s">
        <v>363</v>
      </c>
      <c r="F501" s="60">
        <v>27776.240000000002</v>
      </c>
      <c r="G501" s="57"/>
      <c r="H501" s="57"/>
      <c r="I501" s="57"/>
      <c r="J501" s="57"/>
    </row>
    <row r="502" spans="1:10" ht="14.85" customHeight="1" x14ac:dyDescent="0.25">
      <c r="A502" s="58" t="s">
        <v>433</v>
      </c>
      <c r="B502" s="59" t="s">
        <v>434</v>
      </c>
      <c r="C502" s="59" t="s">
        <v>435</v>
      </c>
      <c r="D502" s="58" t="s">
        <v>362</v>
      </c>
      <c r="E502" s="58" t="s">
        <v>363</v>
      </c>
      <c r="F502" s="60">
        <v>1250</v>
      </c>
      <c r="G502" s="57"/>
      <c r="H502" s="57"/>
      <c r="I502" s="57"/>
      <c r="J502" s="57"/>
    </row>
    <row r="503" spans="1:10" ht="21" customHeight="1" x14ac:dyDescent="0.25">
      <c r="A503" s="58" t="s">
        <v>436</v>
      </c>
      <c r="B503" s="59" t="s">
        <v>434</v>
      </c>
      <c r="C503" s="59" t="s">
        <v>437</v>
      </c>
      <c r="D503" s="58" t="s">
        <v>362</v>
      </c>
      <c r="E503" s="58" t="s">
        <v>363</v>
      </c>
      <c r="F503" s="60">
        <v>15053.5</v>
      </c>
      <c r="G503" s="57"/>
      <c r="H503" s="57"/>
      <c r="I503" s="57"/>
      <c r="J503" s="57"/>
    </row>
    <row r="504" spans="1:10" ht="14.85" customHeight="1" x14ac:dyDescent="0.25">
      <c r="A504" s="58" t="s">
        <v>438</v>
      </c>
      <c r="B504" s="59" t="s">
        <v>434</v>
      </c>
      <c r="C504" s="59" t="s">
        <v>439</v>
      </c>
      <c r="D504" s="58" t="s">
        <v>362</v>
      </c>
      <c r="E504" s="58" t="s">
        <v>363</v>
      </c>
      <c r="F504" s="60">
        <v>108240.14</v>
      </c>
      <c r="G504" s="57"/>
      <c r="H504" s="57"/>
      <c r="I504" s="57"/>
      <c r="J504" s="57"/>
    </row>
    <row r="505" spans="1:10" ht="14.85" customHeight="1" x14ac:dyDescent="0.25">
      <c r="A505" s="58" t="s">
        <v>440</v>
      </c>
      <c r="B505" s="59" t="s">
        <v>434</v>
      </c>
      <c r="C505" s="59" t="s">
        <v>441</v>
      </c>
      <c r="D505" s="58" t="s">
        <v>406</v>
      </c>
      <c r="E505" s="58" t="s">
        <v>363</v>
      </c>
      <c r="F505" s="60">
        <v>28727.55</v>
      </c>
      <c r="G505" s="57"/>
      <c r="H505" s="57"/>
      <c r="I505" s="57"/>
      <c r="J505" s="57"/>
    </row>
    <row r="506" spans="1:10" ht="14.85" customHeight="1" x14ac:dyDescent="0.25">
      <c r="A506" s="58" t="s">
        <v>442</v>
      </c>
      <c r="B506" s="59" t="s">
        <v>443</v>
      </c>
      <c r="C506" s="59" t="s">
        <v>444</v>
      </c>
      <c r="D506" s="58" t="s">
        <v>367</v>
      </c>
      <c r="E506" s="58" t="s">
        <v>363</v>
      </c>
      <c r="F506" s="60">
        <v>117456.7</v>
      </c>
      <c r="G506" s="57"/>
      <c r="H506" s="57"/>
      <c r="I506" s="57"/>
      <c r="J506" s="57"/>
    </row>
    <row r="507" spans="1:10" ht="14.85" customHeight="1" x14ac:dyDescent="0.25">
      <c r="A507" s="58" t="s">
        <v>445</v>
      </c>
      <c r="B507" s="59" t="s">
        <v>446</v>
      </c>
      <c r="C507" s="59" t="s">
        <v>371</v>
      </c>
      <c r="D507" s="58" t="s">
        <v>372</v>
      </c>
      <c r="E507" s="58" t="s">
        <v>363</v>
      </c>
      <c r="F507" s="60">
        <v>15000</v>
      </c>
      <c r="G507" s="57"/>
      <c r="H507" s="57"/>
      <c r="I507" s="57"/>
      <c r="J507" s="57"/>
    </row>
    <row r="508" spans="1:10" ht="21" customHeight="1" x14ac:dyDescent="0.25">
      <c r="A508" s="58" t="s">
        <v>447</v>
      </c>
      <c r="B508" s="59" t="s">
        <v>446</v>
      </c>
      <c r="C508" s="59" t="s">
        <v>448</v>
      </c>
      <c r="D508" s="58" t="s">
        <v>367</v>
      </c>
      <c r="E508" s="58" t="s">
        <v>363</v>
      </c>
      <c r="F508" s="60">
        <v>135500</v>
      </c>
      <c r="G508" s="57"/>
      <c r="H508" s="57"/>
      <c r="I508" s="57"/>
      <c r="J508" s="57"/>
    </row>
    <row r="509" spans="1:10" ht="14.85" customHeight="1" x14ac:dyDescent="0.25">
      <c r="A509" s="58" t="s">
        <v>449</v>
      </c>
      <c r="B509" s="59" t="s">
        <v>446</v>
      </c>
      <c r="C509" s="59" t="s">
        <v>450</v>
      </c>
      <c r="D509" s="58" t="s">
        <v>409</v>
      </c>
      <c r="E509" s="58" t="s">
        <v>363</v>
      </c>
      <c r="F509" s="60">
        <v>167851.54</v>
      </c>
      <c r="G509" s="57"/>
      <c r="H509" s="57"/>
      <c r="I509" s="57"/>
      <c r="J509" s="57"/>
    </row>
    <row r="510" spans="1:10" ht="21" customHeight="1" x14ac:dyDescent="0.25">
      <c r="A510" s="58" t="s">
        <v>451</v>
      </c>
      <c r="B510" s="59" t="s">
        <v>446</v>
      </c>
      <c r="C510" s="59" t="s">
        <v>452</v>
      </c>
      <c r="D510" s="58" t="s">
        <v>362</v>
      </c>
      <c r="E510" s="58" t="s">
        <v>363</v>
      </c>
      <c r="F510" s="60">
        <v>189691.08</v>
      </c>
      <c r="G510" s="57"/>
      <c r="H510" s="57"/>
      <c r="I510" s="57"/>
      <c r="J510" s="57"/>
    </row>
    <row r="511" spans="1:10" ht="14.85" customHeight="1" x14ac:dyDescent="0.25">
      <c r="A511" s="58" t="s">
        <v>453</v>
      </c>
      <c r="B511" s="59" t="s">
        <v>446</v>
      </c>
      <c r="C511" s="59" t="s">
        <v>454</v>
      </c>
      <c r="D511" s="58" t="s">
        <v>362</v>
      </c>
      <c r="E511" s="58" t="s">
        <v>363</v>
      </c>
      <c r="F511" s="60">
        <v>294550.99</v>
      </c>
      <c r="G511" s="57"/>
      <c r="H511" s="57"/>
      <c r="I511" s="57"/>
      <c r="J511" s="57"/>
    </row>
    <row r="512" spans="1:10" ht="14.85" customHeight="1" x14ac:dyDescent="0.25">
      <c r="A512" s="58" t="s">
        <v>455</v>
      </c>
      <c r="B512" s="59" t="s">
        <v>446</v>
      </c>
      <c r="C512" s="59" t="s">
        <v>456</v>
      </c>
      <c r="D512" s="58" t="s">
        <v>362</v>
      </c>
      <c r="E512" s="58" t="s">
        <v>363</v>
      </c>
      <c r="F512" s="60">
        <v>73820.81</v>
      </c>
      <c r="G512" s="57"/>
      <c r="H512" s="57"/>
      <c r="I512" s="57"/>
      <c r="J512" s="57"/>
    </row>
    <row r="513" spans="1:10" ht="14.85" customHeight="1" x14ac:dyDescent="0.25">
      <c r="A513" s="58" t="s">
        <v>457</v>
      </c>
      <c r="B513" s="59" t="s">
        <v>446</v>
      </c>
      <c r="C513" s="59" t="s">
        <v>458</v>
      </c>
      <c r="D513" s="58" t="s">
        <v>362</v>
      </c>
      <c r="E513" s="58" t="s">
        <v>363</v>
      </c>
      <c r="F513" s="60">
        <v>27039.97</v>
      </c>
      <c r="G513" s="57"/>
      <c r="H513" s="57"/>
      <c r="I513" s="57"/>
      <c r="J513" s="57"/>
    </row>
    <row r="514" spans="1:10" ht="21" customHeight="1" x14ac:dyDescent="0.25">
      <c r="A514" s="58" t="s">
        <v>459</v>
      </c>
      <c r="B514" s="59" t="s">
        <v>446</v>
      </c>
      <c r="C514" s="59" t="s">
        <v>460</v>
      </c>
      <c r="D514" s="58" t="s">
        <v>362</v>
      </c>
      <c r="E514" s="58" t="s">
        <v>363</v>
      </c>
      <c r="F514" s="60">
        <v>251127.25</v>
      </c>
      <c r="G514" s="57"/>
      <c r="H514" s="57"/>
      <c r="I514" s="57"/>
      <c r="J514" s="57"/>
    </row>
    <row r="515" spans="1:10" ht="14.85" customHeight="1" x14ac:dyDescent="0.25">
      <c r="A515" s="58" t="s">
        <v>461</v>
      </c>
      <c r="B515" s="59" t="s">
        <v>446</v>
      </c>
      <c r="C515" s="59" t="s">
        <v>462</v>
      </c>
      <c r="D515" s="58" t="s">
        <v>362</v>
      </c>
      <c r="E515" s="58" t="s">
        <v>363</v>
      </c>
      <c r="F515" s="60">
        <v>28798.880000000001</v>
      </c>
      <c r="G515" s="57"/>
      <c r="H515" s="57"/>
      <c r="I515" s="57"/>
      <c r="J515" s="57"/>
    </row>
    <row r="516" spans="1:10" ht="21" customHeight="1" x14ac:dyDescent="0.25">
      <c r="A516" s="58" t="s">
        <v>463</v>
      </c>
      <c r="B516" s="59" t="s">
        <v>446</v>
      </c>
      <c r="C516" s="59" t="s">
        <v>464</v>
      </c>
      <c r="D516" s="58" t="s">
        <v>362</v>
      </c>
      <c r="E516" s="58" t="s">
        <v>363</v>
      </c>
      <c r="F516" s="60">
        <v>118961.03</v>
      </c>
      <c r="G516" s="57"/>
      <c r="H516" s="57"/>
      <c r="I516" s="57"/>
      <c r="J516" s="57"/>
    </row>
    <row r="517" spans="1:10" ht="21" customHeight="1" x14ac:dyDescent="0.25">
      <c r="A517" s="58" t="s">
        <v>465</v>
      </c>
      <c r="B517" s="59" t="s">
        <v>446</v>
      </c>
      <c r="C517" s="59" t="s">
        <v>466</v>
      </c>
      <c r="D517" s="58" t="s">
        <v>362</v>
      </c>
      <c r="E517" s="58" t="s">
        <v>363</v>
      </c>
      <c r="F517" s="60">
        <v>129478.09</v>
      </c>
      <c r="G517" s="57"/>
      <c r="H517" s="57"/>
      <c r="I517" s="57"/>
      <c r="J517" s="57"/>
    </row>
    <row r="518" spans="1:10" ht="22.5" x14ac:dyDescent="0.25">
      <c r="A518" s="58" t="s">
        <v>467</v>
      </c>
      <c r="B518" s="59" t="s">
        <v>446</v>
      </c>
      <c r="C518" s="59" t="s">
        <v>468</v>
      </c>
      <c r="D518" s="58" t="s">
        <v>362</v>
      </c>
      <c r="E518" s="58" t="s">
        <v>363</v>
      </c>
      <c r="F518" s="60">
        <v>10000</v>
      </c>
      <c r="G518" s="57"/>
      <c r="H518" s="57"/>
      <c r="I518" s="57"/>
      <c r="J518" s="57"/>
    </row>
    <row r="519" spans="1:10" ht="14.85" customHeight="1" x14ac:dyDescent="0.25">
      <c r="A519" s="58" t="s">
        <v>469</v>
      </c>
      <c r="B519" s="59" t="s">
        <v>446</v>
      </c>
      <c r="C519" s="59" t="s">
        <v>470</v>
      </c>
      <c r="D519" s="58" t="s">
        <v>362</v>
      </c>
      <c r="E519" s="58" t="s">
        <v>363</v>
      </c>
      <c r="F519" s="60">
        <v>72343.16</v>
      </c>
      <c r="G519" s="57"/>
      <c r="H519" s="57"/>
      <c r="I519" s="57"/>
      <c r="J519" s="57"/>
    </row>
    <row r="520" spans="1:10" ht="14.85" customHeight="1" x14ac:dyDescent="0.25">
      <c r="A520" s="58" t="s">
        <v>471</v>
      </c>
      <c r="B520" s="59" t="s">
        <v>446</v>
      </c>
      <c r="C520" s="59" t="s">
        <v>472</v>
      </c>
      <c r="D520" s="58" t="s">
        <v>362</v>
      </c>
      <c r="E520" s="58" t="s">
        <v>363</v>
      </c>
      <c r="F520" s="60">
        <v>64588.75</v>
      </c>
      <c r="G520" s="57"/>
      <c r="H520" s="57"/>
      <c r="I520" s="57"/>
      <c r="J520" s="57"/>
    </row>
    <row r="521" spans="1:10" ht="14.85" customHeight="1" x14ac:dyDescent="0.25">
      <c r="A521" s="58" t="s">
        <v>473</v>
      </c>
      <c r="B521" s="59" t="s">
        <v>446</v>
      </c>
      <c r="C521" s="59" t="s">
        <v>474</v>
      </c>
      <c r="D521" s="58" t="s">
        <v>362</v>
      </c>
      <c r="E521" s="58" t="s">
        <v>363</v>
      </c>
      <c r="F521" s="60">
        <v>54913.27</v>
      </c>
      <c r="G521" s="57"/>
      <c r="H521" s="57"/>
      <c r="I521" s="57"/>
      <c r="J521" s="57"/>
    </row>
    <row r="522" spans="1:10" ht="14.85" customHeight="1" x14ac:dyDescent="0.25">
      <c r="A522" s="58" t="s">
        <v>475</v>
      </c>
      <c r="B522" s="59" t="s">
        <v>476</v>
      </c>
      <c r="C522" s="59" t="s">
        <v>477</v>
      </c>
      <c r="D522" s="58" t="s">
        <v>409</v>
      </c>
      <c r="E522" s="58" t="s">
        <v>363</v>
      </c>
      <c r="F522" s="60">
        <v>18606.77</v>
      </c>
      <c r="G522" s="57"/>
      <c r="H522" s="57"/>
      <c r="I522" s="57"/>
      <c r="J522" s="57"/>
    </row>
    <row r="523" spans="1:10" x14ac:dyDescent="0.25">
      <c r="A523" s="58" t="s">
        <v>479</v>
      </c>
      <c r="B523" s="59" t="s">
        <v>476</v>
      </c>
      <c r="C523" s="59" t="s">
        <v>513</v>
      </c>
      <c r="D523" s="58" t="s">
        <v>409</v>
      </c>
      <c r="E523" s="58" t="s">
        <v>363</v>
      </c>
      <c r="F523" s="60">
        <v>18606.77</v>
      </c>
    </row>
    <row r="524" spans="1:10" x14ac:dyDescent="0.25">
      <c r="A524" s="58" t="s">
        <v>480</v>
      </c>
      <c r="B524" s="59" t="s">
        <v>476</v>
      </c>
      <c r="C524" s="59" t="s">
        <v>514</v>
      </c>
      <c r="D524" s="58" t="s">
        <v>409</v>
      </c>
      <c r="E524" s="58" t="s">
        <v>363</v>
      </c>
      <c r="F524" s="60">
        <v>18606.78</v>
      </c>
    </row>
    <row r="525" spans="1:10" ht="22.5" x14ac:dyDescent="0.25">
      <c r="A525" s="58" t="s">
        <v>481</v>
      </c>
      <c r="B525" s="59" t="s">
        <v>507</v>
      </c>
      <c r="C525" s="59" t="s">
        <v>515</v>
      </c>
      <c r="D525" s="58" t="s">
        <v>409</v>
      </c>
      <c r="E525" s="58" t="s">
        <v>363</v>
      </c>
      <c r="F525" s="60">
        <v>18606.78</v>
      </c>
    </row>
    <row r="526" spans="1:10" x14ac:dyDescent="0.25">
      <c r="A526" s="58" t="s">
        <v>482</v>
      </c>
      <c r="B526" s="59" t="s">
        <v>507</v>
      </c>
      <c r="C526" s="59" t="s">
        <v>516</v>
      </c>
      <c r="D526" s="58" t="s">
        <v>367</v>
      </c>
      <c r="E526" s="58" t="s">
        <v>363</v>
      </c>
      <c r="F526" s="60">
        <v>12005.08</v>
      </c>
    </row>
    <row r="527" spans="1:10" x14ac:dyDescent="0.25">
      <c r="A527" s="58" t="s">
        <v>483</v>
      </c>
      <c r="B527" s="59" t="s">
        <v>508</v>
      </c>
      <c r="C527" s="59" t="s">
        <v>517</v>
      </c>
      <c r="D527" s="58" t="s">
        <v>367</v>
      </c>
      <c r="E527" s="58" t="s">
        <v>363</v>
      </c>
      <c r="F527" s="60">
        <v>15340</v>
      </c>
    </row>
    <row r="528" spans="1:10" x14ac:dyDescent="0.25">
      <c r="A528" s="58" t="s">
        <v>484</v>
      </c>
      <c r="B528" s="59" t="s">
        <v>508</v>
      </c>
      <c r="C528" s="59" t="s">
        <v>518</v>
      </c>
      <c r="D528" s="58" t="s">
        <v>367</v>
      </c>
      <c r="E528" s="58" t="s">
        <v>363</v>
      </c>
      <c r="F528" s="60">
        <v>16614.09</v>
      </c>
    </row>
    <row r="529" spans="1:6" x14ac:dyDescent="0.25">
      <c r="A529" s="58" t="s">
        <v>485</v>
      </c>
      <c r="B529" s="59" t="s">
        <v>508</v>
      </c>
      <c r="C529" s="59" t="s">
        <v>519</v>
      </c>
      <c r="D529" s="58" t="s">
        <v>367</v>
      </c>
      <c r="E529" s="58" t="s">
        <v>363</v>
      </c>
      <c r="F529" s="60">
        <v>3584</v>
      </c>
    </row>
    <row r="530" spans="1:6" x14ac:dyDescent="0.25">
      <c r="A530" s="58" t="s">
        <v>486</v>
      </c>
      <c r="B530" s="59" t="s">
        <v>508</v>
      </c>
      <c r="C530" s="59" t="s">
        <v>520</v>
      </c>
      <c r="D530" s="58" t="s">
        <v>367</v>
      </c>
      <c r="E530" s="58" t="s">
        <v>363</v>
      </c>
      <c r="F530" s="60">
        <v>89600</v>
      </c>
    </row>
    <row r="531" spans="1:6" x14ac:dyDescent="0.25">
      <c r="A531" s="58" t="s">
        <v>487</v>
      </c>
      <c r="B531" s="59" t="s">
        <v>508</v>
      </c>
      <c r="C531" s="59" t="s">
        <v>521</v>
      </c>
      <c r="D531" s="58" t="s">
        <v>409</v>
      </c>
      <c r="E531" s="58" t="s">
        <v>363</v>
      </c>
      <c r="F531" s="60">
        <v>19690.53</v>
      </c>
    </row>
    <row r="532" spans="1:6" x14ac:dyDescent="0.25">
      <c r="A532" s="58" t="s">
        <v>488</v>
      </c>
      <c r="B532" s="59" t="s">
        <v>508</v>
      </c>
      <c r="C532" s="59" t="s">
        <v>522</v>
      </c>
      <c r="D532" s="58" t="s">
        <v>409</v>
      </c>
      <c r="E532" s="58" t="s">
        <v>363</v>
      </c>
      <c r="F532" s="60">
        <v>19690.53</v>
      </c>
    </row>
    <row r="533" spans="1:6" x14ac:dyDescent="0.25">
      <c r="A533" s="58" t="s">
        <v>489</v>
      </c>
      <c r="B533" s="59" t="s">
        <v>508</v>
      </c>
      <c r="C533" s="59" t="s">
        <v>523</v>
      </c>
      <c r="D533" s="58" t="s">
        <v>409</v>
      </c>
      <c r="E533" s="58" t="s">
        <v>363</v>
      </c>
      <c r="F533" s="60">
        <v>0</v>
      </c>
    </row>
    <row r="534" spans="1:6" x14ac:dyDescent="0.25">
      <c r="A534" s="58" t="s">
        <v>490</v>
      </c>
      <c r="B534" s="59" t="s">
        <v>508</v>
      </c>
      <c r="C534" s="59" t="s">
        <v>524</v>
      </c>
      <c r="D534" s="58" t="s">
        <v>409</v>
      </c>
      <c r="E534" s="58" t="s">
        <v>363</v>
      </c>
      <c r="F534" s="60">
        <v>19690.52</v>
      </c>
    </row>
    <row r="535" spans="1:6" x14ac:dyDescent="0.25">
      <c r="A535" s="58" t="s">
        <v>491</v>
      </c>
      <c r="B535" s="59" t="s">
        <v>508</v>
      </c>
      <c r="C535" s="59" t="s">
        <v>525</v>
      </c>
      <c r="D535" s="58" t="s">
        <v>362</v>
      </c>
      <c r="E535" s="58" t="s">
        <v>363</v>
      </c>
      <c r="F535" s="60">
        <v>24208.63</v>
      </c>
    </row>
    <row r="536" spans="1:6" x14ac:dyDescent="0.25">
      <c r="A536" s="58" t="s">
        <v>492</v>
      </c>
      <c r="B536" s="59" t="s">
        <v>508</v>
      </c>
      <c r="C536" s="59" t="s">
        <v>526</v>
      </c>
      <c r="D536" s="58" t="s">
        <v>362</v>
      </c>
      <c r="E536" s="58" t="s">
        <v>363</v>
      </c>
      <c r="F536" s="60">
        <v>186579.07</v>
      </c>
    </row>
    <row r="537" spans="1:6" x14ac:dyDescent="0.25">
      <c r="A537" s="58" t="s">
        <v>493</v>
      </c>
      <c r="B537" s="59" t="s">
        <v>508</v>
      </c>
      <c r="C537" s="59" t="s">
        <v>527</v>
      </c>
      <c r="D537" s="58" t="s">
        <v>362</v>
      </c>
      <c r="E537" s="58" t="s">
        <v>363</v>
      </c>
      <c r="F537" s="60">
        <v>59980.56</v>
      </c>
    </row>
    <row r="538" spans="1:6" x14ac:dyDescent="0.25">
      <c r="A538" s="58" t="s">
        <v>494</v>
      </c>
      <c r="B538" s="59" t="s">
        <v>508</v>
      </c>
      <c r="C538" s="59" t="s">
        <v>523</v>
      </c>
      <c r="D538" s="58" t="s">
        <v>362</v>
      </c>
      <c r="E538" s="58" t="s">
        <v>363</v>
      </c>
      <c r="F538" s="60">
        <v>0</v>
      </c>
    </row>
    <row r="539" spans="1:6" x14ac:dyDescent="0.25">
      <c r="A539" s="58" t="s">
        <v>495</v>
      </c>
      <c r="B539" s="59" t="s">
        <v>508</v>
      </c>
      <c r="C539" s="59" t="s">
        <v>528</v>
      </c>
      <c r="D539" s="58" t="s">
        <v>362</v>
      </c>
      <c r="E539" s="58" t="s">
        <v>363</v>
      </c>
      <c r="F539" s="60">
        <v>451877.4</v>
      </c>
    </row>
    <row r="540" spans="1:6" x14ac:dyDescent="0.25">
      <c r="A540" s="58" t="s">
        <v>496</v>
      </c>
      <c r="B540" s="59" t="s">
        <v>508</v>
      </c>
      <c r="C540" s="59" t="s">
        <v>529</v>
      </c>
      <c r="D540" s="58" t="s">
        <v>362</v>
      </c>
      <c r="E540" s="58" t="s">
        <v>363</v>
      </c>
      <c r="F540" s="60">
        <v>451877.4</v>
      </c>
    </row>
    <row r="541" spans="1:6" x14ac:dyDescent="0.25">
      <c r="A541" s="58" t="s">
        <v>497</v>
      </c>
      <c r="B541" s="59" t="s">
        <v>508</v>
      </c>
      <c r="C541" s="59" t="s">
        <v>530</v>
      </c>
      <c r="D541" s="58" t="s">
        <v>362</v>
      </c>
      <c r="E541" s="58" t="s">
        <v>363</v>
      </c>
      <c r="F541" s="60">
        <v>451877.4</v>
      </c>
    </row>
    <row r="542" spans="1:6" x14ac:dyDescent="0.25">
      <c r="A542" s="58" t="s">
        <v>498</v>
      </c>
      <c r="B542" s="59" t="s">
        <v>508</v>
      </c>
      <c r="C542" s="59" t="s">
        <v>531</v>
      </c>
      <c r="D542" s="58" t="s">
        <v>362</v>
      </c>
      <c r="E542" s="58" t="s">
        <v>363</v>
      </c>
      <c r="F542" s="60">
        <v>810735.58</v>
      </c>
    </row>
    <row r="543" spans="1:6" x14ac:dyDescent="0.25">
      <c r="A543" s="58" t="s">
        <v>499</v>
      </c>
      <c r="B543" s="59" t="s">
        <v>508</v>
      </c>
      <c r="C543" s="59" t="s">
        <v>532</v>
      </c>
      <c r="D543" s="58" t="s">
        <v>362</v>
      </c>
      <c r="E543" s="58" t="s">
        <v>363</v>
      </c>
      <c r="F543" s="60">
        <v>677816.1</v>
      </c>
    </row>
    <row r="544" spans="1:6" x14ac:dyDescent="0.25">
      <c r="A544" s="58" t="s">
        <v>500</v>
      </c>
      <c r="B544" s="59" t="s">
        <v>508</v>
      </c>
      <c r="C544" s="59" t="s">
        <v>533</v>
      </c>
      <c r="D544" s="58" t="s">
        <v>362</v>
      </c>
      <c r="E544" s="58" t="s">
        <v>363</v>
      </c>
      <c r="F544" s="60">
        <v>1016692.65</v>
      </c>
    </row>
    <row r="545" spans="1:6" x14ac:dyDescent="0.25">
      <c r="A545" s="58" t="s">
        <v>501</v>
      </c>
      <c r="B545" s="59" t="s">
        <v>508</v>
      </c>
      <c r="C545" s="59" t="s">
        <v>534</v>
      </c>
      <c r="D545" s="58" t="s">
        <v>362</v>
      </c>
      <c r="E545" s="58" t="s">
        <v>363</v>
      </c>
      <c r="F545" s="60">
        <v>542255.02</v>
      </c>
    </row>
    <row r="546" spans="1:6" x14ac:dyDescent="0.25">
      <c r="A546" s="58" t="s">
        <v>502</v>
      </c>
      <c r="B546" s="59" t="s">
        <v>508</v>
      </c>
      <c r="C546" s="59" t="s">
        <v>535</v>
      </c>
      <c r="D546" s="58" t="s">
        <v>362</v>
      </c>
      <c r="E546" s="58" t="s">
        <v>363</v>
      </c>
      <c r="F546" s="60">
        <v>451877.4</v>
      </c>
    </row>
    <row r="547" spans="1:6" x14ac:dyDescent="0.25">
      <c r="A547" s="58" t="s">
        <v>503</v>
      </c>
      <c r="B547" s="59" t="s">
        <v>509</v>
      </c>
      <c r="C547" s="59" t="s">
        <v>536</v>
      </c>
      <c r="D547" s="58" t="s">
        <v>367</v>
      </c>
      <c r="E547" s="58" t="s">
        <v>363</v>
      </c>
      <c r="F547" s="60">
        <v>9070</v>
      </c>
    </row>
    <row r="548" spans="1:6" x14ac:dyDescent="0.25">
      <c r="A548" s="58" t="s">
        <v>504</v>
      </c>
      <c r="B548" s="59" t="s">
        <v>510</v>
      </c>
      <c r="C548" s="59" t="s">
        <v>537</v>
      </c>
      <c r="D548" s="58" t="s">
        <v>362</v>
      </c>
      <c r="E548" s="58" t="s">
        <v>363</v>
      </c>
      <c r="F548" s="60">
        <v>88477.28</v>
      </c>
    </row>
    <row r="549" spans="1:6" x14ac:dyDescent="0.25">
      <c r="A549" s="58" t="s">
        <v>505</v>
      </c>
      <c r="B549" s="59" t="s">
        <v>511</v>
      </c>
      <c r="C549" s="59" t="s">
        <v>538</v>
      </c>
      <c r="D549" s="58" t="s">
        <v>362</v>
      </c>
      <c r="E549" s="58" t="s">
        <v>363</v>
      </c>
      <c r="F549" s="60">
        <v>16572.07</v>
      </c>
    </row>
    <row r="550" spans="1:6" x14ac:dyDescent="0.25">
      <c r="A550" s="58" t="s">
        <v>506</v>
      </c>
      <c r="B550" s="59" t="s">
        <v>512</v>
      </c>
      <c r="C550" s="59" t="s">
        <v>539</v>
      </c>
      <c r="D550" s="58" t="s">
        <v>362</v>
      </c>
      <c r="E550" s="58" t="s">
        <v>363</v>
      </c>
      <c r="F550" s="60">
        <v>30392.68</v>
      </c>
    </row>
    <row r="551" spans="1:6" x14ac:dyDescent="0.25">
      <c r="A551" s="66" t="s">
        <v>540</v>
      </c>
      <c r="B551" s="66"/>
      <c r="C551" s="66"/>
      <c r="D551" s="66"/>
      <c r="E551" s="66"/>
      <c r="F551" s="61">
        <f>SUM(F470:F550)</f>
        <v>10026904.119999999</v>
      </c>
    </row>
  </sheetData>
  <mergeCells count="29">
    <mergeCell ref="A467:F467"/>
    <mergeCell ref="A551:E551"/>
    <mergeCell ref="A79:D79"/>
    <mergeCell ref="A86:D86"/>
    <mergeCell ref="A87:D87"/>
    <mergeCell ref="A88:D88"/>
    <mergeCell ref="A89:D89"/>
    <mergeCell ref="A419:D419"/>
    <mergeCell ref="A420:D420"/>
    <mergeCell ref="A444:D444"/>
    <mergeCell ref="A445:D445"/>
    <mergeCell ref="A147:D147"/>
    <mergeCell ref="A411:D411"/>
    <mergeCell ref="A412:D412"/>
    <mergeCell ref="A7:D7"/>
    <mergeCell ref="A8:D8"/>
    <mergeCell ref="A9:D9"/>
    <mergeCell ref="A12:D12"/>
    <mergeCell ref="A146:D146"/>
    <mergeCell ref="A69:D69"/>
    <mergeCell ref="A70:D70"/>
    <mergeCell ref="A78:D78"/>
    <mergeCell ref="A13:D13"/>
    <mergeCell ref="A58:D58"/>
    <mergeCell ref="A59:D59"/>
    <mergeCell ref="C141:D141"/>
    <mergeCell ref="A101:D101"/>
    <mergeCell ref="A122:D122"/>
    <mergeCell ref="A134:D134"/>
  </mergeCells>
  <printOptions horizontalCentered="1"/>
  <pageMargins left="1.0629921259842521" right="0.86614173228346458" top="0.19685039370078741" bottom="0.43307086614173229" header="0.19685039370078741" footer="0.19685039370078741"/>
  <pageSetup scale="78" fitToWidth="0" fitToHeight="0" orientation="portrait" verticalDpi="0" r:id="rId1"/>
  <rowBreaks count="9" manualBreakCount="9">
    <brk id="57" max="5" man="1"/>
    <brk id="99" max="5" man="1"/>
    <brk id="145" max="5" man="1"/>
    <brk id="196" max="5" man="1"/>
    <brk id="252" max="5" man="1"/>
    <brk id="310" max="5" man="1"/>
    <brk id="365" max="5" man="1"/>
    <brk id="409" max="5" man="1"/>
    <brk id="46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99"/>
  <sheetViews>
    <sheetView showGridLines="0" tabSelected="1" view="pageBreakPreview" topLeftCell="A3" zoomScale="80" zoomScaleNormal="100" zoomScaleSheetLayoutView="80" zoomScalePageLayoutView="50" workbookViewId="0">
      <pane xSplit="1" topLeftCell="B1" activePane="topRight" state="frozen"/>
      <selection pane="topRight" activeCell="I14" sqref="I14"/>
    </sheetView>
  </sheetViews>
  <sheetFormatPr baseColWidth="10" defaultColWidth="9.140625" defaultRowHeight="18.75" x14ac:dyDescent="0.3"/>
  <cols>
    <col min="1" max="1" width="70" style="126" customWidth="1"/>
    <col min="2" max="2" width="15.5703125" style="123" customWidth="1"/>
    <col min="3" max="3" width="14.7109375" style="123" customWidth="1"/>
    <col min="4" max="4" width="15.5703125" style="122" customWidth="1"/>
    <col min="5" max="5" width="14.7109375" style="123" customWidth="1"/>
    <col min="6" max="6" width="15.42578125" style="123" customWidth="1"/>
    <col min="7" max="7" width="14.5703125" style="123" customWidth="1"/>
    <col min="8" max="8" width="14.7109375" style="124" customWidth="1"/>
    <col min="9" max="9" width="15.7109375" style="125" customWidth="1"/>
    <col min="10" max="10" width="16.5703125" style="124" customWidth="1"/>
    <col min="11" max="11" width="15.5703125" style="123" customWidth="1"/>
    <col min="12" max="12" width="16.5703125" style="122" customWidth="1"/>
    <col min="13" max="13" width="17.28515625" style="122" customWidth="1"/>
    <col min="14" max="14" width="19.140625" style="122" customWidth="1"/>
    <col min="15" max="16" width="6" style="121" bestFit="1" customWidth="1"/>
    <col min="17" max="17" width="12.140625" style="121" customWidth="1"/>
    <col min="18" max="18" width="16.5703125" style="121" customWidth="1"/>
    <col min="19" max="20" width="7" style="121" bestFit="1" customWidth="1"/>
    <col min="21" max="16384" width="9.140625" style="121"/>
  </cols>
  <sheetData>
    <row r="1" spans="1:20" x14ac:dyDescent="0.3">
      <c r="A1" s="92"/>
      <c r="B1" s="143"/>
      <c r="C1" s="143"/>
      <c r="D1" s="99"/>
      <c r="E1" s="143"/>
      <c r="F1" s="143"/>
      <c r="G1" s="143"/>
      <c r="H1" s="144"/>
      <c r="I1" s="145"/>
      <c r="J1" s="144"/>
      <c r="K1" s="143"/>
      <c r="L1" s="99"/>
      <c r="M1" s="99"/>
      <c r="N1" s="99"/>
    </row>
    <row r="2" spans="1:20" ht="23.25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20" ht="23.25" x14ac:dyDescent="0.3">
      <c r="A3" s="142" t="s">
        <v>646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20" ht="23.25" x14ac:dyDescent="0.3">
      <c r="A4" s="142" t="s">
        <v>645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20" ht="23.25" x14ac:dyDescent="0.3">
      <c r="A5" s="142" t="s">
        <v>644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20" ht="23.25" x14ac:dyDescent="0.3">
      <c r="A6" s="142" t="s">
        <v>643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20" ht="23.25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20" s="139" customFormat="1" ht="31.5" customHeight="1" x14ac:dyDescent="0.25">
      <c r="A8" s="67" t="s">
        <v>542</v>
      </c>
      <c r="B8" s="67" t="s">
        <v>543</v>
      </c>
      <c r="C8" s="68" t="s">
        <v>544</v>
      </c>
      <c r="D8" s="68" t="s">
        <v>545</v>
      </c>
      <c r="E8" s="68" t="s">
        <v>546</v>
      </c>
      <c r="F8" s="68" t="s">
        <v>547</v>
      </c>
      <c r="G8" s="68" t="s">
        <v>548</v>
      </c>
      <c r="H8" s="69" t="s">
        <v>549</v>
      </c>
      <c r="I8" s="69" t="s">
        <v>550</v>
      </c>
      <c r="J8" s="69" t="s">
        <v>551</v>
      </c>
      <c r="K8" s="68" t="s">
        <v>552</v>
      </c>
      <c r="L8" s="68" t="s">
        <v>553</v>
      </c>
      <c r="M8" s="68" t="s">
        <v>554</v>
      </c>
      <c r="N8" s="68" t="s">
        <v>555</v>
      </c>
      <c r="S8" s="140"/>
      <c r="T8" s="140"/>
    </row>
    <row r="9" spans="1:20" s="79" customFormat="1" x14ac:dyDescent="0.25">
      <c r="A9" s="70" t="s">
        <v>556</v>
      </c>
      <c r="B9" s="71"/>
      <c r="C9" s="71"/>
      <c r="D9" s="71"/>
      <c r="E9" s="71"/>
      <c r="F9" s="71"/>
      <c r="G9" s="71"/>
      <c r="H9" s="71"/>
      <c r="I9" s="71"/>
      <c r="J9" s="71"/>
      <c r="K9" s="72"/>
      <c r="L9" s="71"/>
      <c r="M9" s="71"/>
      <c r="N9" s="71"/>
      <c r="O9" s="138"/>
      <c r="P9" s="138"/>
      <c r="Q9" s="138"/>
      <c r="R9" s="138"/>
      <c r="S9" s="138"/>
      <c r="T9" s="138"/>
    </row>
    <row r="10" spans="1:20" s="137" customFormat="1" ht="14.25" customHeight="1" x14ac:dyDescent="0.25">
      <c r="A10" s="70" t="s">
        <v>557</v>
      </c>
      <c r="B10" s="73">
        <f>SUM(B11:B15)</f>
        <v>317923324.15999997</v>
      </c>
      <c r="C10" s="73">
        <v>52801084.469999999</v>
      </c>
      <c r="D10" s="73">
        <v>75030854.480000004</v>
      </c>
      <c r="E10" s="73">
        <f>SUM(E11:E15)</f>
        <v>74039076</v>
      </c>
      <c r="F10" s="73">
        <f>SUM(F11:F15)</f>
        <v>68654157.150000006</v>
      </c>
      <c r="G10" s="73">
        <f>SUM(G11:G15)</f>
        <v>71053255.890000001</v>
      </c>
      <c r="H10" s="73">
        <f>SUM(H11:H15)</f>
        <v>0</v>
      </c>
      <c r="I10" s="73">
        <f>SUM(I11:I15)</f>
        <v>0</v>
      </c>
      <c r="J10" s="73">
        <f>SUM(J11:J15)</f>
        <v>0</v>
      </c>
      <c r="K10" s="73">
        <f>SUM(K11:K15)</f>
        <v>0</v>
      </c>
      <c r="L10" s="73">
        <f>SUM(L11:L15)</f>
        <v>0</v>
      </c>
      <c r="M10" s="73">
        <f>SUM(M11:M15)</f>
        <v>0</v>
      </c>
      <c r="N10" s="73">
        <f>SUM(N11:N15)</f>
        <v>0</v>
      </c>
    </row>
    <row r="11" spans="1:20" s="79" customFormat="1" ht="14.25" customHeight="1" x14ac:dyDescent="0.25">
      <c r="A11" s="74" t="s">
        <v>558</v>
      </c>
      <c r="B11" s="75">
        <f>SUM(C11+D11+C2+E11+F11+G11+H11+I11+J11+K11+L11+M11+N11)</f>
        <v>286446524.14999998</v>
      </c>
      <c r="C11" s="76">
        <v>52786084.469999999</v>
      </c>
      <c r="D11" s="76">
        <v>60225164.200000003</v>
      </c>
      <c r="E11" s="76">
        <v>60822966.270000003</v>
      </c>
      <c r="F11" s="76">
        <v>56802692.870000005</v>
      </c>
      <c r="G11" s="76">
        <v>55809616.339999996</v>
      </c>
      <c r="H11" s="76"/>
      <c r="I11" s="75"/>
      <c r="J11" s="75"/>
      <c r="K11" s="77"/>
      <c r="L11" s="77"/>
      <c r="M11" s="78"/>
      <c r="N11" s="77"/>
    </row>
    <row r="12" spans="1:20" s="79" customFormat="1" ht="14.25" customHeight="1" x14ac:dyDescent="0.25">
      <c r="A12" s="74" t="s">
        <v>559</v>
      </c>
      <c r="B12" s="75">
        <f>SUM(C12+D12+C3+E12+F12+G12+H12+I12+J12+K12+L12+M12+N12)</f>
        <v>7740000</v>
      </c>
      <c r="C12" s="76"/>
      <c r="D12" s="76">
        <v>3000000</v>
      </c>
      <c r="E12" s="76">
        <v>1500000</v>
      </c>
      <c r="F12" s="76">
        <v>50000</v>
      </c>
      <c r="G12" s="76">
        <v>3190000</v>
      </c>
      <c r="H12" s="76"/>
      <c r="I12" s="75"/>
      <c r="J12" s="75"/>
      <c r="K12" s="77"/>
      <c r="L12" s="78"/>
      <c r="M12" s="78"/>
      <c r="N12" s="78"/>
    </row>
    <row r="13" spans="1:20" s="79" customFormat="1" ht="14.25" customHeight="1" x14ac:dyDescent="0.25">
      <c r="A13" s="74" t="s">
        <v>560</v>
      </c>
      <c r="B13" s="75">
        <f>SUM(C13+D13+C4+E13+F13+G13+H13+I13+J13+K13+L13+M13+N13)</f>
        <v>590000</v>
      </c>
      <c r="C13" s="76">
        <v>15000</v>
      </c>
      <c r="D13" s="76">
        <v>235000</v>
      </c>
      <c r="E13" s="76">
        <v>140000</v>
      </c>
      <c r="F13" s="76">
        <v>45000</v>
      </c>
      <c r="G13" s="76">
        <v>155000</v>
      </c>
      <c r="H13" s="76"/>
      <c r="I13" s="75"/>
      <c r="J13" s="75"/>
      <c r="K13" s="77"/>
      <c r="L13" s="78"/>
      <c r="M13" s="78"/>
      <c r="N13" s="78"/>
    </row>
    <row r="14" spans="1:20" s="79" customFormat="1" ht="14.25" customHeight="1" x14ac:dyDescent="0.25">
      <c r="A14" s="74" t="s">
        <v>561</v>
      </c>
      <c r="C14" s="76"/>
      <c r="D14" s="76"/>
      <c r="F14" s="76"/>
      <c r="G14" s="76"/>
      <c r="H14" s="76"/>
      <c r="I14" s="75"/>
      <c r="J14" s="75"/>
      <c r="K14" s="77"/>
      <c r="L14" s="78"/>
      <c r="M14" s="78"/>
      <c r="N14" s="78"/>
    </row>
    <row r="15" spans="1:20" s="79" customFormat="1" ht="14.25" customHeight="1" x14ac:dyDescent="0.25">
      <c r="A15" s="74" t="s">
        <v>562</v>
      </c>
      <c r="B15" s="75">
        <f>+C15+D15+E15</f>
        <v>23146800.009999998</v>
      </c>
      <c r="C15" s="76"/>
      <c r="D15" s="76">
        <v>11570690.279999999</v>
      </c>
      <c r="E15" s="76">
        <v>11576109.73</v>
      </c>
      <c r="F15" s="76">
        <v>11756464.279999999</v>
      </c>
      <c r="G15" s="76">
        <v>11898639.550000001</v>
      </c>
      <c r="H15" s="76"/>
      <c r="I15" s="75"/>
      <c r="J15" s="75"/>
      <c r="K15" s="77"/>
      <c r="L15" s="78"/>
      <c r="M15" s="78"/>
      <c r="N15" s="78"/>
    </row>
    <row r="16" spans="1:20" s="137" customFormat="1" ht="14.25" customHeight="1" x14ac:dyDescent="0.25">
      <c r="A16" s="70" t="s">
        <v>563</v>
      </c>
      <c r="B16" s="73">
        <f>SUM(C16+D16+C7+E16+F16+G16+H16+I16+J16+K16+L16+M16+N16)</f>
        <v>96142295.840000004</v>
      </c>
      <c r="C16" s="73">
        <v>27338207.34</v>
      </c>
      <c r="D16" s="73">
        <v>15125991.77</v>
      </c>
      <c r="E16" s="73">
        <f>SUM(E17:E25)</f>
        <v>19944289.640000001</v>
      </c>
      <c r="F16" s="73">
        <f>SUM(F17:F25)</f>
        <v>11948138.15</v>
      </c>
      <c r="G16" s="73">
        <f>SUM(G17:G25)</f>
        <v>21785668.939999998</v>
      </c>
      <c r="H16" s="73">
        <f>SUM(H17:H25)</f>
        <v>0</v>
      </c>
      <c r="I16" s="73">
        <f>SUM(I17:I25)</f>
        <v>0</v>
      </c>
      <c r="J16" s="73">
        <f>SUM(J17:J25)</f>
        <v>0</v>
      </c>
      <c r="K16" s="73">
        <f>SUM(K17:K25)</f>
        <v>0</v>
      </c>
      <c r="L16" s="73">
        <f>SUM(L17:L25)</f>
        <v>0</v>
      </c>
      <c r="M16" s="73">
        <f>SUM(M17:M25)</f>
        <v>0</v>
      </c>
      <c r="N16" s="73">
        <f>SUM(N17:N25)</f>
        <v>0</v>
      </c>
    </row>
    <row r="17" spans="1:14" s="79" customFormat="1" ht="14.25" customHeight="1" x14ac:dyDescent="0.25">
      <c r="A17" s="74" t="s">
        <v>564</v>
      </c>
      <c r="B17" s="75">
        <f>SUM(C17+D17+E17+F17+G17+H17+I17+J17+K17+L17+M17+N17)</f>
        <v>16667560.579999998</v>
      </c>
      <c r="C17" s="76">
        <v>2079300.2</v>
      </c>
      <c r="D17" s="76">
        <v>2157722.5699999998</v>
      </c>
      <c r="E17" s="76">
        <v>2508171.2599999998</v>
      </c>
      <c r="F17" s="76">
        <v>2496950.8899999997</v>
      </c>
      <c r="G17" s="76">
        <v>7425415.6600000001</v>
      </c>
      <c r="H17" s="76"/>
      <c r="I17" s="75"/>
      <c r="J17" s="75"/>
      <c r="K17" s="77"/>
      <c r="L17" s="78"/>
      <c r="M17" s="78"/>
      <c r="N17" s="78"/>
    </row>
    <row r="18" spans="1:14" s="79" customFormat="1" ht="14.25" customHeight="1" x14ac:dyDescent="0.25">
      <c r="A18" s="74" t="s">
        <v>565</v>
      </c>
      <c r="B18" s="75">
        <f>SUM(C18+D18+E18+F18+G18+H18+I18+J18+K18+L18+M18+N18)</f>
        <v>13976841.220000001</v>
      </c>
      <c r="C18" s="76">
        <v>1619503.23</v>
      </c>
      <c r="D18" s="76">
        <v>554659.21</v>
      </c>
      <c r="E18" s="76">
        <v>5066321.75</v>
      </c>
      <c r="F18" s="76">
        <v>5924370.7300000004</v>
      </c>
      <c r="G18" s="76">
        <v>811986.3</v>
      </c>
      <c r="H18" s="76"/>
      <c r="I18" s="75"/>
      <c r="J18" s="75"/>
      <c r="K18" s="77"/>
      <c r="L18" s="78"/>
      <c r="M18" s="78"/>
      <c r="N18" s="78"/>
    </row>
    <row r="19" spans="1:14" s="79" customFormat="1" ht="14.25" customHeight="1" x14ac:dyDescent="0.25">
      <c r="A19" s="74" t="s">
        <v>566</v>
      </c>
      <c r="B19" s="75">
        <f>SUM(C19+D19+E19+F19+G19+H19+I19+J19+K19+L19+M19+N19)</f>
        <v>4539387.5</v>
      </c>
      <c r="C19" s="76">
        <v>1193879</v>
      </c>
      <c r="D19" s="76">
        <v>1906888.67</v>
      </c>
      <c r="E19" s="76">
        <v>1312419.83</v>
      </c>
      <c r="F19" s="76">
        <v>36600</v>
      </c>
      <c r="G19" s="76">
        <v>89600</v>
      </c>
      <c r="H19" s="76"/>
      <c r="I19" s="75"/>
      <c r="J19" s="75"/>
      <c r="K19" s="77"/>
      <c r="L19" s="78"/>
      <c r="M19" s="78"/>
      <c r="N19" s="78"/>
    </row>
    <row r="20" spans="1:14" s="79" customFormat="1" ht="14.25" customHeight="1" x14ac:dyDescent="0.25">
      <c r="A20" s="74" t="s">
        <v>567</v>
      </c>
      <c r="B20" s="75">
        <f>SUM(C20+D20+E20+F20+G20+H20+I20+J20+K20+L20+M20+N20)</f>
        <v>530727.01</v>
      </c>
      <c r="C20" s="76">
        <v>58255</v>
      </c>
      <c r="D20" s="76">
        <v>86607.5</v>
      </c>
      <c r="E20" s="76">
        <v>25376</v>
      </c>
      <c r="F20" s="76">
        <v>120168.51000000001</v>
      </c>
      <c r="G20" s="76">
        <v>240320</v>
      </c>
      <c r="H20" s="76"/>
      <c r="I20" s="75"/>
      <c r="J20" s="75"/>
      <c r="K20" s="77"/>
      <c r="L20" s="78"/>
      <c r="M20" s="78"/>
      <c r="N20" s="78"/>
    </row>
    <row r="21" spans="1:14" s="79" customFormat="1" ht="14.25" customHeight="1" x14ac:dyDescent="0.25">
      <c r="A21" s="74" t="s">
        <v>568</v>
      </c>
      <c r="B21" s="75">
        <f>SUM(C21+D21+E21+F21+G21+H21+I21+J21+K21+L21+M21+N21)</f>
        <v>1337937.17</v>
      </c>
      <c r="C21" s="76">
        <v>732079.36</v>
      </c>
      <c r="D21" s="76"/>
      <c r="E21" s="76">
        <v>293852.81</v>
      </c>
      <c r="F21" s="76">
        <v>147050</v>
      </c>
      <c r="G21" s="76">
        <v>164955</v>
      </c>
      <c r="H21" s="76"/>
      <c r="I21" s="75"/>
      <c r="J21" s="75"/>
      <c r="K21" s="77"/>
      <c r="L21" s="78"/>
      <c r="M21" s="78"/>
      <c r="N21" s="78"/>
    </row>
    <row r="22" spans="1:14" s="79" customFormat="1" ht="14.25" customHeight="1" x14ac:dyDescent="0.25">
      <c r="A22" s="74" t="s">
        <v>569</v>
      </c>
      <c r="B22" s="75">
        <f>SUM(C22+D22+E22+F22+G22+H22+I22+J22+K22+L22+M22+N22)</f>
        <v>8773364.4199999999</v>
      </c>
      <c r="C22" s="76">
        <v>671170.71</v>
      </c>
      <c r="D22" s="76">
        <v>1696688.18</v>
      </c>
      <c r="E22" s="76">
        <v>2299136.86</v>
      </c>
      <c r="F22" s="76">
        <v>911656.78</v>
      </c>
      <c r="G22" s="76">
        <v>3194711.89</v>
      </c>
      <c r="H22" s="76"/>
      <c r="I22" s="75"/>
      <c r="J22" s="75"/>
      <c r="K22" s="77"/>
      <c r="L22" s="78"/>
      <c r="M22" s="78"/>
      <c r="N22" s="78"/>
    </row>
    <row r="23" spans="1:14" s="79" customFormat="1" ht="14.25" customHeight="1" x14ac:dyDescent="0.25">
      <c r="A23" s="74" t="s">
        <v>570</v>
      </c>
      <c r="B23" s="75">
        <f>SUM(C23+D23+E23+F23+G23+H23+I23+J23+K23+L23+M23+N23)</f>
        <v>1626694.76</v>
      </c>
      <c r="C23" s="76">
        <v>364482.7</v>
      </c>
      <c r="D23" s="76">
        <v>196242.18</v>
      </c>
      <c r="E23" s="76">
        <v>885232.14</v>
      </c>
      <c r="F23" s="76">
        <v>155892.51</v>
      </c>
      <c r="G23" s="76">
        <v>24845.23</v>
      </c>
      <c r="H23" s="76"/>
      <c r="I23" s="75"/>
      <c r="J23" s="75"/>
      <c r="K23" s="77"/>
      <c r="L23" s="78"/>
      <c r="M23" s="78"/>
      <c r="N23" s="78"/>
    </row>
    <row r="24" spans="1:14" s="79" customFormat="1" ht="14.25" customHeight="1" x14ac:dyDescent="0.25">
      <c r="A24" s="74" t="s">
        <v>571</v>
      </c>
      <c r="B24" s="75">
        <f>SUM(C24+D24+E24+F24+G24+H24+I24+J24+K24+L24+M24+N24)</f>
        <v>47440531.310000002</v>
      </c>
      <c r="C24" s="76">
        <v>20463014.5</v>
      </c>
      <c r="D24" s="77">
        <v>7761188.7400000002</v>
      </c>
      <c r="E24" s="76">
        <v>7433374.5899999999</v>
      </c>
      <c r="F24" s="76">
        <v>1965554.52</v>
      </c>
      <c r="G24" s="76">
        <v>9817398.959999999</v>
      </c>
      <c r="H24" s="76"/>
      <c r="I24" s="75"/>
      <c r="J24" s="75"/>
      <c r="K24" s="77"/>
      <c r="L24" s="78"/>
      <c r="M24" s="78"/>
      <c r="N24" s="78"/>
    </row>
    <row r="25" spans="1:14" s="79" customFormat="1" ht="14.25" customHeight="1" x14ac:dyDescent="0.25">
      <c r="A25" s="74" t="s">
        <v>572</v>
      </c>
      <c r="B25" s="75">
        <f>SUM(C25+D25+E25+F25+G25+H25+I25+J25+K25+L25+M25+N25)</f>
        <v>1249251.8699999999</v>
      </c>
      <c r="C25" s="76">
        <v>156522.64000000001</v>
      </c>
      <c r="D25" s="76">
        <v>765994.72</v>
      </c>
      <c r="E25" s="76">
        <v>120404.4</v>
      </c>
      <c r="F25" s="76">
        <v>189894.21</v>
      </c>
      <c r="G25" s="76">
        <v>16435.900000000001</v>
      </c>
      <c r="H25" s="76"/>
      <c r="I25" s="75"/>
      <c r="J25" s="75"/>
      <c r="K25" s="77"/>
      <c r="L25" s="78"/>
      <c r="M25" s="78"/>
      <c r="N25" s="78"/>
    </row>
    <row r="26" spans="1:14" s="137" customFormat="1" ht="14.25" customHeight="1" x14ac:dyDescent="0.25">
      <c r="A26" s="70" t="s">
        <v>573</v>
      </c>
      <c r="B26" s="73">
        <f>SUM(C26+D26+E26+F26+G26+H26+I26+J26+K26+L26+M26+N26)</f>
        <v>15003521.560000001</v>
      </c>
      <c r="C26" s="73">
        <v>3509850.1999999997</v>
      </c>
      <c r="D26" s="73">
        <v>1790406.69</v>
      </c>
      <c r="E26" s="73">
        <f>SUM(E27:E35)</f>
        <v>1886916.9499999997</v>
      </c>
      <c r="F26" s="73">
        <f>SUM(F27:F35)</f>
        <v>3369432.2399999998</v>
      </c>
      <c r="G26" s="73">
        <f>SUM(G27:G35)</f>
        <v>4446915.4800000004</v>
      </c>
      <c r="H26" s="73">
        <f>SUM(H27:H35)</f>
        <v>0</v>
      </c>
      <c r="I26" s="73">
        <f>SUM(I27:I35)</f>
        <v>0</v>
      </c>
      <c r="J26" s="73">
        <f>SUM(J27:J35)</f>
        <v>0</v>
      </c>
      <c r="K26" s="73">
        <f>SUM(K27:K35)</f>
        <v>0</v>
      </c>
      <c r="L26" s="73">
        <f>SUM(L27:L35)</f>
        <v>0</v>
      </c>
      <c r="M26" s="73">
        <f>SUM(M27:M35)</f>
        <v>0</v>
      </c>
      <c r="N26" s="73">
        <f>SUM(N27:N35)</f>
        <v>0</v>
      </c>
    </row>
    <row r="27" spans="1:14" s="79" customFormat="1" ht="14.25" customHeight="1" x14ac:dyDescent="0.25">
      <c r="A27" s="74" t="s">
        <v>574</v>
      </c>
      <c r="B27" s="75">
        <f>SUM(C27+D27+E27+F27+G27+H27+I27+J27+K27+L27+M27+N27)</f>
        <v>2846591.67</v>
      </c>
      <c r="C27" s="76">
        <v>527111.03</v>
      </c>
      <c r="D27" s="76">
        <v>11526.57</v>
      </c>
      <c r="E27" s="76">
        <v>248750.94</v>
      </c>
      <c r="F27" s="76">
        <v>606630.75</v>
      </c>
      <c r="G27" s="76">
        <v>1452572.38</v>
      </c>
      <c r="H27" s="76"/>
      <c r="I27" s="75"/>
      <c r="J27" s="75"/>
      <c r="K27" s="77"/>
      <c r="L27" s="78"/>
      <c r="M27" s="78"/>
      <c r="N27" s="78"/>
    </row>
    <row r="28" spans="1:14" s="79" customFormat="1" ht="14.25" customHeight="1" x14ac:dyDescent="0.25">
      <c r="A28" s="74" t="s">
        <v>575</v>
      </c>
      <c r="B28" s="75">
        <f>SUM(C28+D28+E28+F28+G28+H28+I28+J28+K28+L28+M28+N28)</f>
        <v>1249988.8799999999</v>
      </c>
      <c r="C28" s="76">
        <v>596018.68000000005</v>
      </c>
      <c r="D28" s="76">
        <v>4950</v>
      </c>
      <c r="E28" s="76">
        <v>575143.44999999995</v>
      </c>
      <c r="F28" s="76">
        <v>65737.75</v>
      </c>
      <c r="G28" s="76">
        <v>8139</v>
      </c>
      <c r="H28" s="76"/>
      <c r="I28" s="75"/>
      <c r="J28" s="75"/>
      <c r="K28" s="77"/>
      <c r="L28" s="78"/>
      <c r="M28" s="78"/>
      <c r="N28" s="78"/>
    </row>
    <row r="29" spans="1:14" s="79" customFormat="1" ht="14.25" customHeight="1" x14ac:dyDescent="0.25">
      <c r="A29" s="74" t="s">
        <v>576</v>
      </c>
      <c r="B29" s="75">
        <f>SUM(C29+D29+E29+F29+G29+H29+I29+J29+K29+L29+M29+N29)</f>
        <v>28421.1</v>
      </c>
      <c r="C29" s="76">
        <v>6848.1</v>
      </c>
      <c r="D29" s="76">
        <v>4290</v>
      </c>
      <c r="E29" s="76">
        <v>3584.97</v>
      </c>
      <c r="F29" s="76">
        <v>6093</v>
      </c>
      <c r="G29" s="76">
        <v>7605.03</v>
      </c>
      <c r="H29" s="76"/>
      <c r="I29" s="75"/>
      <c r="J29" s="75"/>
      <c r="K29" s="77"/>
      <c r="L29" s="78"/>
      <c r="M29" s="78"/>
      <c r="N29" s="78"/>
    </row>
    <row r="30" spans="1:14" s="79" customFormat="1" ht="14.25" customHeight="1" x14ac:dyDescent="0.25">
      <c r="A30" s="74" t="s">
        <v>577</v>
      </c>
      <c r="B30" s="75">
        <f>SUM(C30+D30+E31+F30+G30+H30+I30+J30+K30+L30+M30+N30)</f>
        <v>10270.77</v>
      </c>
      <c r="C30" s="76">
        <v>7090.94</v>
      </c>
      <c r="D30" s="76"/>
      <c r="F30" s="76"/>
      <c r="G30" s="76">
        <v>755</v>
      </c>
      <c r="H30" s="76"/>
      <c r="I30" s="75"/>
      <c r="J30" s="75"/>
      <c r="K30" s="77"/>
      <c r="L30" s="78"/>
      <c r="M30" s="78"/>
      <c r="N30" s="78"/>
    </row>
    <row r="31" spans="1:14" s="79" customFormat="1" ht="14.25" customHeight="1" x14ac:dyDescent="0.25">
      <c r="A31" s="74" t="s">
        <v>578</v>
      </c>
      <c r="B31" s="75">
        <f>SUM(C31+D31+E32+F31+G31+H31+I31+J31+K31+L31+M31+N31)</f>
        <v>407136.68</v>
      </c>
      <c r="C31" s="76">
        <v>11570.16</v>
      </c>
      <c r="D31" s="76">
        <v>6105.1</v>
      </c>
      <c r="E31" s="76">
        <v>2424.83</v>
      </c>
      <c r="F31" s="76">
        <v>115270.3</v>
      </c>
      <c r="G31" s="76">
        <v>271081.61</v>
      </c>
      <c r="H31" s="76"/>
      <c r="I31" s="75"/>
      <c r="J31" s="75"/>
      <c r="K31" s="77"/>
      <c r="L31" s="78"/>
      <c r="M31" s="78"/>
      <c r="N31" s="78"/>
    </row>
    <row r="32" spans="1:14" s="79" customFormat="1" ht="14.25" customHeight="1" x14ac:dyDescent="0.25">
      <c r="A32" s="74" t="s">
        <v>579</v>
      </c>
      <c r="B32" s="75">
        <f>+C32+D32+E32</f>
        <v>99888.31</v>
      </c>
      <c r="C32" s="76">
        <v>80372.42</v>
      </c>
      <c r="D32" s="76">
        <v>16406.38</v>
      </c>
      <c r="E32" s="76">
        <v>3109.51</v>
      </c>
      <c r="F32" s="76">
        <v>1120</v>
      </c>
      <c r="G32" s="76">
        <v>42630.35</v>
      </c>
      <c r="H32" s="76"/>
      <c r="I32" s="75"/>
      <c r="J32" s="75"/>
      <c r="K32" s="77"/>
      <c r="L32" s="78"/>
      <c r="M32" s="78"/>
      <c r="N32" s="78"/>
    </row>
    <row r="33" spans="1:14" s="79" customFormat="1" ht="14.25" customHeight="1" x14ac:dyDescent="0.25">
      <c r="A33" s="74" t="s">
        <v>580</v>
      </c>
      <c r="B33" s="75">
        <f>+C33+D33+E33</f>
        <v>2736698.91</v>
      </c>
      <c r="C33" s="76">
        <v>358204.21</v>
      </c>
      <c r="D33" s="76">
        <v>1465494.7</v>
      </c>
      <c r="E33" s="76">
        <v>913000</v>
      </c>
      <c r="F33" s="76">
        <v>2235701</v>
      </c>
      <c r="G33" s="76">
        <v>719676.97000000009</v>
      </c>
      <c r="H33" s="76"/>
      <c r="I33" s="75"/>
      <c r="J33" s="75"/>
      <c r="K33" s="77"/>
      <c r="L33" s="78"/>
      <c r="M33" s="78"/>
      <c r="N33" s="78"/>
    </row>
    <row r="34" spans="1:14" s="79" customFormat="1" ht="14.25" customHeight="1" x14ac:dyDescent="0.25">
      <c r="A34" s="74" t="s">
        <v>581</v>
      </c>
      <c r="B34" s="75">
        <f>SUM(C34+D34+E34+F34+G34+H34+I34+J34+K34+L34+M34+N34)</f>
        <v>0</v>
      </c>
      <c r="C34" s="76"/>
      <c r="D34" s="76"/>
      <c r="E34" s="76"/>
      <c r="F34" s="76"/>
      <c r="G34" s="76"/>
      <c r="H34" s="76"/>
      <c r="I34" s="75"/>
      <c r="J34" s="75"/>
      <c r="K34" s="77"/>
      <c r="L34" s="78"/>
      <c r="M34" s="78"/>
      <c r="N34" s="78"/>
    </row>
    <row r="35" spans="1:14" s="79" customFormat="1" ht="14.25" customHeight="1" x14ac:dyDescent="0.25">
      <c r="A35" s="74" t="s">
        <v>582</v>
      </c>
      <c r="B35" s="75">
        <f>SUM(C35+D35+E35+F35+G35+H35+I35+J35+K35+L35+M35+N35)</f>
        <v>4628506.43</v>
      </c>
      <c r="C35" s="76">
        <v>1922634.66</v>
      </c>
      <c r="D35" s="76">
        <v>281633.94</v>
      </c>
      <c r="E35" s="76">
        <v>140903.25</v>
      </c>
      <c r="F35" s="76">
        <v>338879.44</v>
      </c>
      <c r="G35" s="76">
        <v>1944455.14</v>
      </c>
      <c r="H35" s="76"/>
      <c r="I35" s="75"/>
      <c r="J35" s="75"/>
      <c r="K35" s="77"/>
      <c r="L35" s="78"/>
      <c r="M35" s="78"/>
      <c r="N35" s="78"/>
    </row>
    <row r="36" spans="1:14" s="137" customFormat="1" ht="14.25" customHeight="1" x14ac:dyDescent="0.25">
      <c r="A36" s="70" t="s">
        <v>583</v>
      </c>
      <c r="B36" s="73">
        <f>SUM(C36+D36+E36+F36+G36+H36+I36+J36+K36+L36+M36+N36)</f>
        <v>3219607.87</v>
      </c>
      <c r="C36" s="73">
        <v>496352.76</v>
      </c>
      <c r="D36" s="73">
        <v>736514.5</v>
      </c>
      <c r="E36" s="73">
        <f>SUM(E37:E43)</f>
        <v>267434.77</v>
      </c>
      <c r="F36" s="73">
        <f>SUM(F37:F43)</f>
        <v>669567.74</v>
      </c>
      <c r="G36" s="73">
        <f>SUM(G37:G43)</f>
        <v>1049738.1000000001</v>
      </c>
      <c r="H36" s="73">
        <f>SUM(H37:H43)</f>
        <v>0</v>
      </c>
      <c r="I36" s="73">
        <f>SUM(I37:I43)</f>
        <v>0</v>
      </c>
      <c r="J36" s="73">
        <f>SUM(J37:J43)</f>
        <v>0</v>
      </c>
      <c r="K36" s="73">
        <f>SUM(K37:K43)</f>
        <v>0</v>
      </c>
      <c r="L36" s="73">
        <f>SUM(L37:L43)</f>
        <v>0</v>
      </c>
      <c r="M36" s="73">
        <f>SUM(M37:M43)</f>
        <v>0</v>
      </c>
      <c r="N36" s="73">
        <f>SUM(N37:N43)</f>
        <v>0</v>
      </c>
    </row>
    <row r="37" spans="1:14" s="79" customFormat="1" ht="14.25" customHeight="1" x14ac:dyDescent="0.25">
      <c r="A37" s="74" t="s">
        <v>584</v>
      </c>
      <c r="B37" s="75">
        <f>SUM(C37+D37+E37+F37+G37+H37+I37+J37+K37+L37+M37+N37)</f>
        <v>2878507.87</v>
      </c>
      <c r="C37" s="76">
        <v>496352.76</v>
      </c>
      <c r="D37" s="76">
        <v>736514.5</v>
      </c>
      <c r="E37" s="76">
        <v>267434.77</v>
      </c>
      <c r="F37" s="76">
        <v>328467.74</v>
      </c>
      <c r="G37" s="76">
        <v>1049738.1000000001</v>
      </c>
      <c r="H37" s="76"/>
      <c r="I37" s="75"/>
      <c r="J37" s="75"/>
      <c r="L37" s="78"/>
      <c r="M37" s="78"/>
      <c r="N37" s="78"/>
    </row>
    <row r="38" spans="1:14" s="79" customFormat="1" ht="14.25" customHeight="1" x14ac:dyDescent="0.25">
      <c r="A38" s="74" t="s">
        <v>585</v>
      </c>
      <c r="B38" s="75">
        <f>SUM(C38+D38+E38+F38+G38+H38+I38+J38+K38+L38+M38+N38)</f>
        <v>0</v>
      </c>
      <c r="C38" s="76"/>
      <c r="D38" s="76"/>
      <c r="E38" s="76"/>
      <c r="F38" s="76"/>
      <c r="G38" s="76"/>
      <c r="H38" s="76"/>
      <c r="I38" s="75"/>
      <c r="J38" s="75"/>
      <c r="K38" s="78"/>
      <c r="L38" s="78"/>
      <c r="M38" s="78"/>
      <c r="N38" s="78"/>
    </row>
    <row r="39" spans="1:14" s="79" customFormat="1" ht="14.25" customHeight="1" x14ac:dyDescent="0.25">
      <c r="A39" s="74" t="s">
        <v>586</v>
      </c>
      <c r="B39" s="75">
        <f>SUM(C39+D39+E39+F39+G39+H39+I39+J39+K39+L39+M39+N39)</f>
        <v>0</v>
      </c>
      <c r="C39" s="76"/>
      <c r="D39" s="76"/>
      <c r="E39" s="76"/>
      <c r="F39" s="76"/>
      <c r="G39" s="76"/>
      <c r="H39" s="76"/>
      <c r="I39" s="75"/>
      <c r="J39" s="75"/>
      <c r="K39" s="78"/>
      <c r="L39" s="78"/>
      <c r="M39" s="78"/>
      <c r="N39" s="78"/>
    </row>
    <row r="40" spans="1:14" s="79" customFormat="1" ht="14.25" customHeight="1" x14ac:dyDescent="0.25">
      <c r="A40" s="74" t="s">
        <v>587</v>
      </c>
      <c r="B40" s="75">
        <f>SUM(C40+D40+E40+F40+G40+H40+I40+J40+K40+L40+M40+N40)</f>
        <v>0</v>
      </c>
      <c r="C40" s="76"/>
      <c r="D40" s="76"/>
      <c r="E40" s="76"/>
      <c r="F40" s="76"/>
      <c r="G40" s="76"/>
      <c r="H40" s="76"/>
      <c r="I40" s="75"/>
      <c r="J40" s="75"/>
      <c r="K40" s="78"/>
      <c r="L40" s="78"/>
      <c r="M40" s="78"/>
      <c r="N40" s="78"/>
    </row>
    <row r="41" spans="1:14" s="79" customFormat="1" ht="14.25" customHeight="1" x14ac:dyDescent="0.25">
      <c r="A41" s="74" t="s">
        <v>588</v>
      </c>
      <c r="B41" s="75">
        <f>SUM(C41+D41+E41+F41+G41+H41+I41+J41+K41+L41+M41+N41)</f>
        <v>0</v>
      </c>
      <c r="C41" s="76"/>
      <c r="D41" s="76"/>
      <c r="E41" s="76"/>
      <c r="F41" s="76"/>
      <c r="G41" s="76"/>
      <c r="H41" s="76"/>
      <c r="I41" s="75"/>
      <c r="J41" s="75"/>
      <c r="K41" s="78"/>
      <c r="L41" s="78"/>
      <c r="M41" s="78"/>
      <c r="N41" s="78"/>
    </row>
    <row r="42" spans="1:14" s="79" customFormat="1" ht="14.25" customHeight="1" x14ac:dyDescent="0.25">
      <c r="A42" s="74" t="s">
        <v>589</v>
      </c>
      <c r="B42" s="75">
        <f>SUM(C42+D42+E42+F42+G42+H42+I42+J42+K42+L42+M42+N42)</f>
        <v>341100</v>
      </c>
      <c r="C42" s="76"/>
      <c r="D42" s="76"/>
      <c r="E42" s="76"/>
      <c r="F42" s="76">
        <v>341100</v>
      </c>
      <c r="G42" s="76"/>
      <c r="H42" s="76"/>
      <c r="I42" s="75"/>
      <c r="J42" s="75"/>
      <c r="K42" s="78"/>
      <c r="L42" s="78"/>
      <c r="M42" s="78"/>
      <c r="N42" s="78"/>
    </row>
    <row r="43" spans="1:14" s="79" customFormat="1" ht="14.25" customHeight="1" x14ac:dyDescent="0.25">
      <c r="A43" s="74" t="s">
        <v>590</v>
      </c>
      <c r="B43" s="75">
        <f>SUM(C43+D43+E43+F43+G43+H43+I43+J43+K43+L43+M43+N43)</f>
        <v>0</v>
      </c>
      <c r="C43" s="76"/>
      <c r="D43" s="76"/>
      <c r="E43" s="76"/>
      <c r="F43" s="76"/>
      <c r="G43" s="76"/>
      <c r="H43" s="76"/>
      <c r="I43" s="75"/>
      <c r="J43" s="75"/>
      <c r="K43" s="78"/>
      <c r="L43" s="78"/>
      <c r="M43" s="78"/>
      <c r="N43" s="78"/>
    </row>
    <row r="44" spans="1:14" s="137" customFormat="1" ht="14.25" customHeight="1" x14ac:dyDescent="0.25">
      <c r="A44" s="70" t="s">
        <v>591</v>
      </c>
      <c r="B44" s="73">
        <f>SUM(C44+D44+E44+F44+G44+H44+I44+J44+K44+L44+M44+N44)</f>
        <v>0</v>
      </c>
      <c r="C44" s="80"/>
      <c r="D44" s="80"/>
      <c r="E44" s="80"/>
      <c r="F44" s="80"/>
      <c r="G44" s="80"/>
      <c r="H44" s="80"/>
      <c r="I44" s="73"/>
      <c r="J44" s="73"/>
      <c r="K44" s="73"/>
      <c r="L44" s="73"/>
      <c r="M44" s="81"/>
      <c r="N44" s="82"/>
    </row>
    <row r="45" spans="1:14" s="79" customFormat="1" ht="14.25" customHeight="1" x14ac:dyDescent="0.25">
      <c r="A45" s="74" t="s">
        <v>592</v>
      </c>
      <c r="B45" s="75">
        <f>SUM(C45+D45+E45+F45+G45+H45+I45+J45+K45+L45+M45+N45)</f>
        <v>0</v>
      </c>
      <c r="C45" s="76"/>
      <c r="D45" s="76"/>
      <c r="E45" s="76"/>
      <c r="F45" s="76"/>
      <c r="G45" s="76"/>
      <c r="H45" s="76"/>
      <c r="I45" s="75"/>
      <c r="J45" s="75"/>
      <c r="K45" s="78"/>
      <c r="L45" s="78"/>
      <c r="M45" s="78"/>
      <c r="N45" s="78"/>
    </row>
    <row r="46" spans="1:14" s="79" customFormat="1" ht="14.25" customHeight="1" x14ac:dyDescent="0.25">
      <c r="A46" s="74" t="s">
        <v>593</v>
      </c>
      <c r="B46" s="75">
        <f>SUM(C46+D46+E46+F46+G46+H46+I46+J46+K46+L46+M46+N46)</f>
        <v>0</v>
      </c>
      <c r="C46" s="76"/>
      <c r="D46" s="76"/>
      <c r="E46" s="76"/>
      <c r="F46" s="76"/>
      <c r="G46" s="76"/>
      <c r="H46" s="76"/>
      <c r="I46" s="75"/>
      <c r="J46" s="75"/>
      <c r="K46" s="78"/>
      <c r="L46" s="78"/>
      <c r="M46" s="78"/>
      <c r="N46" s="78"/>
    </row>
    <row r="47" spans="1:14" s="79" customFormat="1" ht="14.25" customHeight="1" x14ac:dyDescent="0.25">
      <c r="A47" s="74" t="s">
        <v>594</v>
      </c>
      <c r="B47" s="75">
        <f>SUM(C47+D47+E47+F47+G47+H47+I47+J47+K47+L47+M47+N47)</f>
        <v>0</v>
      </c>
      <c r="C47" s="76"/>
      <c r="D47" s="76"/>
      <c r="E47" s="76"/>
      <c r="F47" s="76"/>
      <c r="G47" s="76"/>
      <c r="H47" s="76"/>
      <c r="I47" s="75"/>
      <c r="J47" s="75"/>
      <c r="K47" s="78"/>
      <c r="L47" s="78"/>
      <c r="M47" s="78"/>
      <c r="N47" s="78"/>
    </row>
    <row r="48" spans="1:14" s="79" customFormat="1" ht="14.25" customHeight="1" x14ac:dyDescent="0.25">
      <c r="A48" s="74" t="s">
        <v>595</v>
      </c>
      <c r="B48" s="75">
        <f>SUM(C48+D48+E48+F48+G48+H48+I48+J48+K48+L48+M48+N48)</f>
        <v>0</v>
      </c>
      <c r="C48" s="76"/>
      <c r="D48" s="76"/>
      <c r="E48" s="76"/>
      <c r="F48" s="76"/>
      <c r="G48" s="76"/>
      <c r="H48" s="76"/>
      <c r="I48" s="75"/>
      <c r="J48" s="75"/>
      <c r="K48" s="78"/>
      <c r="L48" s="78"/>
      <c r="M48" s="78"/>
      <c r="N48" s="78"/>
    </row>
    <row r="49" spans="1:14" s="79" customFormat="1" ht="14.25" customHeight="1" x14ac:dyDescent="0.25">
      <c r="A49" s="74" t="s">
        <v>596</v>
      </c>
      <c r="B49" s="75">
        <f>SUM(C49+D49+E49+F49+G49+H49+I49+J49+K49+L49+M49+N49)</f>
        <v>0</v>
      </c>
      <c r="C49" s="76"/>
      <c r="D49" s="76"/>
      <c r="E49" s="76"/>
      <c r="F49" s="76"/>
      <c r="G49" s="76"/>
      <c r="H49" s="76"/>
      <c r="I49" s="75"/>
      <c r="J49" s="75"/>
      <c r="K49" s="78"/>
      <c r="L49" s="78"/>
      <c r="M49" s="78"/>
      <c r="N49" s="78"/>
    </row>
    <row r="50" spans="1:14" s="79" customFormat="1" ht="14.25" customHeight="1" x14ac:dyDescent="0.25">
      <c r="A50" s="74" t="s">
        <v>597</v>
      </c>
      <c r="B50" s="75">
        <f>SUM(C50+D50+E50+F50+G50+H50+I50+J50+K50+L50+M50+N50)</f>
        <v>0</v>
      </c>
      <c r="C50" s="76"/>
      <c r="D50" s="76"/>
      <c r="E50" s="76"/>
      <c r="F50" s="76"/>
      <c r="G50" s="76"/>
      <c r="H50" s="76"/>
      <c r="I50" s="75"/>
      <c r="J50" s="75"/>
      <c r="K50" s="78"/>
      <c r="L50" s="78"/>
      <c r="M50" s="78"/>
      <c r="N50" s="78"/>
    </row>
    <row r="51" spans="1:14" s="79" customFormat="1" ht="14.25" customHeight="1" x14ac:dyDescent="0.25">
      <c r="A51" s="74" t="s">
        <v>598</v>
      </c>
      <c r="B51" s="75">
        <f>SUM(C51+D51+E51+F51+G51+H51+I51+J51+K51+L51+M51+N51)</f>
        <v>0</v>
      </c>
      <c r="C51" s="76"/>
      <c r="D51" s="76"/>
      <c r="E51" s="76"/>
      <c r="F51" s="76"/>
      <c r="G51" s="76"/>
      <c r="H51" s="76"/>
      <c r="I51" s="75"/>
      <c r="J51" s="75"/>
      <c r="K51" s="78"/>
      <c r="L51" s="78"/>
      <c r="M51" s="78"/>
      <c r="N51" s="78"/>
    </row>
    <row r="52" spans="1:14" s="137" customFormat="1" ht="14.25" customHeight="1" x14ac:dyDescent="0.25">
      <c r="A52" s="70" t="s">
        <v>599</v>
      </c>
      <c r="B52" s="73">
        <f>SUM(C52+D52+E52+F52+G52+H52+I52+J52+K52+L52+M52+N52)</f>
        <v>53370459.950000003</v>
      </c>
      <c r="C52" s="73">
        <v>25662716.530000001</v>
      </c>
      <c r="D52" s="73">
        <v>0</v>
      </c>
      <c r="E52" s="73">
        <f>SUM(E53:E61)</f>
        <v>10373118.66</v>
      </c>
      <c r="F52" s="73">
        <f>SUM(F53:F61)</f>
        <v>5346094.9200000009</v>
      </c>
      <c r="G52" s="73">
        <f>SUM(G53:G61)</f>
        <v>11988529.840000002</v>
      </c>
      <c r="H52" s="73">
        <f>SUM(H53:H61)</f>
        <v>0</v>
      </c>
      <c r="I52" s="73">
        <f>SUM(I53:I61)</f>
        <v>0</v>
      </c>
      <c r="J52" s="73">
        <f>SUM(J53:J61)</f>
        <v>0</v>
      </c>
      <c r="K52" s="73">
        <f>SUM(K53:K61)</f>
        <v>0</v>
      </c>
      <c r="L52" s="73">
        <f>SUM(L53:L61)</f>
        <v>0</v>
      </c>
      <c r="M52" s="73">
        <f>SUM(M53:M61)</f>
        <v>0</v>
      </c>
      <c r="N52" s="73">
        <f>SUM(N53:N61)</f>
        <v>0</v>
      </c>
    </row>
    <row r="53" spans="1:14" s="79" customFormat="1" ht="14.25" customHeight="1" x14ac:dyDescent="0.25">
      <c r="A53" s="74" t="s">
        <v>600</v>
      </c>
      <c r="B53" s="75">
        <f>SUM(C53+D53+E53+F53+G53+H53+I53+J53+K53+L53+M53+N53)</f>
        <v>4437494.59</v>
      </c>
      <c r="C53" s="76">
        <v>960195.79</v>
      </c>
      <c r="D53" s="76"/>
      <c r="E53" s="76">
        <v>2067513.14</v>
      </c>
      <c r="F53" s="76"/>
      <c r="G53" s="76">
        <v>1409785.6600000001</v>
      </c>
      <c r="H53" s="76"/>
      <c r="I53" s="75"/>
      <c r="J53" s="75"/>
      <c r="K53" s="77"/>
      <c r="L53" s="78"/>
      <c r="M53" s="78"/>
      <c r="N53" s="78"/>
    </row>
    <row r="54" spans="1:14" s="79" customFormat="1" ht="14.25" customHeight="1" x14ac:dyDescent="0.25">
      <c r="A54" s="74" t="s">
        <v>601</v>
      </c>
      <c r="B54" s="75">
        <f>SUM(C54+D54+E54+F54+G54+H54+I54+J54+K54+L54+M54+N54)</f>
        <v>4134863.99</v>
      </c>
      <c r="C54" s="76"/>
      <c r="D54" s="76"/>
      <c r="E54" s="76">
        <v>3948248.91</v>
      </c>
      <c r="F54" s="76">
        <v>123101.69</v>
      </c>
      <c r="G54" s="76">
        <v>63513.39</v>
      </c>
      <c r="H54" s="76"/>
      <c r="I54" s="75"/>
      <c r="J54" s="75"/>
      <c r="K54" s="78"/>
      <c r="L54" s="78"/>
      <c r="M54" s="78"/>
      <c r="N54" s="78"/>
    </row>
    <row r="55" spans="1:14" s="79" customFormat="1" ht="14.25" customHeight="1" x14ac:dyDescent="0.25">
      <c r="A55" s="74" t="s">
        <v>602</v>
      </c>
      <c r="B55" s="75">
        <f>SUM(C55+D55+E55+F55+G55+H55+I55+J55+K55+L55+M55+N55)</f>
        <v>0</v>
      </c>
      <c r="C55" s="76"/>
      <c r="D55" s="76"/>
      <c r="E55" s="76"/>
      <c r="F55" s="76"/>
      <c r="G55" s="76"/>
      <c r="H55" s="76"/>
      <c r="I55" s="75"/>
      <c r="J55" s="75"/>
      <c r="K55" s="78"/>
      <c r="L55" s="78"/>
      <c r="M55" s="78"/>
      <c r="N55" s="78"/>
    </row>
    <row r="56" spans="1:14" s="79" customFormat="1" ht="14.25" customHeight="1" x14ac:dyDescent="0.25">
      <c r="A56" s="74" t="s">
        <v>603</v>
      </c>
      <c r="B56" s="75">
        <f>SUM(C56+D56+E56+F56+G56+H56+I56+J56+K56+L56+M56+N56)</f>
        <v>38989594.340000004</v>
      </c>
      <c r="C56" s="76">
        <v>24414304.640000001</v>
      </c>
      <c r="D56" s="76"/>
      <c r="E56" s="76"/>
      <c r="F56" s="76">
        <v>5222993.2300000004</v>
      </c>
      <c r="G56" s="76">
        <v>9352296.4700000007</v>
      </c>
      <c r="H56" s="76"/>
      <c r="I56" s="75"/>
      <c r="J56" s="75"/>
      <c r="K56" s="78"/>
      <c r="L56" s="78"/>
      <c r="M56" s="78"/>
      <c r="N56" s="78"/>
    </row>
    <row r="57" spans="1:14" s="79" customFormat="1" ht="14.25" customHeight="1" x14ac:dyDescent="0.25">
      <c r="A57" s="74" t="s">
        <v>604</v>
      </c>
      <c r="B57" s="75">
        <f>SUM(C57+D57+E57+F57+G57+H57+I57+J57+K57+L57+M57+N57)</f>
        <v>5514960.2999999998</v>
      </c>
      <c r="C57" s="76">
        <v>288216.09999999998</v>
      </c>
      <c r="D57" s="76"/>
      <c r="E57" s="76">
        <v>4117796.61</v>
      </c>
      <c r="F57" s="76"/>
      <c r="G57" s="76">
        <v>1108947.5900000001</v>
      </c>
      <c r="H57" s="76"/>
      <c r="I57" s="75"/>
      <c r="J57" s="75"/>
      <c r="K57" s="78"/>
      <c r="L57" s="78"/>
      <c r="M57" s="78"/>
      <c r="N57" s="78"/>
    </row>
    <row r="58" spans="1:14" s="79" customFormat="1" ht="14.25" customHeight="1" x14ac:dyDescent="0.25">
      <c r="A58" s="74" t="s">
        <v>605</v>
      </c>
      <c r="B58" s="75">
        <f>SUM(C58+D58+E58+F58+G58+H58+I58+J58+K58+L58+M58+N58)</f>
        <v>239560</v>
      </c>
      <c r="C58" s="76"/>
      <c r="D58" s="76"/>
      <c r="E58" s="76">
        <v>239560</v>
      </c>
      <c r="F58" s="76"/>
      <c r="G58" s="76"/>
      <c r="H58" s="76"/>
      <c r="I58" s="75"/>
      <c r="J58" s="75"/>
      <c r="K58" s="78"/>
      <c r="L58" s="78"/>
      <c r="M58" s="78"/>
      <c r="N58" s="78"/>
    </row>
    <row r="59" spans="1:14" s="79" customFormat="1" ht="14.25" customHeight="1" x14ac:dyDescent="0.25">
      <c r="A59" s="74" t="s">
        <v>606</v>
      </c>
      <c r="B59" s="75">
        <f>SUM(C59+D59+E59+F59+G59+H59+I59+J59+K59+L59+M59+N59)</f>
        <v>0</v>
      </c>
      <c r="C59" s="76"/>
      <c r="D59" s="76"/>
      <c r="E59" s="76"/>
      <c r="F59" s="76"/>
      <c r="G59" s="76"/>
      <c r="H59" s="76"/>
      <c r="I59" s="75"/>
      <c r="J59" s="75"/>
      <c r="K59" s="78"/>
      <c r="L59" s="78"/>
      <c r="M59" s="78"/>
      <c r="N59" s="78"/>
    </row>
    <row r="60" spans="1:14" s="79" customFormat="1" ht="14.25" customHeight="1" x14ac:dyDescent="0.25">
      <c r="A60" s="74" t="s">
        <v>607</v>
      </c>
      <c r="B60" s="75">
        <f>SUM(C60+D60+E60+F60+G60+H60+I60+J60+K60+L60+M60+N60)</f>
        <v>53986.73</v>
      </c>
      <c r="C60" s="76"/>
      <c r="D60" s="76"/>
      <c r="E60" s="76"/>
      <c r="F60" s="76"/>
      <c r="G60" s="76">
        <v>53986.73</v>
      </c>
      <c r="H60" s="76"/>
      <c r="I60" s="75"/>
      <c r="J60" s="75"/>
      <c r="K60" s="78"/>
      <c r="L60" s="78"/>
      <c r="M60" s="78"/>
      <c r="N60" s="78"/>
    </row>
    <row r="61" spans="1:14" s="79" customFormat="1" ht="14.25" customHeight="1" x14ac:dyDescent="0.25">
      <c r="A61" s="74" t="s">
        <v>608</v>
      </c>
      <c r="B61" s="75">
        <f>SUM(C61+D61+E61+F61+G61+H61+I61+J61+K61+L61+M61+N61)</f>
        <v>0</v>
      </c>
      <c r="C61" s="76"/>
      <c r="D61" s="76"/>
      <c r="E61" s="76"/>
      <c r="F61" s="76"/>
      <c r="G61" s="76"/>
      <c r="H61" s="76"/>
      <c r="I61" s="75"/>
      <c r="J61" s="75"/>
      <c r="K61" s="77"/>
      <c r="L61" s="78"/>
      <c r="M61" s="78"/>
      <c r="N61" s="78"/>
    </row>
    <row r="62" spans="1:14" s="137" customFormat="1" ht="14.25" customHeight="1" x14ac:dyDescent="0.25">
      <c r="A62" s="70" t="s">
        <v>609</v>
      </c>
      <c r="B62" s="73">
        <f>SUM(C62+D62+E62+F62+G62+H62+I62+J62+K62+L62+M62+N62)</f>
        <v>69644427.530000001</v>
      </c>
      <c r="C62" s="80">
        <v>0</v>
      </c>
      <c r="D62" s="80">
        <v>0</v>
      </c>
      <c r="E62" s="80">
        <f>E63+E64+E65+E66</f>
        <v>12595812.84</v>
      </c>
      <c r="F62" s="80">
        <f>F63+F64+F65+F66</f>
        <v>28786569.300000001</v>
      </c>
      <c r="G62" s="80">
        <f>G63+G64+G65+G66</f>
        <v>28262045.390000001</v>
      </c>
      <c r="H62" s="80">
        <v>0</v>
      </c>
      <c r="I62" s="73">
        <v>0</v>
      </c>
      <c r="J62" s="73"/>
      <c r="K62" s="73"/>
      <c r="L62" s="73"/>
      <c r="M62" s="83">
        <f>SUM(M63:M66)</f>
        <v>0</v>
      </c>
      <c r="N62" s="83">
        <f>SUM(N63:N66)</f>
        <v>0</v>
      </c>
    </row>
    <row r="63" spans="1:14" s="79" customFormat="1" ht="14.25" customHeight="1" x14ac:dyDescent="0.25">
      <c r="A63" s="74" t="s">
        <v>610</v>
      </c>
      <c r="B63" s="75">
        <f>SUM(C63+D63+E63+F63+G63+H63+I63+J63+K63+L63+M63+N63)</f>
        <v>10778579.16</v>
      </c>
      <c r="C63" s="76"/>
      <c r="D63" s="76"/>
      <c r="E63" s="76"/>
      <c r="F63" s="76">
        <v>2182885.5499999998</v>
      </c>
      <c r="G63" s="76">
        <v>8595693.6099999994</v>
      </c>
      <c r="H63" s="76"/>
      <c r="I63" s="75"/>
      <c r="J63" s="75"/>
      <c r="K63" s="78"/>
      <c r="L63" s="78"/>
      <c r="M63" s="78"/>
      <c r="N63" s="78"/>
    </row>
    <row r="64" spans="1:14" s="79" customFormat="1" ht="14.25" customHeight="1" x14ac:dyDescent="0.25">
      <c r="A64" s="74" t="s">
        <v>611</v>
      </c>
      <c r="B64" s="75">
        <f>SUM(C64+D64+E64+F64+G64+H64+I64+J64+K64+L64+M64+N64)</f>
        <v>58865848.370000005</v>
      </c>
      <c r="C64" s="76"/>
      <c r="D64" s="76"/>
      <c r="E64" s="76">
        <v>12595812.84</v>
      </c>
      <c r="F64" s="76">
        <v>26603683.75</v>
      </c>
      <c r="G64" s="76">
        <v>19666351.780000001</v>
      </c>
      <c r="H64" s="76"/>
      <c r="I64" s="75"/>
      <c r="J64" s="75"/>
      <c r="K64" s="78"/>
      <c r="L64" s="78"/>
      <c r="M64" s="78"/>
      <c r="N64" s="77"/>
    </row>
    <row r="65" spans="1:14" s="79" customFormat="1" ht="14.25" customHeight="1" x14ac:dyDescent="0.25">
      <c r="A65" s="74" t="s">
        <v>612</v>
      </c>
      <c r="B65" s="75">
        <f>SUM(C65+D65+E65+F65+G65+H65+I65+J65+K65+L65+M65+N65)</f>
        <v>0</v>
      </c>
      <c r="C65" s="76"/>
      <c r="D65" s="76"/>
      <c r="E65" s="76"/>
      <c r="F65" s="76"/>
      <c r="G65" s="76"/>
      <c r="H65" s="76"/>
      <c r="I65" s="75"/>
      <c r="J65" s="75"/>
      <c r="K65" s="78"/>
      <c r="L65" s="78"/>
      <c r="M65" s="78"/>
      <c r="N65" s="78"/>
    </row>
    <row r="66" spans="1:14" s="79" customFormat="1" ht="14.25" customHeight="1" x14ac:dyDescent="0.25">
      <c r="A66" s="74" t="s">
        <v>613</v>
      </c>
      <c r="B66" s="75">
        <f>SUM(C66+D66+E66+F66+G66+H66+I66+J66+K66+L66+M66+N66)</f>
        <v>0</v>
      </c>
      <c r="C66" s="76"/>
      <c r="D66" s="76"/>
      <c r="E66" s="76"/>
      <c r="F66" s="76"/>
      <c r="G66" s="76"/>
      <c r="H66" s="76"/>
      <c r="I66" s="75"/>
      <c r="J66" s="75"/>
      <c r="K66" s="78"/>
      <c r="L66" s="78"/>
      <c r="M66" s="78"/>
      <c r="N66" s="78"/>
    </row>
    <row r="67" spans="1:14" s="137" customFormat="1" ht="14.25" customHeight="1" x14ac:dyDescent="0.25">
      <c r="A67" s="70" t="s">
        <v>614</v>
      </c>
      <c r="B67" s="73">
        <f>SUM(C67+D67+E67+F67+G67+H67+I67+J67+K67+L67+M67+N67)</f>
        <v>0</v>
      </c>
      <c r="C67" s="80"/>
      <c r="D67" s="80"/>
      <c r="E67" s="80">
        <f>E68+E69</f>
        <v>0</v>
      </c>
      <c r="F67" s="80"/>
      <c r="G67" s="80"/>
      <c r="H67" s="80"/>
      <c r="I67" s="73"/>
      <c r="J67" s="73"/>
      <c r="K67" s="73"/>
      <c r="L67" s="73"/>
      <c r="M67" s="81"/>
      <c r="N67" s="82"/>
    </row>
    <row r="68" spans="1:14" s="79" customFormat="1" ht="14.25" customHeight="1" x14ac:dyDescent="0.25">
      <c r="A68" s="74" t="s">
        <v>615</v>
      </c>
      <c r="B68" s="75">
        <f>SUM(C68+D68+E68+F68+G68+H68+I68+J68+K68+L68+M68+N68)</f>
        <v>0</v>
      </c>
      <c r="C68" s="76"/>
      <c r="D68" s="76"/>
      <c r="E68" s="76"/>
      <c r="F68" s="76"/>
      <c r="G68" s="76"/>
      <c r="H68" s="76"/>
      <c r="I68" s="75"/>
      <c r="J68" s="75"/>
      <c r="K68" s="78"/>
      <c r="L68" s="78"/>
      <c r="M68" s="78"/>
      <c r="N68" s="78"/>
    </row>
    <row r="69" spans="1:14" s="79" customFormat="1" ht="14.25" customHeight="1" x14ac:dyDescent="0.25">
      <c r="A69" s="74" t="s">
        <v>616</v>
      </c>
      <c r="B69" s="75">
        <f>SUM(C69+D69+E69+F69+G69+H69+I69+J69+K69+L69+M69+N69)</f>
        <v>0</v>
      </c>
      <c r="C69" s="76"/>
      <c r="D69" s="76"/>
      <c r="E69" s="76"/>
      <c r="F69" s="76"/>
      <c r="G69" s="76"/>
      <c r="H69" s="76"/>
      <c r="I69" s="75"/>
      <c r="J69" s="75"/>
      <c r="K69" s="78"/>
      <c r="L69" s="78"/>
      <c r="M69" s="78"/>
      <c r="N69" s="78"/>
    </row>
    <row r="70" spans="1:14" s="79" customFormat="1" ht="14.25" customHeight="1" x14ac:dyDescent="0.25">
      <c r="A70" s="70" t="s">
        <v>617</v>
      </c>
      <c r="B70" s="73">
        <f>SUM(C70+D70+E70+F70+G70+H70+I70+J70+K70+L70+M70+N70)</f>
        <v>0</v>
      </c>
      <c r="C70" s="76"/>
      <c r="D70" s="76"/>
      <c r="E70" s="76">
        <f>E71+E72+E73</f>
        <v>0</v>
      </c>
      <c r="F70" s="76"/>
      <c r="G70" s="76"/>
      <c r="H70" s="76"/>
      <c r="I70" s="75"/>
      <c r="J70" s="75"/>
      <c r="K70" s="75"/>
      <c r="L70" s="75"/>
      <c r="M70" s="84"/>
      <c r="N70" s="78"/>
    </row>
    <row r="71" spans="1:14" s="79" customFormat="1" ht="14.25" customHeight="1" x14ac:dyDescent="0.25">
      <c r="A71" s="74" t="s">
        <v>618</v>
      </c>
      <c r="B71" s="75">
        <f>SUM(C71+D71+E71+F71+G71+H71+I71+J71+K71+L71+M71+N71)</f>
        <v>0</v>
      </c>
      <c r="C71" s="76"/>
      <c r="D71" s="76"/>
      <c r="E71" s="76"/>
      <c r="F71" s="76"/>
      <c r="G71" s="76"/>
      <c r="H71" s="76"/>
      <c r="I71" s="75"/>
      <c r="J71" s="75"/>
      <c r="K71" s="78"/>
      <c r="L71" s="78"/>
      <c r="M71" s="78"/>
      <c r="N71" s="78"/>
    </row>
    <row r="72" spans="1:14" s="79" customFormat="1" ht="14.25" customHeight="1" x14ac:dyDescent="0.25">
      <c r="A72" s="74" t="s">
        <v>619</v>
      </c>
      <c r="B72" s="75">
        <f>SUM(C72+D72+E72+F72+G72+H72+I72+J72+K72+L72+M72+N72)</f>
        <v>0</v>
      </c>
      <c r="C72" s="76"/>
      <c r="D72" s="76"/>
      <c r="E72" s="76"/>
      <c r="F72" s="76"/>
      <c r="G72" s="76"/>
      <c r="H72" s="76"/>
      <c r="I72" s="75"/>
      <c r="J72" s="75"/>
      <c r="K72" s="78"/>
      <c r="L72" s="78"/>
      <c r="M72" s="78"/>
      <c r="N72" s="78"/>
    </row>
    <row r="73" spans="1:14" s="79" customFormat="1" ht="14.25" customHeight="1" x14ac:dyDescent="0.25">
      <c r="A73" s="74" t="s">
        <v>620</v>
      </c>
      <c r="B73" s="75">
        <f>SUM(C73+D73+E73+F73+G73+H73+I73+J73+K73+L73+M73+N73)</f>
        <v>0</v>
      </c>
      <c r="C73" s="76"/>
      <c r="D73" s="76"/>
      <c r="E73" s="76"/>
      <c r="F73" s="76"/>
      <c r="G73" s="76"/>
      <c r="H73" s="76"/>
      <c r="I73" s="75"/>
      <c r="J73" s="75"/>
      <c r="K73" s="78"/>
      <c r="L73" s="78"/>
      <c r="M73" s="78"/>
      <c r="N73" s="78"/>
    </row>
    <row r="74" spans="1:14" s="79" customFormat="1" x14ac:dyDescent="0.25">
      <c r="A74" s="85" t="s">
        <v>621</v>
      </c>
      <c r="B74" s="86">
        <f>SUM(C74+D74+E74+F74+G74+H74+I74+J74+K74+L74+M74+N74)</f>
        <v>578958740.74000001</v>
      </c>
      <c r="C74" s="87">
        <v>109808211.30000001</v>
      </c>
      <c r="D74" s="87">
        <v>92683767.439999998</v>
      </c>
      <c r="E74" s="87">
        <f>+E10+E16+E26+E36+E52+E62+E67+E70</f>
        <v>119106648.86</v>
      </c>
      <c r="F74" s="87">
        <f>+F10+F16+F26+F36+F52+F62+F67+F70</f>
        <v>118773959.5</v>
      </c>
      <c r="G74" s="87">
        <f>+G10+G16+G26+G36+G52+G62+G67+G70</f>
        <v>138586153.63999999</v>
      </c>
      <c r="H74" s="87">
        <f>+H10+H16+H26+H36+H52+H62+H67+H70</f>
        <v>0</v>
      </c>
      <c r="I74" s="87">
        <f>+I10+I16+I26+I36+I52+I62+I67+I70</f>
        <v>0</v>
      </c>
      <c r="J74" s="87">
        <f>+J10+J16+J26+J36+J52+J62+J67+J70</f>
        <v>0</v>
      </c>
      <c r="K74" s="87">
        <f>+K10+K16+K26+K36+K52+K62+K67+K70</f>
        <v>0</v>
      </c>
      <c r="L74" s="87">
        <f>+L10+L16+L26+L36+L52+L62+L67+L70</f>
        <v>0</v>
      </c>
      <c r="M74" s="87">
        <f>+M10+M16+M26+M36+M52+M62+M67+M70</f>
        <v>0</v>
      </c>
      <c r="N74" s="87">
        <f>+N10+N16+N26+N36+N52+N62+N67+N70</f>
        <v>0</v>
      </c>
    </row>
    <row r="75" spans="1:14" s="79" customFormat="1" x14ac:dyDescent="0.25">
      <c r="A75" s="70" t="s">
        <v>622</v>
      </c>
      <c r="B75" s="75"/>
      <c r="C75" s="88"/>
      <c r="D75" s="88"/>
      <c r="E75" s="88"/>
      <c r="F75" s="89"/>
      <c r="G75" s="89"/>
      <c r="H75" s="88"/>
      <c r="I75" s="88"/>
      <c r="J75" s="75"/>
      <c r="K75" s="75"/>
      <c r="L75" s="84"/>
      <c r="M75" s="84"/>
      <c r="N75" s="78"/>
    </row>
    <row r="76" spans="1:14" s="79" customFormat="1" x14ac:dyDescent="0.25">
      <c r="A76" s="70" t="s">
        <v>623</v>
      </c>
      <c r="B76" s="73">
        <f>SUM(C76+D76+E76+F76+G76+H76+I76+J76+K76+L76+M76+N76)</f>
        <v>0</v>
      </c>
      <c r="C76" s="88"/>
      <c r="D76" s="88">
        <v>0</v>
      </c>
      <c r="E76" s="88">
        <f>E77+E78</f>
        <v>0</v>
      </c>
      <c r="F76" s="89"/>
      <c r="G76" s="89"/>
      <c r="H76" s="88"/>
      <c r="I76" s="88"/>
      <c r="J76" s="75"/>
      <c r="K76" s="75"/>
      <c r="L76" s="84"/>
      <c r="M76" s="84"/>
      <c r="N76" s="78"/>
    </row>
    <row r="77" spans="1:14" s="79" customFormat="1" ht="14.25" customHeight="1" x14ac:dyDescent="0.25">
      <c r="A77" s="74" t="s">
        <v>624</v>
      </c>
      <c r="B77" s="75">
        <f>SUM(C77+D77+E77+F77+G77+H77+I77+J77+K77+L77+M77+N77)</f>
        <v>0</v>
      </c>
      <c r="C77" s="76"/>
      <c r="D77" s="76"/>
      <c r="E77" s="76"/>
      <c r="F77" s="76"/>
      <c r="G77" s="76"/>
      <c r="H77" s="76"/>
      <c r="I77" s="75"/>
      <c r="J77" s="75"/>
      <c r="K77" s="78"/>
      <c r="L77" s="78"/>
      <c r="M77" s="78"/>
      <c r="N77" s="78"/>
    </row>
    <row r="78" spans="1:14" s="79" customFormat="1" ht="18.75" customHeight="1" x14ac:dyDescent="0.25">
      <c r="A78" s="74" t="s">
        <v>625</v>
      </c>
      <c r="B78" s="75">
        <f>SUM(C78+D78+E78+F78+G78+H78+I78+J78+K78+L78+M78+N78)</f>
        <v>0</v>
      </c>
      <c r="C78" s="76"/>
      <c r="D78" s="76"/>
      <c r="E78" s="76"/>
      <c r="F78" s="76"/>
      <c r="G78" s="76"/>
      <c r="H78" s="76"/>
      <c r="I78" s="75"/>
      <c r="J78" s="75"/>
      <c r="K78" s="78"/>
      <c r="L78" s="78"/>
      <c r="M78" s="78"/>
      <c r="N78" s="78"/>
    </row>
    <row r="79" spans="1:14" s="79" customFormat="1" x14ac:dyDescent="0.25">
      <c r="A79" s="70" t="s">
        <v>626</v>
      </c>
      <c r="B79" s="73">
        <f>SUM(C79+D79+E79+F79+G79+H79+I79+J79+K79+L79+M79+N79)</f>
        <v>5550322.6600000001</v>
      </c>
      <c r="C79" s="73">
        <v>0</v>
      </c>
      <c r="D79" s="73">
        <v>3025955</v>
      </c>
      <c r="E79" s="73">
        <f>E80+E81+E82</f>
        <v>147225</v>
      </c>
      <c r="F79" s="73">
        <f>F80+F81+F82</f>
        <v>1813647.9299999997</v>
      </c>
      <c r="G79" s="73">
        <f>G80+G81+G82</f>
        <v>563494.73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 s="79" customFormat="1" ht="14.25" customHeight="1" x14ac:dyDescent="0.25">
      <c r="A80" s="74" t="s">
        <v>627</v>
      </c>
      <c r="B80" s="75">
        <f>SUM(C80+D80+E80+F80+G80+H80+I80+J80+K80+L80+M80+N80)</f>
        <v>5550322.6600000001</v>
      </c>
      <c r="C80" s="76"/>
      <c r="D80" s="76">
        <v>3025955</v>
      </c>
      <c r="E80" s="76">
        <v>147225</v>
      </c>
      <c r="F80" s="76">
        <v>1813647.9299999997</v>
      </c>
      <c r="G80" s="76">
        <v>563494.73</v>
      </c>
      <c r="H80" s="76"/>
      <c r="I80" s="75"/>
      <c r="J80" s="75"/>
      <c r="K80" s="78"/>
      <c r="L80" s="78"/>
      <c r="M80" s="78"/>
      <c r="N80" s="78"/>
    </row>
    <row r="81" spans="1:18" s="79" customFormat="1" ht="14.25" customHeight="1" x14ac:dyDescent="0.25">
      <c r="A81" s="74" t="s">
        <v>628</v>
      </c>
      <c r="B81" s="75">
        <f>SUM(C81+D81+E81+F81+G81+H81+I81+J81+K81+L81+M81+N81)</f>
        <v>0</v>
      </c>
      <c r="C81" s="76"/>
      <c r="D81" s="76"/>
      <c r="E81" s="76"/>
      <c r="F81" s="76"/>
      <c r="G81" s="76"/>
      <c r="H81" s="76"/>
      <c r="I81" s="75"/>
      <c r="J81" s="75"/>
      <c r="K81" s="78"/>
      <c r="L81" s="78"/>
      <c r="M81" s="78"/>
      <c r="N81" s="78"/>
      <c r="R81" s="78"/>
    </row>
    <row r="82" spans="1:18" s="79" customFormat="1" ht="14.25" customHeight="1" x14ac:dyDescent="0.25">
      <c r="A82" s="74" t="s">
        <v>629</v>
      </c>
      <c r="B82" s="75">
        <f>SUM(C82+D82+E82+F82+G82+H82+I82+J82+K82+L82+M82+N82)</f>
        <v>0</v>
      </c>
      <c r="C82" s="76"/>
      <c r="D82" s="76"/>
      <c r="E82" s="76"/>
      <c r="F82" s="76"/>
      <c r="G82" s="76"/>
      <c r="H82" s="76"/>
      <c r="I82" s="75"/>
      <c r="J82" s="75"/>
      <c r="K82" s="78"/>
      <c r="L82" s="78"/>
      <c r="M82" s="78"/>
      <c r="N82" s="78"/>
    </row>
    <row r="83" spans="1:18" s="79" customFormat="1" x14ac:dyDescent="0.25">
      <c r="A83" s="70" t="s">
        <v>630</v>
      </c>
      <c r="B83" s="73">
        <f>SUM(C83+D83+E83+F83+G83+H83+I83+J83+K83+L83+M83+N83)</f>
        <v>0</v>
      </c>
      <c r="C83" s="89"/>
      <c r="D83" s="76">
        <v>0</v>
      </c>
      <c r="E83" s="89">
        <f>E84</f>
        <v>0</v>
      </c>
      <c r="F83" s="89"/>
      <c r="G83" s="90"/>
      <c r="H83" s="75"/>
      <c r="I83" s="75"/>
      <c r="J83" s="75"/>
      <c r="K83" s="75"/>
      <c r="L83" s="84"/>
      <c r="M83" s="84"/>
      <c r="N83" s="78"/>
    </row>
    <row r="84" spans="1:18" s="79" customFormat="1" ht="14.25" customHeight="1" x14ac:dyDescent="0.25">
      <c r="A84" s="74" t="s">
        <v>631</v>
      </c>
      <c r="B84" s="75">
        <f>SUM(C84+D84+E84+F84+G84+H84+I84+J84+K84+L84+M84+N84)</f>
        <v>0</v>
      </c>
      <c r="C84" s="76"/>
      <c r="D84" s="76"/>
      <c r="E84" s="76"/>
      <c r="F84" s="76"/>
      <c r="G84" s="76"/>
      <c r="H84" s="76"/>
      <c r="I84" s="75"/>
      <c r="J84" s="75"/>
      <c r="K84" s="78"/>
      <c r="L84" s="78"/>
      <c r="M84" s="78"/>
      <c r="N84" s="78"/>
    </row>
    <row r="85" spans="1:18" s="79" customFormat="1" x14ac:dyDescent="0.25">
      <c r="A85" s="85" t="s">
        <v>632</v>
      </c>
      <c r="B85" s="86">
        <f>SUM(C85+D85+E85+F85+G85+H85+I85+J85+K85+L85+M85+N85)</f>
        <v>5550322.6600000001</v>
      </c>
      <c r="C85" s="91">
        <v>0</v>
      </c>
      <c r="D85" s="91">
        <v>3025955</v>
      </c>
      <c r="E85" s="91">
        <f>E76+E79+E83</f>
        <v>147225</v>
      </c>
      <c r="F85" s="91">
        <f>F76+F79+F83</f>
        <v>1813647.9299999997</v>
      </c>
      <c r="G85" s="91">
        <f>G76+G79+G83</f>
        <v>563494.73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</row>
    <row r="86" spans="1:18" x14ac:dyDescent="0.3">
      <c r="A86" s="92"/>
      <c r="B86" s="75">
        <f>SUM(C86+D86+E86+F86+G86+H86+I86+J86+K86+L86+M86+N86)</f>
        <v>0</v>
      </c>
      <c r="C86" s="93"/>
      <c r="D86" s="94"/>
      <c r="E86" s="93"/>
      <c r="F86" s="95"/>
      <c r="G86" s="95"/>
      <c r="H86" s="93"/>
      <c r="I86" s="96"/>
      <c r="J86" s="97"/>
      <c r="K86" s="98"/>
      <c r="L86" s="99"/>
      <c r="M86" s="99"/>
      <c r="N86" s="100"/>
    </row>
    <row r="87" spans="1:18" x14ac:dyDescent="0.3">
      <c r="A87" s="101" t="s">
        <v>633</v>
      </c>
      <c r="B87" s="102">
        <f>SUM(C87+D87+E87+F87+G87+H87+I87+J87+K87+L87+M87+N87)</f>
        <v>584509063.39999998</v>
      </c>
      <c r="C87" s="136">
        <f>+C74+C85</f>
        <v>109808211.30000001</v>
      </c>
      <c r="D87" s="136">
        <f>+D74+D85</f>
        <v>95709722.439999998</v>
      </c>
      <c r="E87" s="136">
        <f>+E74+E85</f>
        <v>119253873.86</v>
      </c>
      <c r="F87" s="136">
        <f>+F74+F85</f>
        <v>120587607.43000001</v>
      </c>
      <c r="G87" s="136">
        <f>+G74+G85</f>
        <v>139149648.36999997</v>
      </c>
      <c r="H87" s="136">
        <f>+H74+H85</f>
        <v>0</v>
      </c>
      <c r="I87" s="136">
        <f>+I74+I85</f>
        <v>0</v>
      </c>
      <c r="J87" s="136">
        <f>+J74+J85</f>
        <v>0</v>
      </c>
      <c r="K87" s="136">
        <f>+K74+K85</f>
        <v>0</v>
      </c>
      <c r="L87" s="136">
        <f>+L74+L85</f>
        <v>0</v>
      </c>
      <c r="M87" s="136">
        <f>+M74+M85</f>
        <v>0</v>
      </c>
      <c r="N87" s="136">
        <f>+N74+N85</f>
        <v>0</v>
      </c>
    </row>
    <row r="88" spans="1:18" s="103" customFormat="1" ht="12.75" x14ac:dyDescent="0.2">
      <c r="A88" s="103" t="s">
        <v>634</v>
      </c>
      <c r="B88" s="135"/>
      <c r="C88" s="104"/>
      <c r="D88" s="105"/>
      <c r="E88" s="106"/>
      <c r="F88" s="106"/>
      <c r="G88" s="104"/>
      <c r="H88" s="107"/>
      <c r="I88" s="108"/>
      <c r="J88" s="107"/>
      <c r="K88" s="105"/>
      <c r="L88" s="105"/>
      <c r="M88" s="105"/>
      <c r="N88" s="109"/>
    </row>
    <row r="89" spans="1:18" s="103" customFormat="1" ht="12.75" x14ac:dyDescent="0.2">
      <c r="A89" s="103" t="s">
        <v>635</v>
      </c>
      <c r="B89" s="135"/>
      <c r="C89" s="110"/>
      <c r="D89" s="105"/>
      <c r="E89" s="106"/>
      <c r="F89" s="106"/>
      <c r="G89" s="110"/>
      <c r="H89" s="111"/>
      <c r="I89" s="112"/>
      <c r="J89" s="111"/>
      <c r="K89" s="109"/>
      <c r="L89" s="113"/>
      <c r="M89" s="105"/>
      <c r="N89" s="109"/>
    </row>
    <row r="90" spans="1:18" s="103" customFormat="1" ht="12.75" x14ac:dyDescent="0.2">
      <c r="A90" s="103" t="s">
        <v>636</v>
      </c>
      <c r="B90" s="107"/>
      <c r="C90" s="107"/>
      <c r="D90" s="105"/>
      <c r="E90" s="106"/>
      <c r="F90" s="106"/>
      <c r="G90" s="107"/>
      <c r="H90" s="107"/>
      <c r="I90" s="107"/>
      <c r="J90" s="107"/>
      <c r="K90" s="107"/>
      <c r="L90" s="113"/>
      <c r="M90" s="105"/>
      <c r="N90" s="109"/>
    </row>
    <row r="91" spans="1:18" s="103" customFormat="1" ht="12.75" x14ac:dyDescent="0.2">
      <c r="A91" s="114" t="s">
        <v>637</v>
      </c>
      <c r="B91" s="106"/>
      <c r="C91" s="107"/>
      <c r="D91" s="105"/>
      <c r="E91" s="106"/>
      <c r="F91" s="106"/>
      <c r="G91" s="106"/>
      <c r="H91" s="115"/>
      <c r="I91" s="116"/>
      <c r="J91" s="115"/>
      <c r="K91" s="105"/>
      <c r="L91" s="105"/>
      <c r="M91" s="105"/>
      <c r="N91" s="105"/>
    </row>
    <row r="92" spans="1:18" s="103" customFormat="1" ht="28.5" x14ac:dyDescent="0.2">
      <c r="A92" s="117" t="s">
        <v>638</v>
      </c>
      <c r="B92" s="106"/>
      <c r="C92" s="106"/>
      <c r="D92" s="118"/>
      <c r="E92" s="118"/>
      <c r="F92" s="119"/>
      <c r="G92" s="106"/>
      <c r="H92" s="115"/>
      <c r="I92" s="116"/>
      <c r="J92" s="115"/>
      <c r="K92" s="105"/>
      <c r="L92" s="105"/>
      <c r="M92" s="105"/>
      <c r="N92" s="105"/>
    </row>
    <row r="93" spans="1:18" s="103" customFormat="1" ht="28.5" customHeight="1" x14ac:dyDescent="0.2">
      <c r="A93" s="117" t="s">
        <v>639</v>
      </c>
      <c r="B93" s="106"/>
      <c r="C93" s="106"/>
      <c r="D93" s="120"/>
      <c r="E93" s="120"/>
      <c r="F93" s="120"/>
      <c r="G93" s="106"/>
      <c r="H93" s="115"/>
      <c r="I93" s="116"/>
      <c r="J93" s="115"/>
      <c r="K93" s="105"/>
      <c r="L93" s="105"/>
      <c r="M93" s="105"/>
      <c r="N93" s="105"/>
    </row>
    <row r="94" spans="1:18" s="103" customFormat="1" ht="21" x14ac:dyDescent="0.2">
      <c r="A94" s="117" t="s">
        <v>640</v>
      </c>
      <c r="B94" s="106"/>
      <c r="C94" s="106"/>
      <c r="D94" s="120"/>
      <c r="E94" s="120"/>
      <c r="F94" s="120"/>
      <c r="G94" s="120"/>
      <c r="H94" s="115"/>
      <c r="I94" s="116"/>
      <c r="J94" s="115"/>
      <c r="K94" s="105"/>
      <c r="L94" s="105"/>
      <c r="M94" s="105"/>
      <c r="N94" s="105"/>
    </row>
    <row r="95" spans="1:18" s="103" customFormat="1" ht="21" x14ac:dyDescent="0.2">
      <c r="A95" s="117" t="s">
        <v>641</v>
      </c>
      <c r="B95" s="106"/>
      <c r="C95" s="106"/>
      <c r="D95" s="120"/>
      <c r="E95" s="120"/>
      <c r="F95" s="120"/>
      <c r="G95" s="120"/>
      <c r="H95" s="115"/>
      <c r="I95" s="116"/>
      <c r="J95" s="115"/>
      <c r="K95" s="105"/>
      <c r="L95" s="105"/>
      <c r="M95" s="105"/>
      <c r="N95" s="105"/>
    </row>
    <row r="96" spans="1:18" s="103" customFormat="1" ht="23.25" customHeight="1" x14ac:dyDescent="0.2">
      <c r="A96" s="117" t="s">
        <v>642</v>
      </c>
      <c r="B96" s="106"/>
      <c r="C96" s="106"/>
      <c r="D96" s="120"/>
      <c r="E96" s="120"/>
      <c r="F96" s="120"/>
      <c r="G96" s="120"/>
      <c r="H96" s="106"/>
      <c r="I96" s="116"/>
      <c r="J96" s="115"/>
      <c r="K96" s="105"/>
      <c r="L96" s="105"/>
      <c r="M96" s="105"/>
      <c r="N96" s="105"/>
    </row>
    <row r="97" spans="1:19" ht="58.5" customHeight="1" x14ac:dyDescent="0.45">
      <c r="A97" s="134"/>
      <c r="B97" s="118"/>
      <c r="C97" s="118"/>
      <c r="D97" s="120"/>
      <c r="E97" s="120"/>
      <c r="F97" s="120"/>
      <c r="G97" s="120"/>
      <c r="H97" s="99"/>
      <c r="I97" s="99"/>
      <c r="J97" s="99"/>
      <c r="K97" s="99"/>
      <c r="L97" s="121"/>
      <c r="M97" s="121"/>
      <c r="N97" s="121"/>
    </row>
    <row r="98" spans="1:19" s="13" customFormat="1" ht="62.25" customHeight="1" x14ac:dyDescent="0.35">
      <c r="A98" s="133"/>
      <c r="B98" s="120"/>
      <c r="C98" s="120"/>
      <c r="D98" s="120"/>
      <c r="E98" s="120"/>
      <c r="F98" s="120"/>
      <c r="G98" s="120"/>
      <c r="H98" s="132"/>
      <c r="I98" s="132"/>
      <c r="J98" s="132"/>
      <c r="K98" s="132"/>
      <c r="L98" s="132"/>
      <c r="M98" s="120"/>
      <c r="N98" s="120"/>
      <c r="O98" s="120"/>
      <c r="P98" s="120"/>
      <c r="Q98" s="120"/>
      <c r="R98" s="120"/>
      <c r="S98" s="120"/>
    </row>
    <row r="99" spans="1:19" x14ac:dyDescent="0.3">
      <c r="A99" s="131"/>
      <c r="B99" s="128"/>
      <c r="C99" s="128"/>
      <c r="G99" s="128"/>
      <c r="H99" s="129"/>
      <c r="I99" s="130"/>
      <c r="J99" s="129"/>
      <c r="K99" s="128"/>
      <c r="L99" s="127"/>
      <c r="M99" s="127"/>
      <c r="N99" s="127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60" fitToHeight="0" orientation="landscape" r:id="rId1"/>
  <rowBreaks count="1" manualBreakCount="1">
    <brk id="6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Sheet1</vt:lpstr>
      <vt:lpstr>Ejecución OAI 2023</vt:lpstr>
      <vt:lpstr>'Ejecución OAI 2023'!Área_de_impresión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Lenovo</cp:lastModifiedBy>
  <cp:lastPrinted>2023-06-22T12:15:30Z</cp:lastPrinted>
  <dcterms:created xsi:type="dcterms:W3CDTF">2023-06-21T14:01:34Z</dcterms:created>
  <dcterms:modified xsi:type="dcterms:W3CDTF">2023-07-10T03:23:42Z</dcterms:modified>
</cp:coreProperties>
</file>