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6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P070103\Documents\EVIDENCIA DEL PORTAL DE TRANSPARENCIA\Estadísticas 2023\"/>
    </mc:Choice>
  </mc:AlternateContent>
  <bookViews>
    <workbookView xWindow="0" yWindow="0" windowWidth="19200" windowHeight="10095" firstSheet="2" activeTab="5"/>
  </bookViews>
  <sheets>
    <sheet name="COMPARATIVO EMB." sheetId="5" r:id="rId1"/>
    <sheet name="EMBARCACIONES " sheetId="1" r:id="rId2"/>
    <sheet name="Representacion Porc. Emb." sheetId="6" r:id="rId3"/>
    <sheet name="CONTENEDORES" sheetId="3" r:id="rId4"/>
    <sheet name="CRUCEROS " sheetId="7" r:id="rId5"/>
    <sheet name="CARGAS" sheetId="4" r:id="rId6"/>
  </sheets>
  <externalReferences>
    <externalReference r:id="rId7"/>
  </externalReferences>
  <definedNames>
    <definedName name="_xlnm.Print_Area" localSheetId="5">CARGAS!$A$1:$T$227</definedName>
    <definedName name="_xlnm.Print_Area" localSheetId="0">'COMPARATIVO EMB.'!$A$1:$M$76</definedName>
    <definedName name="_xlnm.Print_Area" localSheetId="3">CONTENEDORES!$A$1:$H$215</definedName>
    <definedName name="_xlnm.Print_Area" localSheetId="4">'CRUCEROS '!$A$1:$H$326</definedName>
    <definedName name="_xlnm.Print_Area" localSheetId="1">'EMBARCACIONES '!$A$2:$M$81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9" i="3" l="1"/>
  <c r="E80" i="3"/>
  <c r="F80" i="3" s="1"/>
  <c r="E78" i="3"/>
  <c r="D85" i="3"/>
  <c r="E85" i="3"/>
  <c r="C85" i="3"/>
  <c r="D80" i="3"/>
  <c r="C80" i="3"/>
  <c r="D28" i="3"/>
  <c r="E28" i="3"/>
  <c r="F28" i="3"/>
  <c r="G28" i="3"/>
  <c r="H28" i="3"/>
  <c r="C28" i="3"/>
  <c r="D16" i="3"/>
  <c r="E16" i="3"/>
  <c r="F16" i="3"/>
  <c r="G16" i="3"/>
  <c r="H16" i="3"/>
  <c r="C16" i="3"/>
  <c r="D10" i="3"/>
  <c r="E10" i="3"/>
  <c r="F10" i="3"/>
  <c r="G10" i="3"/>
  <c r="H10" i="3"/>
  <c r="C10" i="3"/>
  <c r="M14" i="5" l="1"/>
  <c r="E152" i="3"/>
  <c r="F152" i="3" s="1"/>
  <c r="E153" i="3"/>
  <c r="F153" i="3" s="1"/>
  <c r="E151" i="3"/>
  <c r="F151" i="3" s="1"/>
  <c r="D154" i="3"/>
  <c r="E89" i="3"/>
  <c r="F89" i="3" s="1"/>
  <c r="E91" i="3"/>
  <c r="F91" i="3" s="1"/>
  <c r="E92" i="3"/>
  <c r="F92" i="3" s="1"/>
  <c r="E88" i="3"/>
  <c r="F88" i="3" s="1"/>
  <c r="E84" i="3"/>
  <c r="F84" i="3" s="1"/>
  <c r="E83" i="3"/>
  <c r="F83" i="3" s="1"/>
  <c r="F79" i="3"/>
  <c r="F78" i="3"/>
  <c r="H41" i="3"/>
  <c r="H42" i="3"/>
  <c r="H40" i="3"/>
  <c r="D43" i="3"/>
  <c r="E43" i="3"/>
  <c r="F43" i="3"/>
  <c r="G43" i="3"/>
  <c r="C43" i="3"/>
  <c r="D94" i="3" l="1"/>
  <c r="D96" i="3" s="1"/>
  <c r="H43" i="3"/>
  <c r="D188" i="4" l="1"/>
  <c r="E188" i="4" s="1"/>
  <c r="D189" i="4"/>
  <c r="E189" i="4" s="1"/>
  <c r="D187" i="4"/>
  <c r="E187" i="4" s="1"/>
  <c r="C190" i="4"/>
  <c r="D156" i="4"/>
  <c r="E156" i="4" s="1"/>
  <c r="D157" i="4"/>
  <c r="E157" i="4" s="1"/>
  <c r="D158" i="4"/>
  <c r="E158" i="4" s="1"/>
  <c r="D159" i="4"/>
  <c r="D160" i="4"/>
  <c r="D161" i="4"/>
  <c r="E161" i="4" s="1"/>
  <c r="D162" i="4"/>
  <c r="E162" i="4" s="1"/>
  <c r="D163" i="4"/>
  <c r="E163" i="4" s="1"/>
  <c r="D164" i="4"/>
  <c r="D165" i="4"/>
  <c r="E165" i="4" s="1"/>
  <c r="D166" i="4"/>
  <c r="D167" i="4"/>
  <c r="E167" i="4" s="1"/>
  <c r="D168" i="4"/>
  <c r="E168" i="4" s="1"/>
  <c r="D169" i="4"/>
  <c r="E169" i="4" s="1"/>
  <c r="D170" i="4"/>
  <c r="E170" i="4" s="1"/>
  <c r="D171" i="4"/>
  <c r="E171" i="4" s="1"/>
  <c r="D172" i="4"/>
  <c r="E172" i="4" s="1"/>
  <c r="D173" i="4"/>
  <c r="E173" i="4" s="1"/>
  <c r="D155" i="4"/>
  <c r="E155" i="4" s="1"/>
  <c r="C174" i="4"/>
  <c r="B174" i="4"/>
  <c r="D58" i="4"/>
  <c r="E58" i="4" s="1"/>
  <c r="D57" i="4"/>
  <c r="E57" i="4" s="1"/>
  <c r="D51" i="4"/>
  <c r="E51" i="4" s="1"/>
  <c r="D52" i="4"/>
  <c r="E52" i="4" s="1"/>
  <c r="D53" i="4"/>
  <c r="E53" i="4" s="1"/>
  <c r="D50" i="4"/>
  <c r="E50" i="4" s="1"/>
  <c r="D44" i="4"/>
  <c r="E44" i="4" s="1"/>
  <c r="D45" i="4"/>
  <c r="E45" i="4" s="1"/>
  <c r="D46" i="4"/>
  <c r="E46" i="4" s="1"/>
  <c r="D43" i="4"/>
  <c r="E43" i="4" s="1"/>
  <c r="C59" i="4"/>
  <c r="C54" i="4"/>
  <c r="C47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B25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B20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B13" i="4"/>
  <c r="T24" i="4"/>
  <c r="T23" i="4"/>
  <c r="T17" i="4"/>
  <c r="T18" i="4"/>
  <c r="T19" i="4"/>
  <c r="T16" i="4"/>
  <c r="T10" i="4"/>
  <c r="T11" i="4"/>
  <c r="T12" i="4"/>
  <c r="T9" i="4"/>
  <c r="C154" i="3"/>
  <c r="E154" i="3" s="1"/>
  <c r="F154" i="3" s="1"/>
  <c r="C93" i="3"/>
  <c r="E93" i="3" s="1"/>
  <c r="F93" i="3" s="1"/>
  <c r="C90" i="3"/>
  <c r="F85" i="3"/>
  <c r="B190" i="4"/>
  <c r="B59" i="4"/>
  <c r="B54" i="4"/>
  <c r="B47" i="4"/>
  <c r="T25" i="4" l="1"/>
  <c r="D174" i="4"/>
  <c r="E174" i="4" s="1"/>
  <c r="C27" i="4"/>
  <c r="C94" i="3"/>
  <c r="E94" i="3" s="1"/>
  <c r="F94" i="3" s="1"/>
  <c r="E90" i="3"/>
  <c r="F90" i="3" s="1"/>
  <c r="D27" i="4"/>
  <c r="P27" i="4"/>
  <c r="D47" i="4"/>
  <c r="E47" i="4" s="1"/>
  <c r="M27" i="4"/>
  <c r="L27" i="4"/>
  <c r="D190" i="4"/>
  <c r="E190" i="4" s="1"/>
  <c r="N27" i="4"/>
  <c r="G27" i="4"/>
  <c r="S27" i="4"/>
  <c r="O27" i="4"/>
  <c r="H27" i="4"/>
  <c r="C61" i="4"/>
  <c r="I27" i="4"/>
  <c r="R27" i="4"/>
  <c r="F27" i="4"/>
  <c r="Q27" i="4"/>
  <c r="E27" i="4"/>
  <c r="K27" i="4"/>
  <c r="J27" i="4"/>
  <c r="D54" i="4"/>
  <c r="E54" i="4" s="1"/>
  <c r="B61" i="4"/>
  <c r="T13" i="4"/>
  <c r="D59" i="4"/>
  <c r="E59" i="4" s="1"/>
  <c r="B27" i="4"/>
  <c r="T20" i="4"/>
  <c r="D294" i="7"/>
  <c r="C294" i="7"/>
  <c r="E293" i="7"/>
  <c r="F293" i="7" s="1"/>
  <c r="E292" i="7"/>
  <c r="F292" i="7" s="1"/>
  <c r="E291" i="7"/>
  <c r="E290" i="7"/>
  <c r="E289" i="7"/>
  <c r="F289" i="7" s="1"/>
  <c r="E288" i="7"/>
  <c r="F288" i="7" s="1"/>
  <c r="E287" i="7"/>
  <c r="F287" i="7" s="1"/>
  <c r="E286" i="7"/>
  <c r="F286" i="7" s="1"/>
  <c r="D250" i="7"/>
  <c r="C250" i="7"/>
  <c r="E249" i="7"/>
  <c r="E248" i="7"/>
  <c r="F248" i="7" s="1"/>
  <c r="E247" i="7"/>
  <c r="F247" i="7" s="1"/>
  <c r="E246" i="7"/>
  <c r="F246" i="7" s="1"/>
  <c r="E245" i="7"/>
  <c r="F245" i="7" s="1"/>
  <c r="E244" i="7"/>
  <c r="F244" i="7" s="1"/>
  <c r="E243" i="7"/>
  <c r="E242" i="7"/>
  <c r="F242" i="7" s="1"/>
  <c r="D208" i="7"/>
  <c r="C208" i="7"/>
  <c r="E207" i="7"/>
  <c r="F207" i="7" s="1"/>
  <c r="E206" i="7"/>
  <c r="E205" i="7"/>
  <c r="E204" i="7"/>
  <c r="E203" i="7"/>
  <c r="F203" i="7" s="1"/>
  <c r="E202" i="7"/>
  <c r="F202" i="7" s="1"/>
  <c r="E201" i="7"/>
  <c r="F201" i="7" s="1"/>
  <c r="E200" i="7"/>
  <c r="E199" i="7"/>
  <c r="F199" i="7" s="1"/>
  <c r="D165" i="7"/>
  <c r="C165" i="7"/>
  <c r="E164" i="7"/>
  <c r="E163" i="7"/>
  <c r="F163" i="7" s="1"/>
  <c r="E162" i="7"/>
  <c r="E161" i="7"/>
  <c r="F161" i="7" s="1"/>
  <c r="E160" i="7"/>
  <c r="F160" i="7" s="1"/>
  <c r="E159" i="7"/>
  <c r="F159" i="7" s="1"/>
  <c r="E158" i="7"/>
  <c r="F158" i="7" s="1"/>
  <c r="F118" i="7"/>
  <c r="E118" i="7"/>
  <c r="D118" i="7"/>
  <c r="C118" i="7"/>
  <c r="D54" i="7"/>
  <c r="H20" i="7"/>
  <c r="G20" i="7"/>
  <c r="E20" i="7"/>
  <c r="D20" i="7"/>
  <c r="C20" i="7"/>
  <c r="F19" i="7"/>
  <c r="F18" i="7"/>
  <c r="F17" i="7"/>
  <c r="F16" i="7"/>
  <c r="F15" i="7"/>
  <c r="F14" i="7"/>
  <c r="F13" i="7"/>
  <c r="E250" i="7" l="1"/>
  <c r="F250" i="7" s="1"/>
  <c r="E208" i="7"/>
  <c r="F208" i="7" s="1"/>
  <c r="E96" i="3"/>
  <c r="F96" i="3"/>
  <c r="C96" i="3"/>
  <c r="D61" i="4"/>
  <c r="E61" i="4" s="1"/>
  <c r="T27" i="4"/>
  <c r="E165" i="7"/>
  <c r="F165" i="7" s="1"/>
  <c r="F20" i="7"/>
  <c r="E294" i="7"/>
  <c r="F294" i="7" s="1"/>
  <c r="M31" i="6" l="1"/>
  <c r="N9" i="6" s="1"/>
  <c r="C31" i="6"/>
  <c r="D31" i="6"/>
  <c r="E31" i="6"/>
  <c r="F31" i="6"/>
  <c r="G31" i="6"/>
  <c r="H31" i="6"/>
  <c r="I31" i="6"/>
  <c r="J31" i="6"/>
  <c r="K31" i="6"/>
  <c r="L31" i="6"/>
  <c r="M13" i="5"/>
  <c r="N16" i="6" l="1"/>
  <c r="N28" i="6"/>
  <c r="N14" i="6"/>
  <c r="N10" i="6"/>
  <c r="N17" i="6"/>
  <c r="N26" i="6"/>
  <c r="N15" i="6"/>
  <c r="N21" i="6"/>
  <c r="N27" i="6"/>
  <c r="N23" i="6"/>
  <c r="N29" i="6"/>
  <c r="N12" i="6"/>
  <c r="N18" i="6"/>
  <c r="N31" i="6"/>
  <c r="N11" i="6"/>
  <c r="N19" i="6"/>
  <c r="N24" i="6"/>
  <c r="N25" i="6"/>
  <c r="N30" i="6"/>
  <c r="N20" i="6"/>
  <c r="N22" i="6"/>
  <c r="N13" i="6"/>
  <c r="I9" i="5" l="1"/>
  <c r="J9" i="5" s="1"/>
  <c r="F54" i="5"/>
  <c r="F56" i="5"/>
  <c r="F43" i="5"/>
  <c r="E44" i="5"/>
  <c r="F44" i="5" s="1"/>
  <c r="E45" i="5"/>
  <c r="F45" i="5" s="1"/>
  <c r="E46" i="5"/>
  <c r="F46" i="5" s="1"/>
  <c r="E47" i="5"/>
  <c r="F47" i="5" s="1"/>
  <c r="E48" i="5"/>
  <c r="F48" i="5" s="1"/>
  <c r="E49" i="5"/>
  <c r="E50" i="5"/>
  <c r="F50" i="5" s="1"/>
  <c r="E51" i="5"/>
  <c r="F51" i="5" s="1"/>
  <c r="E52" i="5"/>
  <c r="F52" i="5" s="1"/>
  <c r="E53" i="5"/>
  <c r="F53" i="5" s="1"/>
  <c r="E54" i="5"/>
  <c r="E55" i="5"/>
  <c r="F55" i="5" s="1"/>
  <c r="E56" i="5"/>
  <c r="E57" i="5"/>
  <c r="F57" i="5" s="1"/>
  <c r="E58" i="5"/>
  <c r="F58" i="5" s="1"/>
  <c r="E59" i="5"/>
  <c r="F59" i="5" s="1"/>
  <c r="E60" i="5"/>
  <c r="F60" i="5" s="1"/>
  <c r="E61" i="5"/>
  <c r="F61" i="5" s="1"/>
  <c r="E62" i="5"/>
  <c r="F62" i="5" s="1"/>
  <c r="E63" i="5"/>
  <c r="F63" i="5" s="1"/>
  <c r="E43" i="5"/>
  <c r="D64" i="5"/>
  <c r="E64" i="5" s="1"/>
  <c r="F64" i="5" s="1"/>
  <c r="C64" i="5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9" i="1"/>
  <c r="D31" i="1"/>
  <c r="E31" i="1"/>
  <c r="F31" i="1"/>
  <c r="G31" i="1"/>
  <c r="H31" i="1"/>
  <c r="I31" i="1"/>
  <c r="J31" i="1"/>
  <c r="K31" i="1"/>
  <c r="L31" i="1"/>
  <c r="C31" i="1"/>
  <c r="M31" i="1" l="1"/>
</calcChain>
</file>

<file path=xl/sharedStrings.xml><?xml version="1.0" encoding="utf-8"?>
<sst xmlns="http://schemas.openxmlformats.org/spreadsheetml/2006/main" count="529" uniqueCount="160">
  <si>
    <t>PUERTOS Y TERMINALES</t>
  </si>
  <si>
    <t>AMBE COVE</t>
  </si>
  <si>
    <t>ARROYO BARRIL</t>
  </si>
  <si>
    <t>AZUA</t>
  </si>
  <si>
    <t>BARAHONA</t>
  </si>
  <si>
    <t>BOCA CHICA</t>
  </si>
  <si>
    <t>CAP CANA</t>
  </si>
  <si>
    <t>CAUCEDO</t>
  </si>
  <si>
    <t>LA CANA</t>
  </si>
  <si>
    <t>LA ROMANA</t>
  </si>
  <si>
    <t>TAINO BAY</t>
  </si>
  <si>
    <t>MANZANILLO</t>
  </si>
  <si>
    <t>PEDERNALES</t>
  </si>
  <si>
    <t>PLAZA MARINA</t>
  </si>
  <si>
    <t>PUERTO PLATA</t>
  </si>
  <si>
    <t>PUNTA CATALINA</t>
  </si>
  <si>
    <t>RIO HAINA</t>
  </si>
  <si>
    <t>SANTA BÁRBARA</t>
  </si>
  <si>
    <t>SANTO DOMINGO</t>
  </si>
  <si>
    <t xml:space="preserve">TOTAL </t>
  </si>
  <si>
    <t>TOTAL</t>
  </si>
  <si>
    <t>CARGUEROS</t>
  </si>
  <si>
    <t>GRANELEROS</t>
  </si>
  <si>
    <t>TANQUEROS</t>
  </si>
  <si>
    <t>CRUCEROS</t>
  </si>
  <si>
    <t>PESQUEROS</t>
  </si>
  <si>
    <t>REMOLCADORES</t>
  </si>
  <si>
    <t>BARCAZAS</t>
  </si>
  <si>
    <t>YATES</t>
  </si>
  <si>
    <t>DRAGAS / OTROS</t>
  </si>
  <si>
    <t>FERRIE</t>
  </si>
  <si>
    <t>AUTORIDAD PORTUARIA DOMINICANA</t>
  </si>
  <si>
    <t>DIRECCIÓN DE PLANIFICACIÓN Y DESARROLLO</t>
  </si>
  <si>
    <t xml:space="preserve">SECCIÓN DE ESTADÍSTICA </t>
  </si>
  <si>
    <t xml:space="preserve">Resumen </t>
  </si>
  <si>
    <t>Variación</t>
  </si>
  <si>
    <t>Absoluta</t>
  </si>
  <si>
    <t>Porcentual</t>
  </si>
  <si>
    <t>Embarcaciones</t>
  </si>
  <si>
    <t>ISLAS CATALINA</t>
  </si>
  <si>
    <t>SAN PEDRO DE MACORÍS</t>
  </si>
  <si>
    <t>Variación Absoluta</t>
  </si>
  <si>
    <t>Variación Porcentual</t>
  </si>
  <si>
    <t xml:space="preserve">OTROS </t>
  </si>
  <si>
    <t xml:space="preserve">PUERTOS </t>
  </si>
  <si>
    <t>SECCIÓN DE ESTADÍSTICA</t>
  </si>
  <si>
    <t>AMBER COVE</t>
  </si>
  <si>
    <t>SANTO DOMINGO (FERRY)</t>
  </si>
  <si>
    <t>PUERTO  PLATA</t>
  </si>
  <si>
    <t>DIRECCIÓN DE PLANIFICACIÓN Y DESAROLLO</t>
  </si>
  <si>
    <t>TEUs DE IMPORTACIÓN</t>
  </si>
  <si>
    <t>CARGADOS</t>
  </si>
  <si>
    <t>VACIOS</t>
  </si>
  <si>
    <t>TOTAL DE IMPORTACIÓN</t>
  </si>
  <si>
    <t>TEUs DE EXPORTACIÓN</t>
  </si>
  <si>
    <t>TOTAL DE EXPORTACIÓN</t>
  </si>
  <si>
    <t>TEUs EN TRÁNSITO</t>
  </si>
  <si>
    <t>ENTRADA</t>
  </si>
  <si>
    <t>SALIDA</t>
  </si>
  <si>
    <t xml:space="preserve"> IMPORTACIÓN</t>
  </si>
  <si>
    <t>EXPORTACIÓN</t>
  </si>
  <si>
    <t>TRÁNSITO</t>
  </si>
  <si>
    <t>IMPORTACIÓN</t>
  </si>
  <si>
    <t>CALDERA BANI</t>
  </si>
  <si>
    <t>LUPERÓN</t>
  </si>
  <si>
    <t xml:space="preserve"> CARGA GRAL. SUELTA</t>
  </si>
  <si>
    <t xml:space="preserve"> CARGA GRAL. CONTENERIZADA</t>
  </si>
  <si>
    <t xml:space="preserve"> CARGA GRANEL SÓLIDA</t>
  </si>
  <si>
    <t>CARGA GRANEL LÍQUIDA</t>
  </si>
  <si>
    <t>TOTAL IMPORTACIÓN</t>
  </si>
  <si>
    <t>TOTAL EXPORTACIÓN</t>
  </si>
  <si>
    <t xml:space="preserve"> SALIDA</t>
  </si>
  <si>
    <t xml:space="preserve">TOTAL TRÁNSITO </t>
  </si>
  <si>
    <t>TOTAL GENERAL</t>
  </si>
  <si>
    <t xml:space="preserve">  </t>
  </si>
  <si>
    <t>CONCEPTO</t>
  </si>
  <si>
    <t xml:space="preserve">IMPORTACIÓN </t>
  </si>
  <si>
    <t xml:space="preserve">EXPORTACIÓN </t>
  </si>
  <si>
    <t xml:space="preserve"> </t>
  </si>
  <si>
    <t>AUTORIDAD PORTURIA DOMINICANA</t>
  </si>
  <si>
    <t xml:space="preserve">PORCENTUAL </t>
  </si>
  <si>
    <t>SECCIÓN ESTADÍSTICA</t>
  </si>
  <si>
    <t xml:space="preserve">MOVIMIENTO DE CARGAS CLASIFICADAS POR TIPOS Y PUERTOS </t>
  </si>
  <si>
    <t xml:space="preserve">TOTAL TÁNSITO </t>
  </si>
  <si>
    <t>TOTAL EXPORTACÓN</t>
  </si>
  <si>
    <t>VARIACIÓN ABSOLUTA</t>
  </si>
  <si>
    <t>SANTA BARBARA</t>
  </si>
  <si>
    <t xml:space="preserve">SANTO DOMINGO </t>
  </si>
  <si>
    <t xml:space="preserve">PUERTOS Y/O TREMINALES </t>
  </si>
  <si>
    <t>AÑO</t>
  </si>
  <si>
    <t>V. ABSOLUTA</t>
  </si>
  <si>
    <t>V. PORCENTUAL</t>
  </si>
  <si>
    <t xml:space="preserve">MOVIMIENTO  DE EMBARCACIONES CLASIFICADAS POR PUERTOS Y TIPOS. </t>
  </si>
  <si>
    <t>ISLAS  CATALINA</t>
  </si>
  <si>
    <t>ISLAS  SAONA</t>
  </si>
  <si>
    <t>*Cifras sujetas a rectificación.</t>
  </si>
  <si>
    <t>MOVIMIENTO DE CONTENEDORES POR PUERTOS  CARGADOS, VACÍOS  Y  EN CALIDAD DE TRÁNSITO</t>
  </si>
  <si>
    <t>Valor porcentual</t>
  </si>
  <si>
    <t>Valor absoluto</t>
  </si>
  <si>
    <t>COMPARATIVO   DEL MOVIMIENTO DE CONTENEDORES   CARGADOS Y VACÍOS  2022 Vs. 2023</t>
  </si>
  <si>
    <t>VARIACIÓN PORCENTUAL</t>
  </si>
  <si>
    <t xml:space="preserve"> CARGA CONTENERIZADA</t>
  </si>
  <si>
    <t xml:space="preserve"> CARGA GENERAL  SUELTA</t>
  </si>
  <si>
    <t xml:space="preserve"> CARGA GENERAL SUELTA</t>
  </si>
  <si>
    <t>Cantidad de Embarcaciones</t>
  </si>
  <si>
    <t>Concepto</t>
  </si>
  <si>
    <t xml:space="preserve">MOVIMIENTO  DE EMBARCACIONES CLASIFICADAS POR PUERTOS </t>
  </si>
  <si>
    <t>*Valores expresado en (TEU)</t>
  </si>
  <si>
    <t>RÍO HAINA</t>
  </si>
  <si>
    <t>*Valores Expresados en Toneladas Métricas (T.M.)</t>
  </si>
  <si>
    <t>COMPARATIVO DEL MOVIMIENTO DE CARGAS 2023 VS 2022</t>
  </si>
  <si>
    <t>ABRIL-JUNIO 2023</t>
  </si>
  <si>
    <t>COMPARATIVO  DE EMBARCACIONES LLEGADAS   ABRIL-JUNIO  2022 Vs 2023</t>
  </si>
  <si>
    <t>MOVIMIENTO  DE EMBARCACIONES LLEGADAS EN EL TRIMESTRE  ABRIL-JUNIO   2022 Vs 2023</t>
  </si>
  <si>
    <t>REPRESENTACIÓN PORCENTUAL DEL MOVIMIENTO DE EMBARCACIONES  EN EL TRIMESTRE ABRIL-JUNIO 2023</t>
  </si>
  <si>
    <t>PUERTOS</t>
  </si>
  <si>
    <t>MOVIMIENTO DE PASAJEROS VÍA MARÍTIMA TRIMESTRE ABRIL- JUNIO 2023</t>
  </si>
  <si>
    <t>DESGLOSE</t>
  </si>
  <si>
    <t xml:space="preserve">Embarcaciones </t>
  </si>
  <si>
    <t>Pasajeros de Entrada</t>
  </si>
  <si>
    <t>Pasajeros en Tránsito</t>
  </si>
  <si>
    <t>Total de Pasajeros</t>
  </si>
  <si>
    <t>Tripulación</t>
  </si>
  <si>
    <t>Pasajeros de Salida</t>
  </si>
  <si>
    <t xml:space="preserve">SANTA BARBARA </t>
  </si>
  <si>
    <t>SANTO DOMINGO CRUCERO</t>
  </si>
  <si>
    <t>SANTO DGO. FERRY</t>
  </si>
  <si>
    <t xml:space="preserve">ISLAS  CATALINA </t>
  </si>
  <si>
    <t>SANTO DOMINGO  FERRY</t>
  </si>
  <si>
    <t>DESGLOSE  DE LOS PUERTOS DE CRUCEROS  ABRIL- JUNIO 2023</t>
  </si>
  <si>
    <t>MOVIMIENTO DE CRUCERISTAS ARRIBADOS  TRIMESTRE  ABRIL-JUNIO  2023</t>
  </si>
  <si>
    <t xml:space="preserve">COMPARATIVO DEL MOVIMIENTO DE  PASAJEROS VÍA MARÍTIMA </t>
  </si>
  <si>
    <t>ABRIL-JUNIO 2023 Vs 2022</t>
  </si>
  <si>
    <t xml:space="preserve">PUERTOS Y/O TERMINALES </t>
  </si>
  <si>
    <t>DIFERENCIA</t>
  </si>
  <si>
    <t>PORCENTAJE</t>
  </si>
  <si>
    <t xml:space="preserve">COMPARATIVO DEL MOVIMIENTO DE CRUCEROS ARRIBADOS  TRIMESTRE  </t>
  </si>
  <si>
    <t>ABRIL-JUNIO 2023 Vs 2019</t>
  </si>
  <si>
    <t xml:space="preserve">COMPARATIVO DEL MOVIMIENTO DE CRUCERISTAS  ARRIBADOS  TRIMESTRE  </t>
  </si>
  <si>
    <t>COMPARATIVO DE  CARGAS  ABRIL-JUNIO  2023 Vs 2022</t>
  </si>
  <si>
    <t>TRIMESTRE ABRIL-JUNIO 2023 Vs 2022</t>
  </si>
  <si>
    <t>TRIMESTRE ABRIL-JUNIO 2023</t>
  </si>
  <si>
    <t>MOVIMIENTO DE CONTENEDORES  ABRIL-JUNIO 2023</t>
  </si>
  <si>
    <t>DIFERENCIAS</t>
  </si>
  <si>
    <t>CARGAS</t>
  </si>
  <si>
    <t>ABRIL-JUNIO 2023 Vs2022</t>
  </si>
  <si>
    <t xml:space="preserve">En el Trimestre Abril-Junio 2023, presentamos en los puertos un total general de 1,484 embarcaciones. </t>
  </si>
  <si>
    <t>Puertos</t>
  </si>
  <si>
    <t>MOVIMIENTO DE CONTENEDORES  ABRIL-JUNIO 2023 Vs 2022</t>
  </si>
  <si>
    <t>COMPARATIVO DEL  MOVIMIENTO DE CARGAS</t>
  </si>
  <si>
    <t xml:space="preserve">COMPARATIVO DEL MOVIMIENTO DE CRUCERISTAS VÍA MARÍTIMA  TRIMESTRE </t>
  </si>
  <si>
    <t>BAHÍA DE CALDERAS</t>
  </si>
  <si>
    <t>TAÍNO BAY</t>
  </si>
  <si>
    <t xml:space="preserve">LUPERÓN </t>
  </si>
  <si>
    <t>PESQUERO</t>
  </si>
  <si>
    <t xml:space="preserve">SANTA BÁRBARA </t>
  </si>
  <si>
    <t>Puertos/ Terminales</t>
  </si>
  <si>
    <t>MOVIMIENTO DE CRUCERISTAS   ABRIL-JUNIO  2023</t>
  </si>
  <si>
    <t>Año base en cero*</t>
  </si>
  <si>
    <t>CONTENEDORES (TEUS)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</si>
</sst>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Times New Roman"/>
      <family val="1"/>
    </font>
    <font>
      <b/>
      <sz val="12"/>
      <color rgb="FF000000"/>
      <name val="Cambria"/>
      <family val="1"/>
    </font>
    <font>
      <b/>
      <sz val="11"/>
      <color rgb="FF000000"/>
      <name val="Cambria"/>
      <family val="1"/>
    </font>
    <font>
      <sz val="10"/>
      <name val="Arial"/>
      <family val="2"/>
    </font>
    <font>
      <b/>
      <sz val="11"/>
      <color theme="1"/>
      <name val="Cambria"/>
      <family val="1"/>
    </font>
    <font>
      <b/>
      <sz val="10"/>
      <color rgb="FF000000"/>
      <name val="Cambria"/>
      <family val="1"/>
    </font>
    <font>
      <b/>
      <sz val="11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222222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8"/>
      <color rgb="FF222222"/>
      <name val="Arial"/>
      <family val="2"/>
    </font>
    <font>
      <sz val="9"/>
      <color rgb="FF222222"/>
      <name val="Arial"/>
      <family val="2"/>
    </font>
    <font>
      <i/>
      <sz val="9"/>
      <color theme="1"/>
      <name val="Calibri"/>
      <family val="2"/>
      <scheme val="minor"/>
    </font>
    <font>
      <sz val="11"/>
      <color theme="1"/>
      <name val="Calibri (CUERPO)"/>
    </font>
    <font>
      <b/>
      <sz val="11"/>
      <color theme="1"/>
      <name val="Calibri (CUERPO)"/>
    </font>
    <font>
      <b/>
      <sz val="11"/>
      <name val="Calibri (CUERPO)"/>
    </font>
    <font>
      <sz val="9"/>
      <color theme="1"/>
      <name val="Calibri (CUERPO)"/>
    </font>
  </fonts>
  <fills count="1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8DB4E2"/>
        <bgColor rgb="FF8DB4E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8DB4E2"/>
      </patternFill>
    </fill>
    <fill>
      <patternFill patternType="solid">
        <fgColor theme="4" tint="0.59999389629810485"/>
        <bgColor rgb="FF8DB4E2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</cellStyleXfs>
  <cellXfs count="256">
    <xf numFmtId="0" fontId="0" fillId="0" borderId="0" xfId="0"/>
    <xf numFmtId="0" fontId="10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14" fontId="11" fillId="0" borderId="12" xfId="0" applyNumberFormat="1" applyFont="1" applyBorder="1" applyAlignment="1">
      <alignment horizontal="left"/>
    </xf>
    <xf numFmtId="0" fontId="11" fillId="0" borderId="0" xfId="0" applyFont="1"/>
    <xf numFmtId="14" fontId="11" fillId="0" borderId="0" xfId="0" applyNumberFormat="1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7" borderId="6" xfId="3" applyFont="1" applyFill="1" applyBorder="1" applyAlignment="1" applyProtection="1">
      <alignment horizontal="center" wrapText="1"/>
    </xf>
    <xf numFmtId="0" fontId="7" fillId="7" borderId="6" xfId="0" applyFont="1" applyFill="1" applyBorder="1" applyAlignment="1">
      <alignment horizontal="center"/>
    </xf>
    <xf numFmtId="0" fontId="10" fillId="0" borderId="0" xfId="0" applyFont="1" applyAlignment="1">
      <alignment wrapText="1"/>
    </xf>
    <xf numFmtId="9" fontId="10" fillId="0" borderId="0" xfId="2" applyFont="1"/>
    <xf numFmtId="0" fontId="12" fillId="14" borderId="6" xfId="0" applyFont="1" applyFill="1" applyBorder="1" applyAlignment="1">
      <alignment horizontal="center"/>
    </xf>
    <xf numFmtId="3" fontId="10" fillId="0" borderId="0" xfId="0" applyNumberFormat="1" applyFont="1"/>
    <xf numFmtId="3" fontId="10" fillId="0" borderId="0" xfId="0" applyNumberFormat="1" applyFont="1" applyAlignment="1">
      <alignment horizontal="center"/>
    </xf>
    <xf numFmtId="0" fontId="11" fillId="0" borderId="6" xfId="0" applyFont="1" applyBorder="1"/>
    <xf numFmtId="3" fontId="11" fillId="0" borderId="6" xfId="0" applyNumberFormat="1" applyFont="1" applyBorder="1" applyAlignment="1">
      <alignment horizontal="center"/>
    </xf>
    <xf numFmtId="0" fontId="11" fillId="9" borderId="6" xfId="0" applyFont="1" applyFill="1" applyBorder="1"/>
    <xf numFmtId="3" fontId="12" fillId="9" borderId="6" xfId="0" applyNumberFormat="1" applyFont="1" applyFill="1" applyBorder="1" applyAlignment="1">
      <alignment horizontal="center"/>
    </xf>
    <xf numFmtId="9" fontId="12" fillId="9" borderId="6" xfId="2" applyFont="1" applyFill="1" applyBorder="1" applyAlignment="1">
      <alignment horizontal="center"/>
    </xf>
    <xf numFmtId="9" fontId="11" fillId="0" borderId="6" xfId="2" applyFont="1" applyBorder="1" applyAlignment="1">
      <alignment horizontal="center"/>
    </xf>
    <xf numFmtId="3" fontId="15" fillId="0" borderId="6" xfId="1" applyNumberFormat="1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6" fillId="0" borderId="6" xfId="4" applyNumberFormat="1" applyFont="1" applyBorder="1" applyAlignment="1">
      <alignment horizontal="center"/>
    </xf>
    <xf numFmtId="0" fontId="17" fillId="11" borderId="6" xfId="0" applyFont="1" applyFill="1" applyBorder="1" applyAlignment="1">
      <alignment horizontal="left" wrapText="1"/>
    </xf>
    <xf numFmtId="0" fontId="17" fillId="11" borderId="6" xfId="0" applyFont="1" applyFill="1" applyBorder="1" applyAlignment="1">
      <alignment horizontal="left"/>
    </xf>
    <xf numFmtId="0" fontId="18" fillId="11" borderId="6" xfId="0" applyFont="1" applyFill="1" applyBorder="1" applyAlignment="1">
      <alignment horizontal="left" vertical="center" wrapText="1"/>
    </xf>
    <xf numFmtId="0" fontId="14" fillId="5" borderId="6" xfId="0" applyFont="1" applyFill="1" applyBorder="1" applyAlignment="1">
      <alignment horizontal="left" wrapText="1"/>
    </xf>
    <xf numFmtId="0" fontId="14" fillId="5" borderId="6" xfId="0" applyFont="1" applyFill="1" applyBorder="1" applyAlignment="1">
      <alignment horizontal="center" wrapText="1"/>
    </xf>
    <xf numFmtId="0" fontId="14" fillId="5" borderId="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3" fontId="9" fillId="3" borderId="6" xfId="0" applyNumberFormat="1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3" fontId="18" fillId="12" borderId="6" xfId="0" applyNumberFormat="1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wrapText="1"/>
    </xf>
    <xf numFmtId="0" fontId="20" fillId="10" borderId="6" xfId="0" applyFont="1" applyFill="1" applyBorder="1" applyAlignment="1">
      <alignment horizontal="center" vertical="top" wrapText="1"/>
    </xf>
    <xf numFmtId="0" fontId="19" fillId="11" borderId="6" xfId="0" applyFont="1" applyFill="1" applyBorder="1" applyAlignment="1">
      <alignment horizontal="left" wrapText="1"/>
    </xf>
    <xf numFmtId="3" fontId="21" fillId="0" borderId="6" xfId="0" applyNumberFormat="1" applyFont="1" applyBorder="1" applyAlignment="1">
      <alignment horizontal="center"/>
    </xf>
    <xf numFmtId="3" fontId="21" fillId="0" borderId="6" xfId="0" applyNumberFormat="1" applyFont="1" applyBorder="1" applyAlignment="1">
      <alignment horizontal="center" vertical="center" wrapText="1"/>
    </xf>
    <xf numFmtId="9" fontId="21" fillId="0" borderId="6" xfId="0" applyNumberFormat="1" applyFont="1" applyBorder="1" applyAlignment="1">
      <alignment horizontal="center" vertical="center" wrapText="1"/>
    </xf>
    <xf numFmtId="0" fontId="19" fillId="11" borderId="6" xfId="0" applyFont="1" applyFill="1" applyBorder="1" applyAlignment="1">
      <alignment horizontal="left"/>
    </xf>
    <xf numFmtId="0" fontId="20" fillId="8" borderId="6" xfId="0" applyFont="1" applyFill="1" applyBorder="1" applyAlignment="1">
      <alignment horizontal="left" vertical="center" wrapText="1"/>
    </xf>
    <xf numFmtId="3" fontId="20" fillId="8" borderId="6" xfId="0" applyNumberFormat="1" applyFont="1" applyFill="1" applyBorder="1" applyAlignment="1">
      <alignment horizontal="center"/>
    </xf>
    <xf numFmtId="9" fontId="20" fillId="8" borderId="6" xfId="2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wrapText="1"/>
    </xf>
    <xf numFmtId="0" fontId="13" fillId="0" borderId="0" xfId="0" applyFont="1"/>
    <xf numFmtId="0" fontId="14" fillId="11" borderId="6" xfId="0" applyFont="1" applyFill="1" applyBorder="1" applyAlignment="1">
      <alignment horizontal="left"/>
    </xf>
    <xf numFmtId="3" fontId="0" fillId="11" borderId="6" xfId="0" applyNumberFormat="1" applyFill="1" applyBorder="1" applyAlignment="1">
      <alignment horizontal="center"/>
    </xf>
    <xf numFmtId="3" fontId="14" fillId="11" borderId="6" xfId="0" applyNumberFormat="1" applyFont="1" applyFill="1" applyBorder="1" applyAlignment="1">
      <alignment horizontal="center"/>
    </xf>
    <xf numFmtId="0" fontId="23" fillId="0" borderId="0" xfId="0" applyFont="1"/>
    <xf numFmtId="3" fontId="0" fillId="11" borderId="14" xfId="0" applyNumberFormat="1" applyFill="1" applyBorder="1" applyAlignment="1">
      <alignment horizontal="center"/>
    </xf>
    <xf numFmtId="0" fontId="14" fillId="0" borderId="0" xfId="0" applyFont="1"/>
    <xf numFmtId="17" fontId="0" fillId="0" borderId="0" xfId="0" applyNumberFormat="1"/>
    <xf numFmtId="0" fontId="0" fillId="0" borderId="0" xfId="0" applyAlignment="1">
      <alignment textRotation="180"/>
    </xf>
    <xf numFmtId="0" fontId="14" fillId="11" borderId="14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9" fontId="0" fillId="0" borderId="6" xfId="2" applyFont="1" applyBorder="1" applyAlignment="1">
      <alignment horizontal="center"/>
    </xf>
    <xf numFmtId="3" fontId="0" fillId="0" borderId="6" xfId="1" applyNumberFormat="1" applyFont="1" applyBorder="1" applyAlignment="1">
      <alignment horizontal="center"/>
    </xf>
    <xf numFmtId="17" fontId="14" fillId="0" borderId="0" xfId="0" applyNumberFormat="1" applyFont="1"/>
    <xf numFmtId="0" fontId="14" fillId="7" borderId="6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 wrapText="1"/>
    </xf>
    <xf numFmtId="3" fontId="14" fillId="9" borderId="6" xfId="0" applyNumberFormat="1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0" fontId="0" fillId="15" borderId="6" xfId="0" applyFill="1" applyBorder="1" applyAlignment="1">
      <alignment horizontal="left" wrapText="1"/>
    </xf>
    <xf numFmtId="3" fontId="0" fillId="15" borderId="6" xfId="0" applyNumberFormat="1" applyFill="1" applyBorder="1" applyAlignment="1">
      <alignment horizontal="center" wrapText="1"/>
    </xf>
    <xf numFmtId="3" fontId="0" fillId="15" borderId="6" xfId="0" applyNumberFormat="1" applyFill="1" applyBorder="1" applyAlignment="1">
      <alignment horizontal="center"/>
    </xf>
    <xf numFmtId="9" fontId="0" fillId="15" borderId="6" xfId="0" applyNumberFormat="1" applyFill="1" applyBorder="1" applyAlignment="1">
      <alignment horizontal="center"/>
    </xf>
    <xf numFmtId="3" fontId="0" fillId="11" borderId="6" xfId="0" applyNumberFormat="1" applyFill="1" applyBorder="1" applyAlignment="1">
      <alignment horizontal="center" wrapText="1"/>
    </xf>
    <xf numFmtId="0" fontId="14" fillId="9" borderId="6" xfId="0" applyFont="1" applyFill="1" applyBorder="1" applyAlignment="1">
      <alignment horizontal="center"/>
    </xf>
    <xf numFmtId="9" fontId="14" fillId="9" borderId="6" xfId="0" applyNumberFormat="1" applyFont="1" applyFill="1" applyBorder="1" applyAlignment="1">
      <alignment horizontal="center"/>
    </xf>
    <xf numFmtId="0" fontId="14" fillId="14" borderId="6" xfId="0" applyFont="1" applyFill="1" applyBorder="1" applyAlignment="1">
      <alignment horizontal="center"/>
    </xf>
    <xf numFmtId="0" fontId="24" fillId="8" borderId="6" xfId="0" applyFont="1" applyFill="1" applyBorder="1" applyAlignment="1">
      <alignment horizontal="left"/>
    </xf>
    <xf numFmtId="3" fontId="14" fillId="8" borderId="6" xfId="0" applyNumberFormat="1" applyFont="1" applyFill="1" applyBorder="1" applyAlignment="1">
      <alignment horizontal="center"/>
    </xf>
    <xf numFmtId="9" fontId="14" fillId="8" borderId="6" xfId="2" applyFont="1" applyFill="1" applyBorder="1" applyAlignment="1">
      <alignment horizontal="center"/>
    </xf>
    <xf numFmtId="0" fontId="14" fillId="8" borderId="6" xfId="0" applyFont="1" applyFill="1" applyBorder="1" applyAlignment="1">
      <alignment horizontal="center"/>
    </xf>
    <xf numFmtId="9" fontId="14" fillId="8" borderId="6" xfId="0" applyNumberFormat="1" applyFont="1" applyFill="1" applyBorder="1" applyAlignment="1">
      <alignment horizontal="center"/>
    </xf>
    <xf numFmtId="3" fontId="14" fillId="7" borderId="6" xfId="0" applyNumberFormat="1" applyFont="1" applyFill="1" applyBorder="1" applyAlignment="1">
      <alignment horizontal="center"/>
    </xf>
    <xf numFmtId="3" fontId="0" fillId="11" borderId="0" xfId="0" applyNumberFormat="1" applyFill="1" applyAlignment="1">
      <alignment horizontal="center"/>
    </xf>
    <xf numFmtId="17" fontId="14" fillId="7" borderId="6" xfId="0" applyNumberFormat="1" applyFont="1" applyFill="1" applyBorder="1" applyAlignment="1">
      <alignment horizontal="center"/>
    </xf>
    <xf numFmtId="0" fontId="24" fillId="7" borderId="6" xfId="0" applyFont="1" applyFill="1" applyBorder="1" applyAlignment="1">
      <alignment horizontal="left"/>
    </xf>
    <xf numFmtId="17" fontId="14" fillId="9" borderId="6" xfId="0" applyNumberFormat="1" applyFont="1" applyFill="1" applyBorder="1" applyAlignment="1">
      <alignment horizontal="center"/>
    </xf>
    <xf numFmtId="0" fontId="14" fillId="9" borderId="6" xfId="0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7" fillId="14" borderId="6" xfId="0" applyFont="1" applyFill="1" applyBorder="1" applyAlignment="1">
      <alignment horizontal="center" vertical="center" wrapText="1"/>
    </xf>
    <xf numFmtId="3" fontId="16" fillId="11" borderId="6" xfId="0" applyNumberFormat="1" applyFont="1" applyFill="1" applyBorder="1" applyAlignment="1">
      <alignment horizontal="center" vertical="center" wrapText="1"/>
    </xf>
    <xf numFmtId="9" fontId="16" fillId="11" borderId="6" xfId="6" applyNumberFormat="1" applyFont="1" applyFill="1" applyBorder="1" applyAlignment="1" applyProtection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3" fontId="17" fillId="8" borderId="6" xfId="0" applyNumberFormat="1" applyFont="1" applyFill="1" applyBorder="1" applyAlignment="1">
      <alignment horizontal="center" vertical="center" wrapText="1"/>
    </xf>
    <xf numFmtId="9" fontId="17" fillId="8" borderId="6" xfId="6" applyNumberFormat="1" applyFont="1" applyFill="1" applyBorder="1" applyAlignment="1" applyProtection="1">
      <alignment horizontal="center" vertical="center" wrapText="1"/>
    </xf>
    <xf numFmtId="0" fontId="16" fillId="11" borderId="6" xfId="0" applyFont="1" applyFill="1" applyBorder="1" applyAlignment="1">
      <alignment horizontal="center" vertical="center" wrapText="1"/>
    </xf>
    <xf numFmtId="10" fontId="16" fillId="11" borderId="6" xfId="6" applyNumberFormat="1" applyFont="1" applyFill="1" applyBorder="1" applyAlignment="1" applyProtection="1">
      <alignment horizontal="center" vertical="center" wrapText="1"/>
    </xf>
    <xf numFmtId="3" fontId="17" fillId="9" borderId="6" xfId="0" applyNumberFormat="1" applyFont="1" applyFill="1" applyBorder="1" applyAlignment="1">
      <alignment horizontal="center" vertical="center" wrapText="1"/>
    </xf>
    <xf numFmtId="3" fontId="16" fillId="11" borderId="6" xfId="6" applyNumberFormat="1" applyFont="1" applyFill="1" applyBorder="1" applyAlignment="1" applyProtection="1">
      <alignment horizontal="center" vertical="center" wrapText="1"/>
    </xf>
    <xf numFmtId="3" fontId="17" fillId="8" borderId="6" xfId="6" applyNumberFormat="1" applyFont="1" applyFill="1" applyBorder="1" applyAlignment="1" applyProtection="1">
      <alignment horizontal="center" vertical="center" wrapText="1"/>
    </xf>
    <xf numFmtId="165" fontId="16" fillId="11" borderId="6" xfId="6" applyNumberFormat="1" applyFont="1" applyFill="1" applyBorder="1" applyAlignment="1" applyProtection="1">
      <alignment horizontal="center" vertical="center" wrapText="1"/>
    </xf>
    <xf numFmtId="3" fontId="17" fillId="8" borderId="8" xfId="6" applyNumberFormat="1" applyFont="1" applyFill="1" applyBorder="1" applyAlignment="1" applyProtection="1">
      <alignment horizontal="center" vertical="center" wrapText="1"/>
    </xf>
    <xf numFmtId="3" fontId="25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3" fontId="17" fillId="0" borderId="6" xfId="0" applyNumberFormat="1" applyFont="1" applyBorder="1" applyAlignment="1">
      <alignment horizontal="center"/>
    </xf>
    <xf numFmtId="0" fontId="17" fillId="7" borderId="6" xfId="0" applyFont="1" applyFill="1" applyBorder="1" applyAlignment="1">
      <alignment horizontal="center"/>
    </xf>
    <xf numFmtId="3" fontId="14" fillId="0" borderId="6" xfId="0" applyNumberFormat="1" applyFont="1" applyBorder="1" applyAlignment="1">
      <alignment horizontal="center"/>
    </xf>
    <xf numFmtId="9" fontId="17" fillId="8" borderId="8" xfId="2" applyFont="1" applyFill="1" applyBorder="1" applyAlignment="1" applyProtection="1">
      <alignment horizontal="center" vertical="center" wrapText="1"/>
    </xf>
    <xf numFmtId="0" fontId="16" fillId="11" borderId="6" xfId="0" applyFont="1" applyFill="1" applyBorder="1" applyAlignment="1">
      <alignment horizontal="left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left" vertical="center" wrapText="1"/>
    </xf>
    <xf numFmtId="0" fontId="19" fillId="14" borderId="1" xfId="0" applyFont="1" applyFill="1" applyBorder="1" applyAlignment="1">
      <alignment horizontal="center"/>
    </xf>
    <xf numFmtId="0" fontId="19" fillId="14" borderId="7" xfId="0" applyFont="1" applyFill="1" applyBorder="1" applyAlignment="1">
      <alignment horizontal="center" wrapText="1"/>
    </xf>
    <xf numFmtId="0" fontId="19" fillId="14" borderId="7" xfId="0" applyFont="1" applyFill="1" applyBorder="1" applyAlignment="1">
      <alignment horizontal="center"/>
    </xf>
    <xf numFmtId="0" fontId="24" fillId="14" borderId="4" xfId="0" applyFont="1" applyFill="1" applyBorder="1" applyAlignment="1">
      <alignment horizontal="center"/>
    </xf>
    <xf numFmtId="0" fontId="27" fillId="11" borderId="2" xfId="0" applyFont="1" applyFill="1" applyBorder="1" applyAlignment="1">
      <alignment horizontal="left"/>
    </xf>
    <xf numFmtId="3" fontId="27" fillId="11" borderId="6" xfId="0" applyNumberFormat="1" applyFont="1" applyFill="1" applyBorder="1" applyAlignment="1">
      <alignment horizontal="center" wrapText="1"/>
    </xf>
    <xf numFmtId="3" fontId="27" fillId="11" borderId="6" xfId="0" applyNumberFormat="1" applyFont="1" applyFill="1" applyBorder="1" applyAlignment="1">
      <alignment horizontal="center"/>
    </xf>
    <xf numFmtId="3" fontId="25" fillId="0" borderId="6" xfId="7" applyNumberFormat="1" applyFont="1" applyBorder="1" applyAlignment="1">
      <alignment horizontal="center"/>
    </xf>
    <xf numFmtId="3" fontId="25" fillId="0" borderId="0" xfId="0" applyNumberFormat="1" applyFont="1" applyAlignment="1">
      <alignment horizontal="center"/>
    </xf>
    <xf numFmtId="3" fontId="24" fillId="0" borderId="5" xfId="0" applyNumberFormat="1" applyFont="1" applyBorder="1" applyAlignment="1">
      <alignment horizontal="center"/>
    </xf>
    <xf numFmtId="0" fontId="19" fillId="9" borderId="3" xfId="0" applyFont="1" applyFill="1" applyBorder="1" applyAlignment="1">
      <alignment horizontal="left"/>
    </xf>
    <xf numFmtId="3" fontId="19" fillId="9" borderId="8" xfId="0" applyNumberFormat="1" applyFont="1" applyFill="1" applyBorder="1" applyAlignment="1">
      <alignment horizontal="center" wrapText="1"/>
    </xf>
    <xf numFmtId="0" fontId="27" fillId="11" borderId="24" xfId="0" applyFont="1" applyFill="1" applyBorder="1" applyAlignment="1">
      <alignment horizontal="left"/>
    </xf>
    <xf numFmtId="0" fontId="27" fillId="11" borderId="12" xfId="0" applyFont="1" applyFill="1" applyBorder="1" applyAlignment="1">
      <alignment horizontal="center" wrapText="1"/>
    </xf>
    <xf numFmtId="0" fontId="27" fillId="11" borderId="12" xfId="0" applyFont="1" applyFill="1" applyBorder="1" applyAlignment="1">
      <alignment horizontal="center"/>
    </xf>
    <xf numFmtId="0" fontId="27" fillId="11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/>
    </xf>
    <xf numFmtId="0" fontId="19" fillId="14" borderId="1" xfId="0" applyFont="1" applyFill="1" applyBorder="1" applyAlignment="1">
      <alignment horizontal="left"/>
    </xf>
    <xf numFmtId="3" fontId="27" fillId="11" borderId="6" xfId="0" applyNumberFormat="1" applyFont="1" applyFill="1" applyBorder="1" applyAlignment="1">
      <alignment horizontal="center" vertical="center" wrapText="1"/>
    </xf>
    <xf numFmtId="3" fontId="27" fillId="11" borderId="12" xfId="0" applyNumberFormat="1" applyFont="1" applyFill="1" applyBorder="1" applyAlignment="1">
      <alignment horizontal="center" wrapText="1"/>
    </xf>
    <xf numFmtId="3" fontId="27" fillId="11" borderId="12" xfId="0" applyNumberFormat="1" applyFont="1" applyFill="1" applyBorder="1" applyAlignment="1">
      <alignment horizontal="center"/>
    </xf>
    <xf numFmtId="3" fontId="27" fillId="11" borderId="12" xfId="0" applyNumberFormat="1" applyFont="1" applyFill="1" applyBorder="1" applyAlignment="1">
      <alignment horizontal="center" vertical="center" wrapText="1"/>
    </xf>
    <xf numFmtId="3" fontId="27" fillId="11" borderId="6" xfId="8" applyNumberFormat="1" applyFont="1" applyFill="1" applyBorder="1" applyAlignment="1">
      <alignment horizontal="center"/>
    </xf>
    <xf numFmtId="3" fontId="27" fillId="11" borderId="6" xfId="6" applyNumberFormat="1" applyFont="1" applyFill="1" applyBorder="1" applyAlignment="1" applyProtection="1">
      <alignment horizontal="center"/>
    </xf>
    <xf numFmtId="3" fontId="19" fillId="9" borderId="8" xfId="0" applyNumberFormat="1" applyFont="1" applyFill="1" applyBorder="1" applyAlignment="1">
      <alignment horizontal="center"/>
    </xf>
    <xf numFmtId="0" fontId="27" fillId="11" borderId="23" xfId="0" applyFont="1" applyFill="1" applyBorder="1" applyAlignment="1">
      <alignment horizontal="left"/>
    </xf>
    <xf numFmtId="165" fontId="27" fillId="11" borderId="14" xfId="6" applyNumberFormat="1" applyFont="1" applyFill="1" applyBorder="1" applyAlignment="1" applyProtection="1">
      <alignment horizontal="center"/>
    </xf>
    <xf numFmtId="0" fontId="27" fillId="11" borderId="14" xfId="0" applyFont="1" applyFill="1" applyBorder="1" applyAlignment="1">
      <alignment horizontal="center"/>
    </xf>
    <xf numFmtId="3" fontId="24" fillId="0" borderId="14" xfId="0" applyNumberFormat="1" applyFont="1" applyBorder="1" applyAlignment="1">
      <alignment horizontal="center"/>
    </xf>
    <xf numFmtId="0" fontId="2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26" fillId="0" borderId="0" xfId="0" applyFont="1" applyAlignment="1">
      <alignment horizontal="center"/>
    </xf>
    <xf numFmtId="0" fontId="17" fillId="11" borderId="1" xfId="0" applyFont="1" applyFill="1" applyBorder="1" applyAlignment="1">
      <alignment horizontal="center" wrapText="1"/>
    </xf>
    <xf numFmtId="3" fontId="16" fillId="11" borderId="7" xfId="5" applyNumberFormat="1" applyFont="1" applyFill="1" applyBorder="1" applyAlignment="1">
      <alignment horizontal="center"/>
    </xf>
    <xf numFmtId="3" fontId="16" fillId="11" borderId="7" xfId="0" applyNumberFormat="1" applyFont="1" applyFill="1" applyBorder="1" applyAlignment="1">
      <alignment horizontal="center" wrapText="1"/>
    </xf>
    <xf numFmtId="3" fontId="16" fillId="11" borderId="7" xfId="0" applyNumberFormat="1" applyFont="1" applyFill="1" applyBorder="1" applyAlignment="1">
      <alignment horizontal="center"/>
    </xf>
    <xf numFmtId="3" fontId="17" fillId="11" borderId="4" xfId="0" applyNumberFormat="1" applyFont="1" applyFill="1" applyBorder="1" applyAlignment="1">
      <alignment horizontal="center"/>
    </xf>
    <xf numFmtId="0" fontId="17" fillId="11" borderId="2" xfId="0" applyFont="1" applyFill="1" applyBorder="1" applyAlignment="1">
      <alignment horizontal="center"/>
    </xf>
    <xf numFmtId="3" fontId="16" fillId="11" borderId="6" xfId="5" applyNumberFormat="1" applyFont="1" applyFill="1" applyBorder="1" applyAlignment="1">
      <alignment horizontal="center"/>
    </xf>
    <xf numFmtId="3" fontId="17" fillId="11" borderId="5" xfId="0" applyNumberFormat="1" applyFont="1" applyFill="1" applyBorder="1" applyAlignment="1">
      <alignment horizontal="center"/>
    </xf>
    <xf numFmtId="0" fontId="17" fillId="11" borderId="3" xfId="0" applyFont="1" applyFill="1" applyBorder="1" applyAlignment="1">
      <alignment horizontal="center"/>
    </xf>
    <xf numFmtId="3" fontId="17" fillId="11" borderId="8" xfId="0" applyNumberFormat="1" applyFont="1" applyFill="1" applyBorder="1" applyAlignment="1">
      <alignment horizontal="center"/>
    </xf>
    <xf numFmtId="3" fontId="17" fillId="11" borderId="22" xfId="0" applyNumberFormat="1" applyFont="1" applyFill="1" applyBorder="1" applyAlignment="1">
      <alignment horizontal="center"/>
    </xf>
    <xf numFmtId="0" fontId="16" fillId="11" borderId="0" xfId="0" applyFont="1" applyFill="1" applyAlignment="1">
      <alignment horizontal="center"/>
    </xf>
    <xf numFmtId="0" fontId="17" fillId="11" borderId="1" xfId="0" applyFont="1" applyFill="1" applyBorder="1" applyAlignment="1">
      <alignment horizontal="center"/>
    </xf>
    <xf numFmtId="3" fontId="16" fillId="11" borderId="7" xfId="6" applyNumberFormat="1" applyFont="1" applyFill="1" applyBorder="1" applyAlignment="1">
      <alignment horizontal="center"/>
    </xf>
    <xf numFmtId="3" fontId="16" fillId="11" borderId="4" xfId="0" applyNumberFormat="1" applyFont="1" applyFill="1" applyBorder="1" applyAlignment="1">
      <alignment horizontal="center"/>
    </xf>
    <xf numFmtId="3" fontId="16" fillId="11" borderId="6" xfId="0" applyNumberFormat="1" applyFont="1" applyFill="1" applyBorder="1" applyAlignment="1">
      <alignment horizontal="center"/>
    </xf>
    <xf numFmtId="1" fontId="16" fillId="11" borderId="6" xfId="6" applyNumberFormat="1" applyFont="1" applyFill="1" applyBorder="1" applyAlignment="1">
      <alignment horizontal="center"/>
    </xf>
    <xf numFmtId="3" fontId="16" fillId="11" borderId="6" xfId="6" applyNumberFormat="1" applyFont="1" applyFill="1" applyBorder="1" applyAlignment="1">
      <alignment horizontal="center"/>
    </xf>
    <xf numFmtId="3" fontId="16" fillId="11" borderId="5" xfId="0" applyNumberFormat="1" applyFont="1" applyFill="1" applyBorder="1" applyAlignment="1">
      <alignment horizontal="center"/>
    </xf>
    <xf numFmtId="0" fontId="28" fillId="11" borderId="2" xfId="0" applyFont="1" applyFill="1" applyBorder="1" applyAlignment="1">
      <alignment horizontal="center"/>
    </xf>
    <xf numFmtId="3" fontId="17" fillId="11" borderId="6" xfId="0" applyNumberFormat="1" applyFont="1" applyFill="1" applyBorder="1" applyAlignment="1">
      <alignment horizontal="center"/>
    </xf>
    <xf numFmtId="0" fontId="17" fillId="11" borderId="15" xfId="0" applyFont="1" applyFill="1" applyBorder="1" applyAlignment="1">
      <alignment horizontal="center"/>
    </xf>
    <xf numFmtId="3" fontId="16" fillId="11" borderId="0" xfId="0" applyNumberFormat="1" applyFont="1" applyFill="1" applyAlignment="1">
      <alignment horizontal="center"/>
    </xf>
    <xf numFmtId="0" fontId="17" fillId="9" borderId="16" xfId="0" applyFont="1" applyFill="1" applyBorder="1" applyAlignment="1">
      <alignment horizontal="center"/>
    </xf>
    <xf numFmtId="3" fontId="17" fillId="9" borderId="17" xfId="0" applyNumberFormat="1" applyFont="1" applyFill="1" applyBorder="1" applyAlignment="1">
      <alignment horizontal="center"/>
    </xf>
    <xf numFmtId="3" fontId="13" fillId="11" borderId="0" xfId="0" applyNumberFormat="1" applyFont="1" applyFill="1" applyAlignment="1">
      <alignment horizontal="center"/>
    </xf>
    <xf numFmtId="0" fontId="17" fillId="7" borderId="6" xfId="0" applyFont="1" applyFill="1" applyBorder="1" applyAlignment="1">
      <alignment horizontal="center" wrapText="1"/>
    </xf>
    <xf numFmtId="0" fontId="17" fillId="0" borderId="6" xfId="0" applyFont="1" applyBorder="1" applyAlignment="1">
      <alignment horizontal="left" wrapText="1"/>
    </xf>
    <xf numFmtId="9" fontId="16" fillId="0" borderId="6" xfId="0" applyNumberFormat="1" applyFont="1" applyBorder="1" applyAlignment="1">
      <alignment horizontal="center"/>
    </xf>
    <xf numFmtId="0" fontId="17" fillId="0" borderId="6" xfId="0" applyFont="1" applyBorder="1"/>
    <xf numFmtId="0" fontId="16" fillId="0" borderId="6" xfId="0" applyFont="1" applyBorder="1"/>
    <xf numFmtId="3" fontId="0" fillId="0" borderId="6" xfId="0" applyNumberFormat="1" applyBorder="1"/>
    <xf numFmtId="10" fontId="16" fillId="0" borderId="6" xfId="0" applyNumberFormat="1" applyFont="1" applyBorder="1" applyAlignment="1">
      <alignment horizontal="center"/>
    </xf>
    <xf numFmtId="0" fontId="17" fillId="11" borderId="6" xfId="0" applyFont="1" applyFill="1" applyBorder="1"/>
    <xf numFmtId="9" fontId="16" fillId="0" borderId="6" xfId="2" applyFont="1" applyBorder="1" applyAlignment="1">
      <alignment horizontal="center"/>
    </xf>
    <xf numFmtId="9" fontId="17" fillId="0" borderId="6" xfId="2" applyFont="1" applyBorder="1" applyAlignment="1">
      <alignment horizontal="center"/>
    </xf>
    <xf numFmtId="9" fontId="14" fillId="7" borderId="6" xfId="2" applyFont="1" applyFill="1" applyBorder="1" applyAlignment="1">
      <alignment horizontal="center"/>
    </xf>
    <xf numFmtId="0" fontId="16" fillId="0" borderId="0" xfId="0" applyFont="1"/>
    <xf numFmtId="0" fontId="17" fillId="0" borderId="6" xfId="0" applyFont="1" applyBorder="1" applyAlignment="1">
      <alignment horizontal="center"/>
    </xf>
    <xf numFmtId="9" fontId="14" fillId="0" borderId="6" xfId="2" applyFont="1" applyBorder="1" applyAlignment="1">
      <alignment horizontal="center"/>
    </xf>
    <xf numFmtId="0" fontId="5" fillId="13" borderId="27" xfId="0" applyFont="1" applyFill="1" applyBorder="1" applyAlignment="1">
      <alignment horizontal="center" vertical="top" wrapText="1"/>
    </xf>
    <xf numFmtId="0" fontId="5" fillId="13" borderId="28" xfId="0" applyFont="1" applyFill="1" applyBorder="1" applyAlignment="1">
      <alignment horizontal="center" vertical="top" wrapText="1"/>
    </xf>
    <xf numFmtId="4" fontId="5" fillId="13" borderId="29" xfId="0" applyNumberFormat="1" applyFont="1" applyFill="1" applyBorder="1" applyAlignment="1">
      <alignment horizontal="center" vertical="top" wrapText="1"/>
    </xf>
    <xf numFmtId="3" fontId="5" fillId="8" borderId="30" xfId="0" applyNumberFormat="1" applyFont="1" applyFill="1" applyBorder="1" applyAlignment="1">
      <alignment horizontal="center" vertical="top" wrapText="1"/>
    </xf>
    <xf numFmtId="3" fontId="5" fillId="13" borderId="8" xfId="0" applyNumberFormat="1" applyFont="1" applyFill="1" applyBorder="1" applyAlignment="1">
      <alignment horizontal="center" vertical="center"/>
    </xf>
    <xf numFmtId="3" fontId="5" fillId="8" borderId="31" xfId="0" applyNumberFormat="1" applyFont="1" applyFill="1" applyBorder="1" applyAlignment="1">
      <alignment horizontal="center" vertical="top" wrapText="1"/>
    </xf>
    <xf numFmtId="9" fontId="5" fillId="8" borderId="32" xfId="2" applyFont="1" applyFill="1" applyBorder="1" applyAlignment="1">
      <alignment horizontal="center" vertical="top" wrapText="1"/>
    </xf>
    <xf numFmtId="0" fontId="29" fillId="0" borderId="0" xfId="0" applyFont="1"/>
    <xf numFmtId="0" fontId="17" fillId="5" borderId="6" xfId="0" applyFont="1" applyFill="1" applyBorder="1" applyAlignment="1">
      <alignment horizontal="center" wrapText="1"/>
    </xf>
    <xf numFmtId="0" fontId="17" fillId="5" borderId="6" xfId="0" applyFont="1" applyFill="1" applyBorder="1" applyAlignment="1">
      <alignment horizontal="center"/>
    </xf>
    <xf numFmtId="0" fontId="17" fillId="8" borderId="6" xfId="0" applyFont="1" applyFill="1" applyBorder="1" applyAlignment="1">
      <alignment horizontal="left" wrapText="1"/>
    </xf>
    <xf numFmtId="0" fontId="17" fillId="8" borderId="6" xfId="0" applyFont="1" applyFill="1" applyBorder="1" applyAlignment="1">
      <alignment horizontal="left"/>
    </xf>
    <xf numFmtId="0" fontId="18" fillId="8" borderId="6" xfId="0" applyFont="1" applyFill="1" applyBorder="1" applyAlignment="1">
      <alignment horizontal="left" vertical="center" wrapText="1"/>
    </xf>
    <xf numFmtId="3" fontId="17" fillId="4" borderId="6" xfId="0" applyNumberFormat="1" applyFont="1" applyFill="1" applyBorder="1" applyAlignment="1">
      <alignment horizontal="center"/>
    </xf>
    <xf numFmtId="9" fontId="14" fillId="9" borderId="6" xfId="2" applyFont="1" applyFill="1" applyBorder="1" applyAlignment="1">
      <alignment horizontal="center"/>
    </xf>
    <xf numFmtId="3" fontId="0" fillId="11" borderId="7" xfId="0" applyNumberFormat="1" applyFill="1" applyBorder="1" applyAlignment="1">
      <alignment horizontal="center" wrapText="1"/>
    </xf>
    <xf numFmtId="3" fontId="0" fillId="11" borderId="6" xfId="5" applyNumberFormat="1" applyFont="1" applyFill="1" applyBorder="1" applyAlignment="1">
      <alignment horizontal="center"/>
    </xf>
    <xf numFmtId="3" fontId="14" fillId="11" borderId="8" xfId="0" applyNumberFormat="1" applyFont="1" applyFill="1" applyBorder="1" applyAlignment="1">
      <alignment horizontal="center"/>
    </xf>
    <xf numFmtId="3" fontId="0" fillId="11" borderId="7" xfId="5" applyNumberFormat="1" applyFont="1" applyFill="1" applyBorder="1" applyAlignment="1">
      <alignment horizontal="center"/>
    </xf>
    <xf numFmtId="3" fontId="0" fillId="11" borderId="6" xfId="6" applyNumberFormat="1" applyFont="1" applyFill="1" applyBorder="1" applyAlignment="1">
      <alignment horizontal="center"/>
    </xf>
    <xf numFmtId="14" fontId="25" fillId="0" borderId="0" xfId="0" applyNumberFormat="1" applyFont="1" applyAlignment="1">
      <alignment horizontal="left"/>
    </xf>
    <xf numFmtId="3" fontId="0" fillId="0" borderId="6" xfId="0" applyNumberFormat="1" applyBorder="1" applyAlignment="1">
      <alignment horizontal="left"/>
    </xf>
    <xf numFmtId="9" fontId="0" fillId="0" borderId="6" xfId="2" applyFont="1" applyBorder="1" applyAlignment="1">
      <alignment horizontal="left"/>
    </xf>
    <xf numFmtId="3" fontId="14" fillId="8" borderId="6" xfId="0" applyNumberFormat="1" applyFont="1" applyFill="1" applyBorder="1" applyAlignment="1">
      <alignment horizontal="left"/>
    </xf>
    <xf numFmtId="9" fontId="14" fillId="8" borderId="6" xfId="2" applyFont="1" applyFill="1" applyBorder="1" applyAlignment="1">
      <alignment horizontal="left"/>
    </xf>
    <xf numFmtId="0" fontId="17" fillId="3" borderId="6" xfId="0" applyFont="1" applyFill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5" borderId="6" xfId="0" applyFont="1" applyFill="1" applyBorder="1" applyAlignment="1">
      <alignment horizontal="center"/>
    </xf>
    <xf numFmtId="3" fontId="34" fillId="0" borderId="6" xfId="0" applyNumberFormat="1" applyFont="1" applyBorder="1" applyAlignment="1">
      <alignment horizontal="center"/>
    </xf>
    <xf numFmtId="3" fontId="34" fillId="8" borderId="6" xfId="0" applyNumberFormat="1" applyFont="1" applyFill="1" applyBorder="1" applyAlignment="1">
      <alignment horizontal="center"/>
    </xf>
    <xf numFmtId="0" fontId="33" fillId="0" borderId="0" xfId="0" applyFont="1"/>
    <xf numFmtId="14" fontId="35" fillId="0" borderId="0" xfId="0" applyNumberFormat="1" applyFont="1" applyAlignment="1">
      <alignment horizontal="left"/>
    </xf>
    <xf numFmtId="9" fontId="17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10" borderId="14" xfId="0" applyFont="1" applyFill="1" applyBorder="1" applyAlignment="1">
      <alignment horizontal="center" vertical="top" wrapText="1"/>
    </xf>
    <xf numFmtId="0" fontId="4" fillId="10" borderId="9" xfId="0" applyFont="1" applyFill="1" applyBorder="1" applyAlignment="1">
      <alignment horizontal="center" vertical="top" wrapText="1"/>
    </xf>
    <xf numFmtId="0" fontId="5" fillId="10" borderId="10" xfId="0" applyFont="1" applyFill="1" applyBorder="1" applyAlignment="1">
      <alignment horizontal="center" vertical="top" wrapText="1"/>
    </xf>
    <xf numFmtId="0" fontId="10" fillId="13" borderId="10" xfId="0" applyFont="1" applyFill="1" applyBorder="1"/>
    <xf numFmtId="0" fontId="10" fillId="13" borderId="25" xfId="0" applyFont="1" applyFill="1" applyBorder="1"/>
    <xf numFmtId="0" fontId="5" fillId="13" borderId="11" xfId="0" applyFont="1" applyFill="1" applyBorder="1" applyAlignment="1">
      <alignment horizontal="center" vertical="top" wrapText="1"/>
    </xf>
    <xf numFmtId="0" fontId="5" fillId="13" borderId="26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8" borderId="4" xfId="0" applyFont="1" applyFill="1" applyBorder="1" applyAlignment="1">
      <alignment horizontal="center"/>
    </xf>
    <xf numFmtId="0" fontId="17" fillId="8" borderId="21" xfId="0" applyFont="1" applyFill="1" applyBorder="1" applyAlignment="1">
      <alignment horizontal="center"/>
    </xf>
    <xf numFmtId="0" fontId="17" fillId="14" borderId="1" xfId="0" applyFont="1" applyFill="1" applyBorder="1" applyAlignment="1">
      <alignment horizontal="center" wrapText="1"/>
    </xf>
    <xf numFmtId="0" fontId="17" fillId="14" borderId="20" xfId="0" applyFont="1" applyFill="1" applyBorder="1" applyAlignment="1">
      <alignment horizontal="center" wrapText="1"/>
    </xf>
    <xf numFmtId="0" fontId="17" fillId="14" borderId="13" xfId="0" applyFont="1" applyFill="1" applyBorder="1" applyAlignment="1">
      <alignment horizontal="center" wrapText="1"/>
    </xf>
    <xf numFmtId="0" fontId="17" fillId="14" borderId="12" xfId="0" applyFont="1" applyFill="1" applyBorder="1" applyAlignment="1">
      <alignment horizontal="center" wrapText="1"/>
    </xf>
    <xf numFmtId="0" fontId="17" fillId="14" borderId="7" xfId="0" applyFont="1" applyFill="1" applyBorder="1" applyAlignment="1">
      <alignment horizontal="center"/>
    </xf>
    <xf numFmtId="0" fontId="17" fillId="14" borderId="19" xfId="0" applyFont="1" applyFill="1" applyBorder="1" applyAlignment="1">
      <alignment horizontal="center"/>
    </xf>
    <xf numFmtId="0" fontId="17" fillId="14" borderId="4" xfId="0" applyFont="1" applyFill="1" applyBorder="1" applyAlignment="1">
      <alignment horizontal="center"/>
    </xf>
    <xf numFmtId="0" fontId="17" fillId="14" borderId="21" xfId="0" applyFont="1" applyFill="1" applyBorder="1" applyAlignment="1">
      <alignment horizontal="center"/>
    </xf>
    <xf numFmtId="0" fontId="17" fillId="8" borderId="1" xfId="0" applyFont="1" applyFill="1" applyBorder="1" applyAlignment="1">
      <alignment horizontal="center" wrapText="1"/>
    </xf>
    <xf numFmtId="0" fontId="17" fillId="8" borderId="20" xfId="0" applyFont="1" applyFill="1" applyBorder="1" applyAlignment="1">
      <alignment horizontal="center" wrapText="1"/>
    </xf>
    <xf numFmtId="0" fontId="17" fillId="8" borderId="13" xfId="0" applyFont="1" applyFill="1" applyBorder="1" applyAlignment="1">
      <alignment horizontal="center" wrapText="1"/>
    </xf>
    <xf numFmtId="0" fontId="17" fillId="8" borderId="12" xfId="0" applyFont="1" applyFill="1" applyBorder="1" applyAlignment="1">
      <alignment horizontal="center" wrapText="1"/>
    </xf>
    <xf numFmtId="0" fontId="17" fillId="8" borderId="7" xfId="0" applyFont="1" applyFill="1" applyBorder="1" applyAlignment="1">
      <alignment horizontal="center"/>
    </xf>
    <xf numFmtId="0" fontId="17" fillId="8" borderId="19" xfId="0" applyFont="1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 wrapText="1"/>
    </xf>
    <xf numFmtId="0" fontId="22" fillId="7" borderId="6" xfId="0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3" fontId="18" fillId="12" borderId="0" xfId="0" applyNumberFormat="1" applyFont="1" applyFill="1" applyBorder="1" applyAlignment="1">
      <alignment horizontal="center" vertical="center"/>
    </xf>
  </cellXfs>
  <cellStyles count="9">
    <cellStyle name="Comma 2" xfId="6"/>
    <cellStyle name="Millares" xfId="1" builtinId="3"/>
    <cellStyle name="Millares 10" xfId="5"/>
    <cellStyle name="Millares 2" xfId="8"/>
    <cellStyle name="Neutral" xfId="3" builtinId="28"/>
    <cellStyle name="Normal" xfId="0" builtinId="0"/>
    <cellStyle name="Normal 2" xfId="7"/>
    <cellStyle name="Normal_PASJERO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>
                <a:latin typeface="+mn-lt"/>
              </a:rPr>
              <a:t>COMPARATIVO</a:t>
            </a:r>
            <a:r>
              <a:rPr lang="es-DO" sz="1100" b="1" baseline="0">
                <a:latin typeface="+mn-lt"/>
              </a:rPr>
              <a:t>  DE LOS TIPOS DE EMBARCACIONES 2022 Vs 2023</a:t>
            </a:r>
            <a:endParaRPr lang="es-DO" sz="1100" b="1"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1114369501466276E-2"/>
          <c:y val="0.13666595575867965"/>
          <c:w val="0.97419354838709682"/>
          <c:h val="0.701745643423913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'COMPARATIVO EMB.'!$B$13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 EMB.'!$C$12:$L$12</c:f>
              <c:strCache>
                <c:ptCount val="10"/>
                <c:pt idx="0">
                  <c:v>CARGUEROS</c:v>
                </c:pt>
                <c:pt idx="1">
                  <c:v>GRANELEROS</c:v>
                </c:pt>
                <c:pt idx="2">
                  <c:v>TANQUEROS</c:v>
                </c:pt>
                <c:pt idx="3">
                  <c:v>CRUCEROS</c:v>
                </c:pt>
                <c:pt idx="4">
                  <c:v>PESQUEROS</c:v>
                </c:pt>
                <c:pt idx="5">
                  <c:v>REMOLCADORES</c:v>
                </c:pt>
                <c:pt idx="6">
                  <c:v>BARCAZAS</c:v>
                </c:pt>
                <c:pt idx="7">
                  <c:v>YATES</c:v>
                </c:pt>
                <c:pt idx="8">
                  <c:v>OTROS </c:v>
                </c:pt>
                <c:pt idx="9">
                  <c:v>FERRIE</c:v>
                </c:pt>
              </c:strCache>
            </c:strRef>
          </c:cat>
          <c:val>
            <c:numRef>
              <c:f>'COMPARATIVO EMB.'!$C$13:$L$13</c:f>
              <c:numCache>
                <c:formatCode>#,##0</c:formatCode>
                <c:ptCount val="10"/>
                <c:pt idx="0">
                  <c:v>762</c:v>
                </c:pt>
                <c:pt idx="1">
                  <c:v>66</c:v>
                </c:pt>
                <c:pt idx="2">
                  <c:v>199</c:v>
                </c:pt>
                <c:pt idx="3">
                  <c:v>75</c:v>
                </c:pt>
                <c:pt idx="4">
                  <c:v>3</c:v>
                </c:pt>
                <c:pt idx="5">
                  <c:v>30</c:v>
                </c:pt>
                <c:pt idx="6">
                  <c:v>30</c:v>
                </c:pt>
                <c:pt idx="7">
                  <c:v>124</c:v>
                </c:pt>
                <c:pt idx="8">
                  <c:v>3</c:v>
                </c:pt>
                <c:pt idx="9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85-4707-BA54-BE7CD1403245}"/>
            </c:ext>
          </c:extLst>
        </c:ser>
        <c:ser>
          <c:idx val="1"/>
          <c:order val="1"/>
          <c:tx>
            <c:strRef>
              <c:f>'COMPARATIVO EMB.'!$B$14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 EMB.'!$C$12:$L$12</c:f>
              <c:strCache>
                <c:ptCount val="10"/>
                <c:pt idx="0">
                  <c:v>CARGUEROS</c:v>
                </c:pt>
                <c:pt idx="1">
                  <c:v>GRANELEROS</c:v>
                </c:pt>
                <c:pt idx="2">
                  <c:v>TANQUEROS</c:v>
                </c:pt>
                <c:pt idx="3">
                  <c:v>CRUCEROS</c:v>
                </c:pt>
                <c:pt idx="4">
                  <c:v>PESQUEROS</c:v>
                </c:pt>
                <c:pt idx="5">
                  <c:v>REMOLCADORES</c:v>
                </c:pt>
                <c:pt idx="6">
                  <c:v>BARCAZAS</c:v>
                </c:pt>
                <c:pt idx="7">
                  <c:v>YATES</c:v>
                </c:pt>
                <c:pt idx="8">
                  <c:v>OTROS </c:v>
                </c:pt>
                <c:pt idx="9">
                  <c:v>FERRIE</c:v>
                </c:pt>
              </c:strCache>
            </c:strRef>
          </c:cat>
          <c:val>
            <c:numRef>
              <c:f>'COMPARATIVO EMB.'!$C$14:$L$14</c:f>
              <c:numCache>
                <c:formatCode>#,##0</c:formatCode>
                <c:ptCount val="10"/>
                <c:pt idx="0">
                  <c:v>818</c:v>
                </c:pt>
                <c:pt idx="1">
                  <c:v>73</c:v>
                </c:pt>
                <c:pt idx="2">
                  <c:v>189</c:v>
                </c:pt>
                <c:pt idx="3">
                  <c:v>116</c:v>
                </c:pt>
                <c:pt idx="4">
                  <c:v>1</c:v>
                </c:pt>
                <c:pt idx="5">
                  <c:v>58</c:v>
                </c:pt>
                <c:pt idx="6">
                  <c:v>47</c:v>
                </c:pt>
                <c:pt idx="7">
                  <c:v>141</c:v>
                </c:pt>
                <c:pt idx="8">
                  <c:v>2</c:v>
                </c:pt>
                <c:pt idx="9">
                  <c:v>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F85-4707-BA54-BE7CD14032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20919344"/>
        <c:axId val="-220918256"/>
        <c:axId val="0"/>
      </c:bar3DChart>
      <c:catAx>
        <c:axId val="-22091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20918256"/>
        <c:crosses val="autoZero"/>
        <c:auto val="1"/>
        <c:lblAlgn val="ctr"/>
        <c:lblOffset val="100"/>
        <c:noMultiLvlLbl val="0"/>
      </c:catAx>
      <c:valAx>
        <c:axId val="-22091825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220919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6040843281686561"/>
          <c:y val="0.91418474115761417"/>
          <c:w val="0.11320072967418662"/>
          <c:h val="6.33064547097457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200" b="1">
                <a:latin typeface="+mn-lt"/>
              </a:rPr>
              <a:t>CANTIDAD</a:t>
            </a:r>
            <a:r>
              <a:rPr lang="es-DO" sz="1200" b="1" baseline="0">
                <a:latin typeface="+mn-lt"/>
              </a:rPr>
              <a:t>  DE CRUCEROS  LLEGADOS  POR PUERTOS  </a:t>
            </a:r>
          </a:p>
          <a:p>
            <a:pPr>
              <a:defRPr sz="1200"/>
            </a:pPr>
            <a:r>
              <a:rPr lang="es-DO" sz="1200" b="1" baseline="0">
                <a:latin typeface="+mn-lt"/>
              </a:rPr>
              <a:t>(TRIMESTRE  ABRIL-JUNIO 2023)</a:t>
            </a:r>
            <a:endParaRPr lang="es-DO" sz="1200" b="1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'[1]Trimestre Abril-Junio 2023'!$B$32:$B$38</c:f>
              <c:strCache>
                <c:ptCount val="7"/>
                <c:pt idx="0">
                  <c:v>AMBER COVE</c:v>
                </c:pt>
                <c:pt idx="1">
                  <c:v>TAINO BAY</c:v>
                </c:pt>
                <c:pt idx="2">
                  <c:v>LA ROMANA</c:v>
                </c:pt>
                <c:pt idx="3">
                  <c:v>SANTA BARBARA </c:v>
                </c:pt>
                <c:pt idx="4">
                  <c:v>SANTO DOMINGO</c:v>
                </c:pt>
                <c:pt idx="5">
                  <c:v>SANTO DOMINGO  FERRY</c:v>
                </c:pt>
                <c:pt idx="6">
                  <c:v>ISLAS  CATALINA </c:v>
                </c:pt>
              </c:strCache>
            </c:strRef>
          </c:cat>
          <c:val>
            <c:numRef>
              <c:f>'[1]Trimestre Abril-Junio 2023'!$C$32:$C$38</c:f>
              <c:numCache>
                <c:formatCode>General</c:formatCode>
                <c:ptCount val="7"/>
                <c:pt idx="0">
                  <c:v>52</c:v>
                </c:pt>
                <c:pt idx="1">
                  <c:v>49</c:v>
                </c:pt>
                <c:pt idx="2">
                  <c:v>12</c:v>
                </c:pt>
                <c:pt idx="3">
                  <c:v>2</c:v>
                </c:pt>
                <c:pt idx="4">
                  <c:v>1</c:v>
                </c:pt>
                <c:pt idx="5">
                  <c:v>39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1A-42D7-84DC-0AF5527ECB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45057232"/>
        <c:axId val="-145058864"/>
        <c:axId val="0"/>
      </c:bar3DChart>
      <c:catAx>
        <c:axId val="-14505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45058864"/>
        <c:crosses val="autoZero"/>
        <c:auto val="1"/>
        <c:lblAlgn val="ctr"/>
        <c:lblOffset val="100"/>
        <c:noMultiLvlLbl val="0"/>
      </c:catAx>
      <c:valAx>
        <c:axId val="-1450588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4505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200" b="1"/>
              <a:t>CANTIDAD DE CRUCERISTAS  ARRIBADOS </a:t>
            </a:r>
          </a:p>
          <a:p>
            <a:pPr>
              <a:defRPr sz="1200" b="1"/>
            </a:pPr>
            <a:r>
              <a:rPr lang="es-DO" sz="1200" b="1"/>
              <a:t>ABRIL -JUNIO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7210114470989549E-2"/>
          <c:y val="0.14241051590923964"/>
          <c:w val="0.85189376884702472"/>
          <c:h val="0.594091345938553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'[1]Trimestre Abril-Junio 2023'!$B$52:$B$58</c:f>
              <c:strCache>
                <c:ptCount val="7"/>
                <c:pt idx="0">
                  <c:v>AMBER COVE</c:v>
                </c:pt>
                <c:pt idx="1">
                  <c:v>TAINO BAY</c:v>
                </c:pt>
                <c:pt idx="2">
                  <c:v>LA ROMANA</c:v>
                </c:pt>
                <c:pt idx="3">
                  <c:v>SANTA BARBARA </c:v>
                </c:pt>
                <c:pt idx="4">
                  <c:v>SANTO DOMINGO</c:v>
                </c:pt>
                <c:pt idx="5">
                  <c:v>SANTO DOMINGO  FERRY</c:v>
                </c:pt>
                <c:pt idx="6">
                  <c:v>ISLAS  CATALINA </c:v>
                </c:pt>
              </c:strCache>
            </c:strRef>
          </c:cat>
          <c:val>
            <c:numRef>
              <c:f>'[1]Trimestre Abril-Junio 2023'!$C$52:$C$58</c:f>
              <c:numCache>
                <c:formatCode>General</c:formatCode>
                <c:ptCount val="7"/>
                <c:pt idx="0">
                  <c:v>233136</c:v>
                </c:pt>
                <c:pt idx="1">
                  <c:v>171048</c:v>
                </c:pt>
                <c:pt idx="2">
                  <c:v>46283</c:v>
                </c:pt>
                <c:pt idx="3">
                  <c:v>310</c:v>
                </c:pt>
                <c:pt idx="4">
                  <c:v>282</c:v>
                </c:pt>
                <c:pt idx="5">
                  <c:v>13795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EF-4D08-9395-2B77B42D4C9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45061040"/>
        <c:axId val="-145065392"/>
        <c:axId val="0"/>
      </c:bar3DChart>
      <c:catAx>
        <c:axId val="-14506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45065392"/>
        <c:crosses val="autoZero"/>
        <c:auto val="1"/>
        <c:lblAlgn val="ctr"/>
        <c:lblOffset val="100"/>
        <c:noMultiLvlLbl val="0"/>
      </c:catAx>
      <c:valAx>
        <c:axId val="-145065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45061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200" b="1">
                <a:latin typeface="+mn-lt"/>
              </a:rPr>
              <a:t>CANTIDAD</a:t>
            </a:r>
            <a:r>
              <a:rPr lang="es-DO" sz="1200" b="1" baseline="0">
                <a:latin typeface="+mn-lt"/>
              </a:rPr>
              <a:t> DE CRUCERISTAS CLASIFICADOS POR PUERTOS  Y TIPOS DE PASAJEROS</a:t>
            </a:r>
          </a:p>
          <a:p>
            <a:pPr algn="ctr">
              <a:defRPr sz="1200"/>
            </a:pPr>
            <a:r>
              <a:rPr lang="es-DO" sz="1200" b="1" baseline="0">
                <a:latin typeface="+mn-lt"/>
              </a:rPr>
              <a:t>ABRIL-JUNIO 2023 </a:t>
            </a:r>
          </a:p>
          <a:p>
            <a:pPr algn="ctr">
              <a:defRPr sz="1200"/>
            </a:pPr>
            <a:r>
              <a:rPr lang="es-DO" sz="1200" b="1" baseline="0">
                <a:latin typeface="+mn-lt"/>
              </a:rPr>
              <a:t> </a:t>
            </a:r>
            <a:endParaRPr lang="es-DO" sz="1200" b="1">
              <a:latin typeface="+mn-lt"/>
            </a:endParaRPr>
          </a:p>
        </c:rich>
      </c:tx>
      <c:layout>
        <c:manualLayout>
          <c:xMode val="edge"/>
          <c:yMode val="edge"/>
          <c:x val="0.18178220032950826"/>
          <c:y val="4.8717938881902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'[1]Trimestre Abril-Junio 2023'!$C$114</c:f>
              <c:strCache>
                <c:ptCount val="1"/>
                <c:pt idx="0">
                  <c:v>Pasajeros de Entrada</c:v>
                </c:pt>
              </c:strCache>
            </c:strRef>
          </c:tx>
          <c:spPr>
            <a:solidFill>
              <a:schemeClr val="accent5">
                <a:shade val="58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'[1]Trimestre Abril-Junio 2023'!$B$115:$B$121</c:f>
              <c:strCache>
                <c:ptCount val="7"/>
                <c:pt idx="0">
                  <c:v>AMBER COVE</c:v>
                </c:pt>
                <c:pt idx="1">
                  <c:v>TAINO BAY</c:v>
                </c:pt>
                <c:pt idx="2">
                  <c:v>LA ROMANA</c:v>
                </c:pt>
                <c:pt idx="3">
                  <c:v>SANTA BARBARA </c:v>
                </c:pt>
                <c:pt idx="4">
                  <c:v>SANTO DOMINGO CRUCERO</c:v>
                </c:pt>
                <c:pt idx="5">
                  <c:v>SANTO DGO. FERRY</c:v>
                </c:pt>
                <c:pt idx="6">
                  <c:v>ISLAS  CATALINA </c:v>
                </c:pt>
              </c:strCache>
            </c:strRef>
          </c:cat>
          <c:val>
            <c:numRef>
              <c:f>'[1]Trimestre Abril-Junio 2023'!$C$115:$C$121</c:f>
              <c:numCache>
                <c:formatCode>General</c:formatCode>
                <c:ptCount val="7"/>
                <c:pt idx="0">
                  <c:v>20196</c:v>
                </c:pt>
                <c:pt idx="1">
                  <c:v>30760</c:v>
                </c:pt>
                <c:pt idx="2">
                  <c:v>10757</c:v>
                </c:pt>
                <c:pt idx="3">
                  <c:v>209</c:v>
                </c:pt>
                <c:pt idx="4">
                  <c:v>1</c:v>
                </c:pt>
                <c:pt idx="5">
                  <c:v>13795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63-4095-85B9-B25E6D8FA165}"/>
            </c:ext>
          </c:extLst>
        </c:ser>
        <c:ser>
          <c:idx val="1"/>
          <c:order val="1"/>
          <c:tx>
            <c:strRef>
              <c:f>'[1]Trimestre Abril-Junio 2023'!$D$114</c:f>
              <c:strCache>
                <c:ptCount val="1"/>
                <c:pt idx="0">
                  <c:v>Pasajeros en Tránsito</c:v>
                </c:pt>
              </c:strCache>
            </c:strRef>
          </c:tx>
          <c:spPr>
            <a:solidFill>
              <a:schemeClr val="accent5">
                <a:shade val="8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'[1]Trimestre Abril-Junio 2023'!$B$115:$B$121</c:f>
              <c:strCache>
                <c:ptCount val="7"/>
                <c:pt idx="0">
                  <c:v>AMBER COVE</c:v>
                </c:pt>
                <c:pt idx="1">
                  <c:v>TAINO BAY</c:v>
                </c:pt>
                <c:pt idx="2">
                  <c:v>LA ROMANA</c:v>
                </c:pt>
                <c:pt idx="3">
                  <c:v>SANTA BARBARA </c:v>
                </c:pt>
                <c:pt idx="4">
                  <c:v>SANTO DOMINGO CRUCERO</c:v>
                </c:pt>
                <c:pt idx="5">
                  <c:v>SANTO DGO. FERRY</c:v>
                </c:pt>
                <c:pt idx="6">
                  <c:v>ISLAS  CATALINA </c:v>
                </c:pt>
              </c:strCache>
            </c:strRef>
          </c:cat>
          <c:val>
            <c:numRef>
              <c:f>'[1]Trimestre Abril-Junio 2023'!$D$115:$D$121</c:f>
              <c:numCache>
                <c:formatCode>General</c:formatCode>
                <c:ptCount val="7"/>
                <c:pt idx="0">
                  <c:v>212940</c:v>
                </c:pt>
                <c:pt idx="1">
                  <c:v>140288</c:v>
                </c:pt>
                <c:pt idx="2">
                  <c:v>35526</c:v>
                </c:pt>
                <c:pt idx="3">
                  <c:v>101</c:v>
                </c:pt>
                <c:pt idx="4">
                  <c:v>281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63-4095-85B9-B25E6D8FA165}"/>
            </c:ext>
          </c:extLst>
        </c:ser>
        <c:ser>
          <c:idx val="2"/>
          <c:order val="2"/>
          <c:tx>
            <c:strRef>
              <c:f>'[1]Trimestre Abril-Junio 2023'!$E$114</c:f>
              <c:strCache>
                <c:ptCount val="1"/>
                <c:pt idx="0">
                  <c:v>Tripulación</c:v>
                </c:pt>
              </c:strCache>
            </c:strRef>
          </c:tx>
          <c:spPr>
            <a:solidFill>
              <a:schemeClr val="accent5">
                <a:tint val="8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7796598105503252E-3"/>
                  <c:y val="-6.91443199846693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F63-4095-85B9-B25E6D8FA16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8027210884353739E-3"/>
                  <c:y val="-6.01051698491644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F63-4095-85B9-B25E6D8FA16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605442176870706E-2"/>
                  <c:y val="-8.0140226465552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F63-4095-85B9-B25E6D8FA16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'[1]Trimestre Abril-Junio 2023'!$B$115:$B$121</c:f>
              <c:strCache>
                <c:ptCount val="7"/>
                <c:pt idx="0">
                  <c:v>AMBER COVE</c:v>
                </c:pt>
                <c:pt idx="1">
                  <c:v>TAINO BAY</c:v>
                </c:pt>
                <c:pt idx="2">
                  <c:v>LA ROMANA</c:v>
                </c:pt>
                <c:pt idx="3">
                  <c:v>SANTA BARBARA </c:v>
                </c:pt>
                <c:pt idx="4">
                  <c:v>SANTO DOMINGO CRUCERO</c:v>
                </c:pt>
                <c:pt idx="5">
                  <c:v>SANTO DGO. FERRY</c:v>
                </c:pt>
                <c:pt idx="6">
                  <c:v>ISLAS  CATALINA </c:v>
                </c:pt>
              </c:strCache>
            </c:strRef>
          </c:cat>
          <c:val>
            <c:numRef>
              <c:f>'[1]Trimestre Abril-Junio 2023'!$E$115:$E$121</c:f>
              <c:numCache>
                <c:formatCode>General</c:formatCode>
                <c:ptCount val="7"/>
                <c:pt idx="0">
                  <c:v>74223</c:v>
                </c:pt>
                <c:pt idx="1">
                  <c:v>64173</c:v>
                </c:pt>
                <c:pt idx="2">
                  <c:v>14946</c:v>
                </c:pt>
                <c:pt idx="3">
                  <c:v>184</c:v>
                </c:pt>
                <c:pt idx="4">
                  <c:v>104</c:v>
                </c:pt>
                <c:pt idx="5">
                  <c:v>4217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F63-4095-85B9-B25E6D8FA165}"/>
            </c:ext>
          </c:extLst>
        </c:ser>
        <c:ser>
          <c:idx val="3"/>
          <c:order val="3"/>
          <c:tx>
            <c:strRef>
              <c:f>'[1]Trimestre Abril-Junio 2023'!$F$114</c:f>
              <c:strCache>
                <c:ptCount val="1"/>
                <c:pt idx="0">
                  <c:v>Pasajeros de Salida</c:v>
                </c:pt>
              </c:strCache>
            </c:strRef>
          </c:tx>
          <c:spPr>
            <a:solidFill>
              <a:schemeClr val="accent5">
                <a:tint val="58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2675736961451248E-3"/>
                  <c:y val="-6.01051698491644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F63-4095-85B9-B25E6D8FA16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605442176870789E-2"/>
                  <c:y val="-6.01051698491644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F63-4095-85B9-B25E6D8FA16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'[1]Trimestre Abril-Junio 2023'!$B$115:$B$121</c:f>
              <c:strCache>
                <c:ptCount val="7"/>
                <c:pt idx="0">
                  <c:v>AMBER COVE</c:v>
                </c:pt>
                <c:pt idx="1">
                  <c:v>TAINO BAY</c:v>
                </c:pt>
                <c:pt idx="2">
                  <c:v>LA ROMANA</c:v>
                </c:pt>
                <c:pt idx="3">
                  <c:v>SANTA BARBARA </c:v>
                </c:pt>
                <c:pt idx="4">
                  <c:v>SANTO DOMINGO CRUCERO</c:v>
                </c:pt>
                <c:pt idx="5">
                  <c:v>SANTO DGO. FERRY</c:v>
                </c:pt>
                <c:pt idx="6">
                  <c:v>ISLAS  CATALINA </c:v>
                </c:pt>
              </c:strCache>
            </c:strRef>
          </c:cat>
          <c:val>
            <c:numRef>
              <c:f>'[1]Trimestre Abril-Junio 2023'!$F$115:$F$121</c:f>
              <c:numCache>
                <c:formatCode>General</c:formatCode>
                <c:ptCount val="7"/>
                <c:pt idx="0">
                  <c:v>127</c:v>
                </c:pt>
                <c:pt idx="1">
                  <c:v>169</c:v>
                </c:pt>
                <c:pt idx="2">
                  <c:v>1652</c:v>
                </c:pt>
                <c:pt idx="3">
                  <c:v>0</c:v>
                </c:pt>
                <c:pt idx="4">
                  <c:v>3</c:v>
                </c:pt>
                <c:pt idx="5">
                  <c:v>12319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F63-4095-85B9-B25E6D8FA1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45071376"/>
        <c:axId val="-145064304"/>
        <c:axId val="0"/>
      </c:bar3DChart>
      <c:catAx>
        <c:axId val="-14507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45064304"/>
        <c:crosses val="autoZero"/>
        <c:auto val="1"/>
        <c:lblAlgn val="ctr"/>
        <c:lblOffset val="100"/>
        <c:noMultiLvlLbl val="0"/>
      </c:catAx>
      <c:valAx>
        <c:axId val="-145064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45071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94542441570771"/>
          <c:y val="0.29172596573269416"/>
          <c:w val="0.1733933258342707"/>
          <c:h val="0.327094131323764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200" b="1">
                <a:latin typeface="+mn-lt"/>
              </a:rPr>
              <a:t> TOTAL </a:t>
            </a:r>
            <a:r>
              <a:rPr lang="es-DO" sz="1200" b="1" baseline="0">
                <a:latin typeface="+mn-lt"/>
              </a:rPr>
              <a:t> DE LA CANTIDAD DE CRUCERISTAS  </a:t>
            </a:r>
          </a:p>
          <a:p>
            <a:pPr>
              <a:defRPr sz="1200" b="1"/>
            </a:pPr>
            <a:r>
              <a:rPr lang="es-DO" sz="1200" b="1" baseline="0">
                <a:latin typeface="+mn-lt"/>
              </a:rPr>
              <a:t>ABRIL-JUNIO 2023 </a:t>
            </a:r>
            <a:endParaRPr lang="es-DO" sz="1200" b="1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1.92539036531629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9C5-4BF5-BBCC-727BD836BF7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0336901094716807E-17"/>
                  <c:y val="-1.92539036531629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9C5-4BF5-BBCC-727BD836BF7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6.41796788438764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9C5-4BF5-BBCC-727BD836BF7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4004400440044002E-3"/>
                  <c:y val="-1.6044919710969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9C5-4BF5-BBCC-727BD836BF7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2002200220022001E-3"/>
                  <c:y val="-9.62695182658145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9C5-4BF5-BBCC-727BD836BF7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'[1]Trimestre Abril-Junio 2023'!$B$77:$F$77</c:f>
              <c:strCache>
                <c:ptCount val="5"/>
                <c:pt idx="0">
                  <c:v>Embarcaciones </c:v>
                </c:pt>
                <c:pt idx="1">
                  <c:v>Pasajeros de Entrada</c:v>
                </c:pt>
                <c:pt idx="2">
                  <c:v>Pasajeros en Tránsito</c:v>
                </c:pt>
                <c:pt idx="3">
                  <c:v>Tripulación</c:v>
                </c:pt>
                <c:pt idx="4">
                  <c:v>Pasajeros de Salida</c:v>
                </c:pt>
              </c:strCache>
            </c:strRef>
          </c:cat>
          <c:val>
            <c:numRef>
              <c:f>'[1]Trimestre Abril-Junio 2023'!$B$78:$F$78</c:f>
              <c:numCache>
                <c:formatCode>General</c:formatCode>
                <c:ptCount val="5"/>
                <c:pt idx="0">
                  <c:v>155</c:v>
                </c:pt>
                <c:pt idx="1">
                  <c:v>75718</c:v>
                </c:pt>
                <c:pt idx="2">
                  <c:v>389136</c:v>
                </c:pt>
                <c:pt idx="3">
                  <c:v>157847</c:v>
                </c:pt>
                <c:pt idx="4">
                  <c:v>14270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9C5-4BF5-BBCC-727BD836BF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45070288"/>
        <c:axId val="-145057776"/>
        <c:axId val="0"/>
      </c:bar3DChart>
      <c:catAx>
        <c:axId val="-14507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45057776"/>
        <c:crosses val="autoZero"/>
        <c:auto val="1"/>
        <c:lblAlgn val="ctr"/>
        <c:lblOffset val="100"/>
        <c:noMultiLvlLbl val="0"/>
      </c:catAx>
      <c:valAx>
        <c:axId val="-1450577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45070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200" b="1">
                <a:latin typeface="+mn-lt"/>
              </a:rPr>
              <a:t>COMPARATIVO DE LA</a:t>
            </a:r>
            <a:r>
              <a:rPr lang="es-DO" sz="1200" b="1" baseline="0">
                <a:latin typeface="+mn-lt"/>
              </a:rPr>
              <a:t> </a:t>
            </a:r>
            <a:r>
              <a:rPr lang="es-DO" sz="1200" b="1">
                <a:latin typeface="+mn-lt"/>
              </a:rPr>
              <a:t>CANTIDAD</a:t>
            </a:r>
            <a:r>
              <a:rPr lang="es-DO" sz="1200" b="1" baseline="0">
                <a:latin typeface="+mn-lt"/>
              </a:rPr>
              <a:t> DE CRUCEROS  ARRIBADOS POR PUERTOS  </a:t>
            </a:r>
          </a:p>
          <a:p>
            <a:pPr>
              <a:defRPr sz="1200"/>
            </a:pPr>
            <a:r>
              <a:rPr lang="es-DO" sz="1200" b="1" baseline="0">
                <a:latin typeface="+mn-lt"/>
              </a:rPr>
              <a:t>ABRIL-JUNIO  2023 Vs 2022</a:t>
            </a:r>
            <a:endParaRPr lang="es-DO" sz="1200" b="1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4915782907049284E-2"/>
          <c:y val="0.10625033915119216"/>
          <c:w val="0.95508421709295077"/>
          <c:h val="0.746454520022696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'[1]Trimestre Abril-Junio 2023'!$C$168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'[1]Trimestre Abril-Junio 2023'!$B$169:$B$175</c:f>
              <c:strCache>
                <c:ptCount val="7"/>
                <c:pt idx="0">
                  <c:v>AMBER COVE</c:v>
                </c:pt>
                <c:pt idx="1">
                  <c:v>TAINO BAY</c:v>
                </c:pt>
                <c:pt idx="2">
                  <c:v>LA ROMANA</c:v>
                </c:pt>
                <c:pt idx="3">
                  <c:v>SANTA BARBARA </c:v>
                </c:pt>
                <c:pt idx="4">
                  <c:v>SANTO DOMINGO</c:v>
                </c:pt>
                <c:pt idx="5">
                  <c:v>SANTO DOMINGO  FERRY</c:v>
                </c:pt>
                <c:pt idx="6">
                  <c:v>ISLAS  CATALINA </c:v>
                </c:pt>
              </c:strCache>
            </c:strRef>
          </c:cat>
          <c:val>
            <c:numRef>
              <c:f>'[1]Trimestre Abril-Junio 2023'!$C$169:$C$175</c:f>
              <c:numCache>
                <c:formatCode>General</c:formatCode>
                <c:ptCount val="7"/>
                <c:pt idx="0">
                  <c:v>37</c:v>
                </c:pt>
                <c:pt idx="1">
                  <c:v>28</c:v>
                </c:pt>
                <c:pt idx="2">
                  <c:v>9</c:v>
                </c:pt>
                <c:pt idx="3">
                  <c:v>1</c:v>
                </c:pt>
                <c:pt idx="4">
                  <c:v>0</c:v>
                </c:pt>
                <c:pt idx="5">
                  <c:v>37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C2-4722-9B8B-633CDC1451F5}"/>
            </c:ext>
          </c:extLst>
        </c:ser>
        <c:ser>
          <c:idx val="1"/>
          <c:order val="1"/>
          <c:tx>
            <c:strRef>
              <c:f>'[1]Trimestre Abril-Junio 2023'!$D$168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'[1]Trimestre Abril-Junio 2023'!$B$169:$B$175</c:f>
              <c:strCache>
                <c:ptCount val="7"/>
                <c:pt idx="0">
                  <c:v>AMBER COVE</c:v>
                </c:pt>
                <c:pt idx="1">
                  <c:v>TAINO BAY</c:v>
                </c:pt>
                <c:pt idx="2">
                  <c:v>LA ROMANA</c:v>
                </c:pt>
                <c:pt idx="3">
                  <c:v>SANTA BARBARA </c:v>
                </c:pt>
                <c:pt idx="4">
                  <c:v>SANTO DOMINGO</c:v>
                </c:pt>
                <c:pt idx="5">
                  <c:v>SANTO DOMINGO  FERRY</c:v>
                </c:pt>
                <c:pt idx="6">
                  <c:v>ISLAS  CATALINA </c:v>
                </c:pt>
              </c:strCache>
            </c:strRef>
          </c:cat>
          <c:val>
            <c:numRef>
              <c:f>'[1]Trimestre Abril-Junio 2023'!$D$169:$D$175</c:f>
              <c:numCache>
                <c:formatCode>General</c:formatCode>
                <c:ptCount val="7"/>
                <c:pt idx="0">
                  <c:v>52</c:v>
                </c:pt>
                <c:pt idx="1">
                  <c:v>49</c:v>
                </c:pt>
                <c:pt idx="2">
                  <c:v>12</c:v>
                </c:pt>
                <c:pt idx="3">
                  <c:v>2</c:v>
                </c:pt>
                <c:pt idx="4">
                  <c:v>1</c:v>
                </c:pt>
                <c:pt idx="5">
                  <c:v>39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C2-4722-9B8B-633CDC1451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45063760"/>
        <c:axId val="-145070832"/>
        <c:axId val="0"/>
      </c:bar3DChart>
      <c:catAx>
        <c:axId val="-14506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45070832"/>
        <c:crosses val="autoZero"/>
        <c:auto val="1"/>
        <c:lblAlgn val="ctr"/>
        <c:lblOffset val="100"/>
        <c:noMultiLvlLbl val="0"/>
      </c:catAx>
      <c:valAx>
        <c:axId val="-1450708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45063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200" b="1">
                <a:latin typeface="+mn-lt"/>
              </a:rPr>
              <a:t>COMPARATIVO</a:t>
            </a:r>
            <a:r>
              <a:rPr lang="es-DO" sz="1200" b="1" baseline="0">
                <a:latin typeface="+mn-lt"/>
              </a:rPr>
              <a:t> DE LA CANTIDAD DE CRUCERISTAS  </a:t>
            </a:r>
          </a:p>
          <a:p>
            <a:pPr>
              <a:defRPr sz="1200"/>
            </a:pPr>
            <a:r>
              <a:rPr lang="es-DO" sz="1200" b="1" baseline="0">
                <a:latin typeface="+mn-lt"/>
              </a:rPr>
              <a:t>TRIMESTRE ABRIL-JUNIO 2023</a:t>
            </a:r>
            <a:endParaRPr lang="es-DO" sz="1200" b="1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'[1]Trimestre Abril-Junio 2023'!$C$217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'[1]Trimestre Abril-Junio 2023'!$B$218:$B$226</c:f>
              <c:strCache>
                <c:ptCount val="9"/>
                <c:pt idx="0">
                  <c:v>AMBER COVE</c:v>
                </c:pt>
                <c:pt idx="1">
                  <c:v>CAP CANA</c:v>
                </c:pt>
                <c:pt idx="2">
                  <c:v>LA ROMANA</c:v>
                </c:pt>
                <c:pt idx="3">
                  <c:v>SANTA BARBARA</c:v>
                </c:pt>
                <c:pt idx="4">
                  <c:v>TAINO BAY</c:v>
                </c:pt>
                <c:pt idx="5">
                  <c:v>ISLAS  CATALINA</c:v>
                </c:pt>
                <c:pt idx="6">
                  <c:v>ISLAS  SAONA</c:v>
                </c:pt>
                <c:pt idx="7">
                  <c:v>SANTO DOMINGO </c:v>
                </c:pt>
                <c:pt idx="8">
                  <c:v>SANTO DOMINGO (FERRY)</c:v>
                </c:pt>
              </c:strCache>
            </c:strRef>
          </c:cat>
          <c:val>
            <c:numRef>
              <c:f>'[1]Trimestre Abril-Junio 2023'!$C$218:$C$226</c:f>
              <c:numCache>
                <c:formatCode>General</c:formatCode>
                <c:ptCount val="9"/>
                <c:pt idx="0">
                  <c:v>134286</c:v>
                </c:pt>
                <c:pt idx="1">
                  <c:v>0</c:v>
                </c:pt>
                <c:pt idx="2">
                  <c:v>27536</c:v>
                </c:pt>
                <c:pt idx="3">
                  <c:v>1359</c:v>
                </c:pt>
                <c:pt idx="4">
                  <c:v>46470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15130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DA-4773-B6EA-82C0CA8C9104}"/>
            </c:ext>
          </c:extLst>
        </c:ser>
        <c:ser>
          <c:idx val="1"/>
          <c:order val="1"/>
          <c:tx>
            <c:strRef>
              <c:f>'[1]Trimestre Abril-Junio 2023'!$D$217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'[1]Trimestre Abril-Junio 2023'!$B$218:$B$226</c:f>
              <c:strCache>
                <c:ptCount val="9"/>
                <c:pt idx="0">
                  <c:v>AMBER COVE</c:v>
                </c:pt>
                <c:pt idx="1">
                  <c:v>CAP CANA</c:v>
                </c:pt>
                <c:pt idx="2">
                  <c:v>LA ROMANA</c:v>
                </c:pt>
                <c:pt idx="3">
                  <c:v>SANTA BARBARA</c:v>
                </c:pt>
                <c:pt idx="4">
                  <c:v>TAINO BAY</c:v>
                </c:pt>
                <c:pt idx="5">
                  <c:v>ISLAS  CATALINA</c:v>
                </c:pt>
                <c:pt idx="6">
                  <c:v>ISLAS  SAONA</c:v>
                </c:pt>
                <c:pt idx="7">
                  <c:v>SANTO DOMINGO </c:v>
                </c:pt>
                <c:pt idx="8">
                  <c:v>SANTO DOMINGO (FERRY)</c:v>
                </c:pt>
              </c:strCache>
            </c:strRef>
          </c:cat>
          <c:val>
            <c:numRef>
              <c:f>'[1]Trimestre Abril-Junio 2023'!$D$218:$D$226</c:f>
              <c:numCache>
                <c:formatCode>General</c:formatCode>
                <c:ptCount val="9"/>
                <c:pt idx="0">
                  <c:v>233136</c:v>
                </c:pt>
                <c:pt idx="1">
                  <c:v>0</c:v>
                </c:pt>
                <c:pt idx="2">
                  <c:v>46283</c:v>
                </c:pt>
                <c:pt idx="3">
                  <c:v>310</c:v>
                </c:pt>
                <c:pt idx="4">
                  <c:v>171048</c:v>
                </c:pt>
                <c:pt idx="5">
                  <c:v>0</c:v>
                </c:pt>
                <c:pt idx="6">
                  <c:v>0</c:v>
                </c:pt>
                <c:pt idx="7">
                  <c:v>282</c:v>
                </c:pt>
                <c:pt idx="8">
                  <c:v>13795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DA-4773-B6EA-82C0CA8C91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45065936"/>
        <c:axId val="-145056688"/>
        <c:axId val="0"/>
      </c:bar3DChart>
      <c:catAx>
        <c:axId val="-14506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45056688"/>
        <c:crosses val="autoZero"/>
        <c:auto val="1"/>
        <c:lblAlgn val="ctr"/>
        <c:lblOffset val="100"/>
        <c:noMultiLvlLbl val="0"/>
      </c:catAx>
      <c:valAx>
        <c:axId val="-1450566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45065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200" b="1">
                <a:latin typeface="+mn-lt"/>
              </a:rPr>
              <a:t>GRÁFICA</a:t>
            </a:r>
            <a:r>
              <a:rPr lang="es-DO" sz="1200" b="1" baseline="0">
                <a:latin typeface="+mn-lt"/>
              </a:rPr>
              <a:t> COMPARATIVA  DE LA CANTIDAD DE CRUCEROS </a:t>
            </a:r>
          </a:p>
          <a:p>
            <a:pPr>
              <a:defRPr/>
            </a:pPr>
            <a:r>
              <a:rPr lang="es-DO" sz="1200" b="1" baseline="0">
                <a:latin typeface="+mn-lt"/>
              </a:rPr>
              <a:t>TRIMESTRE ABRIL-JUNIO 2023 Vs 2019</a:t>
            </a:r>
            <a:endParaRPr lang="es-DO" sz="1200" b="1"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'[1]Trimestre Abril-Junio 2023'!$C$266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'[1]Trimestre Abril-Junio 2023'!$B$267:$B$274</c:f>
              <c:strCache>
                <c:ptCount val="8"/>
                <c:pt idx="0">
                  <c:v>AMBER COVE</c:v>
                </c:pt>
                <c:pt idx="1">
                  <c:v>TAINO BAY</c:v>
                </c:pt>
                <c:pt idx="2">
                  <c:v>CAP CANA</c:v>
                </c:pt>
                <c:pt idx="3">
                  <c:v>LA ROMANA</c:v>
                </c:pt>
                <c:pt idx="4">
                  <c:v>SANTA BARBARA </c:v>
                </c:pt>
                <c:pt idx="5">
                  <c:v>SANTO DOMINGO</c:v>
                </c:pt>
                <c:pt idx="6">
                  <c:v>SANTO DOMINGO  FERRY</c:v>
                </c:pt>
                <c:pt idx="7">
                  <c:v>ISLAS  CATALINA </c:v>
                </c:pt>
              </c:strCache>
            </c:strRef>
          </c:cat>
          <c:val>
            <c:numRef>
              <c:f>'[1]Trimestre Abril-Junio 2023'!$C$267:$C$274</c:f>
              <c:numCache>
                <c:formatCode>General</c:formatCode>
                <c:ptCount val="8"/>
                <c:pt idx="0">
                  <c:v>40</c:v>
                </c:pt>
                <c:pt idx="1">
                  <c:v>0</c:v>
                </c:pt>
                <c:pt idx="2">
                  <c:v>2</c:v>
                </c:pt>
                <c:pt idx="3">
                  <c:v>8</c:v>
                </c:pt>
                <c:pt idx="4">
                  <c:v>1</c:v>
                </c:pt>
                <c:pt idx="5">
                  <c:v>2</c:v>
                </c:pt>
                <c:pt idx="6">
                  <c:v>38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80-4BEC-9389-C0759E274513}"/>
            </c:ext>
          </c:extLst>
        </c:ser>
        <c:ser>
          <c:idx val="1"/>
          <c:order val="1"/>
          <c:tx>
            <c:strRef>
              <c:f>'[1]Trimestre Abril-Junio 2023'!$D$266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'[1]Trimestre Abril-Junio 2023'!$B$267:$B$274</c:f>
              <c:strCache>
                <c:ptCount val="8"/>
                <c:pt idx="0">
                  <c:v>AMBER COVE</c:v>
                </c:pt>
                <c:pt idx="1">
                  <c:v>TAINO BAY</c:v>
                </c:pt>
                <c:pt idx="2">
                  <c:v>CAP CANA</c:v>
                </c:pt>
                <c:pt idx="3">
                  <c:v>LA ROMANA</c:v>
                </c:pt>
                <c:pt idx="4">
                  <c:v>SANTA BARBARA </c:v>
                </c:pt>
                <c:pt idx="5">
                  <c:v>SANTO DOMINGO</c:v>
                </c:pt>
                <c:pt idx="6">
                  <c:v>SANTO DOMINGO  FERRY</c:v>
                </c:pt>
                <c:pt idx="7">
                  <c:v>ISLAS  CATALINA </c:v>
                </c:pt>
              </c:strCache>
            </c:strRef>
          </c:cat>
          <c:val>
            <c:numRef>
              <c:f>'[1]Trimestre Abril-Junio 2023'!$D$267:$D$274</c:f>
              <c:numCache>
                <c:formatCode>General</c:formatCode>
                <c:ptCount val="8"/>
                <c:pt idx="0">
                  <c:v>52</c:v>
                </c:pt>
                <c:pt idx="1">
                  <c:v>49</c:v>
                </c:pt>
                <c:pt idx="2">
                  <c:v>0</c:v>
                </c:pt>
                <c:pt idx="3">
                  <c:v>12</c:v>
                </c:pt>
                <c:pt idx="4">
                  <c:v>2</c:v>
                </c:pt>
                <c:pt idx="5">
                  <c:v>1</c:v>
                </c:pt>
                <c:pt idx="6">
                  <c:v>39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80-4BEC-9389-C0759E2745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45069744"/>
        <c:axId val="-145069200"/>
        <c:axId val="0"/>
      </c:bar3DChart>
      <c:catAx>
        <c:axId val="-14506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45069200"/>
        <c:crosses val="autoZero"/>
        <c:auto val="1"/>
        <c:lblAlgn val="ctr"/>
        <c:lblOffset val="100"/>
        <c:noMultiLvlLbl val="0"/>
      </c:catAx>
      <c:valAx>
        <c:axId val="-1450692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4506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200" b="1">
                <a:latin typeface="+mn-lt"/>
              </a:rPr>
              <a:t>COMPARATIVO CANTIDAD</a:t>
            </a:r>
            <a:r>
              <a:rPr lang="es-DO" sz="1200" b="1" baseline="0">
                <a:latin typeface="+mn-lt"/>
              </a:rPr>
              <a:t> DE CUCERISTAS </a:t>
            </a:r>
          </a:p>
          <a:p>
            <a:pPr>
              <a:defRPr sz="1050"/>
            </a:pPr>
            <a:r>
              <a:rPr lang="es-DO" sz="1200" b="1" baseline="0">
                <a:latin typeface="+mn-lt"/>
              </a:rPr>
              <a:t>TRIMESTRE  ABRIL-JUNIO 2023 Vs2019</a:t>
            </a:r>
            <a:endParaRPr lang="es-DO" sz="1200" b="1"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'[1]Trimestre Abril-Junio 2023'!$C$314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'[1]Trimestre Abril-Junio 2023'!$B$315:$B$322</c:f>
              <c:strCache>
                <c:ptCount val="8"/>
                <c:pt idx="0">
                  <c:v>AMBER COVE</c:v>
                </c:pt>
                <c:pt idx="1">
                  <c:v>CAP CANA</c:v>
                </c:pt>
                <c:pt idx="2">
                  <c:v>LA ROMANA</c:v>
                </c:pt>
                <c:pt idx="3">
                  <c:v>SANTA BARBARA</c:v>
                </c:pt>
                <c:pt idx="4">
                  <c:v>TAINO BAY</c:v>
                </c:pt>
                <c:pt idx="5">
                  <c:v>ISLAS  CATALINA</c:v>
                </c:pt>
                <c:pt idx="6">
                  <c:v>SANTO DOMINGO </c:v>
                </c:pt>
                <c:pt idx="7">
                  <c:v>SANTO DOMINGO (FERRY)</c:v>
                </c:pt>
              </c:strCache>
            </c:strRef>
          </c:cat>
          <c:val>
            <c:numRef>
              <c:f>'[1]Trimestre Abril-Junio 2023'!$C$315:$C$322</c:f>
              <c:numCache>
                <c:formatCode>General</c:formatCode>
                <c:ptCount val="8"/>
                <c:pt idx="0">
                  <c:v>126500</c:v>
                </c:pt>
                <c:pt idx="1">
                  <c:v>5939</c:v>
                </c:pt>
                <c:pt idx="2">
                  <c:v>31644</c:v>
                </c:pt>
                <c:pt idx="3">
                  <c:v>2773</c:v>
                </c:pt>
                <c:pt idx="4">
                  <c:v>0</c:v>
                </c:pt>
                <c:pt idx="5">
                  <c:v>0</c:v>
                </c:pt>
                <c:pt idx="6">
                  <c:v>4803</c:v>
                </c:pt>
                <c:pt idx="7">
                  <c:v>16861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C2-4ABF-9AD0-D14026EB41D5}"/>
            </c:ext>
          </c:extLst>
        </c:ser>
        <c:ser>
          <c:idx val="1"/>
          <c:order val="1"/>
          <c:tx>
            <c:strRef>
              <c:f>'[1]Trimestre Abril-Junio 2023'!$D$314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'[1]Trimestre Abril-Junio 2023'!$B$315:$B$322</c:f>
              <c:strCache>
                <c:ptCount val="8"/>
                <c:pt idx="0">
                  <c:v>AMBER COVE</c:v>
                </c:pt>
                <c:pt idx="1">
                  <c:v>CAP CANA</c:v>
                </c:pt>
                <c:pt idx="2">
                  <c:v>LA ROMANA</c:v>
                </c:pt>
                <c:pt idx="3">
                  <c:v>SANTA BARBARA</c:v>
                </c:pt>
                <c:pt idx="4">
                  <c:v>TAINO BAY</c:v>
                </c:pt>
                <c:pt idx="5">
                  <c:v>ISLAS  CATALINA</c:v>
                </c:pt>
                <c:pt idx="6">
                  <c:v>SANTO DOMINGO </c:v>
                </c:pt>
                <c:pt idx="7">
                  <c:v>SANTO DOMINGO (FERRY)</c:v>
                </c:pt>
              </c:strCache>
            </c:strRef>
          </c:cat>
          <c:val>
            <c:numRef>
              <c:f>'[1]Trimestre Abril-Junio 2023'!$D$315:$D$322</c:f>
              <c:numCache>
                <c:formatCode>General</c:formatCode>
                <c:ptCount val="8"/>
                <c:pt idx="0">
                  <c:v>233136</c:v>
                </c:pt>
                <c:pt idx="1">
                  <c:v>0</c:v>
                </c:pt>
                <c:pt idx="2">
                  <c:v>46283</c:v>
                </c:pt>
                <c:pt idx="3">
                  <c:v>310</c:v>
                </c:pt>
                <c:pt idx="4">
                  <c:v>171048</c:v>
                </c:pt>
                <c:pt idx="5">
                  <c:v>0</c:v>
                </c:pt>
                <c:pt idx="6">
                  <c:v>282</c:v>
                </c:pt>
                <c:pt idx="7">
                  <c:v>13795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3C2-4ABF-9AD0-D14026EB41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45068656"/>
        <c:axId val="-145068112"/>
        <c:axId val="0"/>
      </c:bar3DChart>
      <c:catAx>
        <c:axId val="-14506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45068112"/>
        <c:crosses val="autoZero"/>
        <c:auto val="1"/>
        <c:lblAlgn val="ctr"/>
        <c:lblOffset val="100"/>
        <c:noMultiLvlLbl val="0"/>
      </c:catAx>
      <c:valAx>
        <c:axId val="-1450681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4506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200" b="1" baseline="0">
                <a:latin typeface="+mn-lt"/>
              </a:rPr>
              <a:t>COMPARATIVO  DE CARGAS  TOTAL POR PUERTOS   </a:t>
            </a:r>
          </a:p>
          <a:p>
            <a:pPr>
              <a:defRPr sz="1200"/>
            </a:pPr>
            <a:r>
              <a:rPr lang="es-DO" sz="1200" b="1" baseline="0">
                <a:latin typeface="+mn-lt"/>
              </a:rPr>
              <a:t>ABRIL-JUNIO 2023</a:t>
            </a:r>
            <a:endParaRPr lang="es-DO" sz="1200" b="1">
              <a:latin typeface="+mn-lt"/>
            </a:endParaRPr>
          </a:p>
        </c:rich>
      </c:tx>
      <c:layout>
        <c:manualLayout>
          <c:xMode val="edge"/>
          <c:yMode val="edge"/>
          <c:x val="0.40040216889056535"/>
          <c:y val="2.62897113203355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2954840504519211E-2"/>
          <c:y val="0.15915869980879543"/>
          <c:w val="0.90650361256260426"/>
          <c:h val="0.624828894476144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CARGAS!$B$154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CARGAS!$A$155:$A$173</c:f>
              <c:strCache>
                <c:ptCount val="19"/>
                <c:pt idx="0">
                  <c:v>ARROYO BARRIL</c:v>
                </c:pt>
                <c:pt idx="1">
                  <c:v>AZUA</c:v>
                </c:pt>
                <c:pt idx="2">
                  <c:v>BARAHONA</c:v>
                </c:pt>
                <c:pt idx="3">
                  <c:v>BOCA CHICA</c:v>
                </c:pt>
                <c:pt idx="4">
                  <c:v>BAHÍA DE CALDERAS</c:v>
                </c:pt>
                <c:pt idx="5">
                  <c:v>CAP CANA</c:v>
                </c:pt>
                <c:pt idx="6">
                  <c:v>CAUCEDO</c:v>
                </c:pt>
                <c:pt idx="7">
                  <c:v>LA CANA</c:v>
                </c:pt>
                <c:pt idx="8">
                  <c:v>LA ROMANA</c:v>
                </c:pt>
                <c:pt idx="9">
                  <c:v>LUPERÓN </c:v>
                </c:pt>
                <c:pt idx="10">
                  <c:v>MANZANILLO</c:v>
                </c:pt>
                <c:pt idx="11">
                  <c:v>PEDERNALES</c:v>
                </c:pt>
                <c:pt idx="12">
                  <c:v>PLAZA MARINA</c:v>
                </c:pt>
                <c:pt idx="13">
                  <c:v>PUERTO PLATA</c:v>
                </c:pt>
                <c:pt idx="14">
                  <c:v>RÍO HAINA</c:v>
                </c:pt>
                <c:pt idx="15">
                  <c:v>PUNTA CATALINA</c:v>
                </c:pt>
                <c:pt idx="16">
                  <c:v>SAN PEDRO DE MACORÍS</c:v>
                </c:pt>
                <c:pt idx="17">
                  <c:v>SANTA BÁRBARA</c:v>
                </c:pt>
                <c:pt idx="18">
                  <c:v>SANTO DOMINGO</c:v>
                </c:pt>
              </c:strCache>
            </c:strRef>
          </c:cat>
          <c:val>
            <c:numRef>
              <c:f>CARGAS!$B$155:$B$173</c:f>
              <c:numCache>
                <c:formatCode>#,##0</c:formatCode>
                <c:ptCount val="19"/>
                <c:pt idx="0">
                  <c:v>211</c:v>
                </c:pt>
                <c:pt idx="1">
                  <c:v>9219</c:v>
                </c:pt>
                <c:pt idx="2">
                  <c:v>88839</c:v>
                </c:pt>
                <c:pt idx="3">
                  <c:v>338345</c:v>
                </c:pt>
                <c:pt idx="4">
                  <c:v>0</c:v>
                </c:pt>
                <c:pt idx="5">
                  <c:v>0</c:v>
                </c:pt>
                <c:pt idx="6">
                  <c:v>2978032</c:v>
                </c:pt>
                <c:pt idx="7">
                  <c:v>858542</c:v>
                </c:pt>
                <c:pt idx="8">
                  <c:v>95434</c:v>
                </c:pt>
                <c:pt idx="9">
                  <c:v>0</c:v>
                </c:pt>
                <c:pt idx="10">
                  <c:v>223416</c:v>
                </c:pt>
                <c:pt idx="11">
                  <c:v>0</c:v>
                </c:pt>
                <c:pt idx="12">
                  <c:v>15290.35</c:v>
                </c:pt>
                <c:pt idx="13">
                  <c:v>349769</c:v>
                </c:pt>
                <c:pt idx="14">
                  <c:v>2861090</c:v>
                </c:pt>
                <c:pt idx="15">
                  <c:v>304612</c:v>
                </c:pt>
                <c:pt idx="16">
                  <c:v>132749.07999999999</c:v>
                </c:pt>
                <c:pt idx="17">
                  <c:v>11</c:v>
                </c:pt>
                <c:pt idx="18">
                  <c:v>453316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72-4936-8DB2-D6C808C5C841}"/>
            </c:ext>
          </c:extLst>
        </c:ser>
        <c:ser>
          <c:idx val="1"/>
          <c:order val="1"/>
          <c:tx>
            <c:strRef>
              <c:f>CARGAS!$C$154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CARGAS!$A$155:$A$173</c:f>
              <c:strCache>
                <c:ptCount val="19"/>
                <c:pt idx="0">
                  <c:v>ARROYO BARRIL</c:v>
                </c:pt>
                <c:pt idx="1">
                  <c:v>AZUA</c:v>
                </c:pt>
                <c:pt idx="2">
                  <c:v>BARAHONA</c:v>
                </c:pt>
                <c:pt idx="3">
                  <c:v>BOCA CHICA</c:v>
                </c:pt>
                <c:pt idx="4">
                  <c:v>BAHÍA DE CALDERAS</c:v>
                </c:pt>
                <c:pt idx="5">
                  <c:v>CAP CANA</c:v>
                </c:pt>
                <c:pt idx="6">
                  <c:v>CAUCEDO</c:v>
                </c:pt>
                <c:pt idx="7">
                  <c:v>LA CANA</c:v>
                </c:pt>
                <c:pt idx="8">
                  <c:v>LA ROMANA</c:v>
                </c:pt>
                <c:pt idx="9">
                  <c:v>LUPERÓN </c:v>
                </c:pt>
                <c:pt idx="10">
                  <c:v>MANZANILLO</c:v>
                </c:pt>
                <c:pt idx="11">
                  <c:v>PEDERNALES</c:v>
                </c:pt>
                <c:pt idx="12">
                  <c:v>PLAZA MARINA</c:v>
                </c:pt>
                <c:pt idx="13">
                  <c:v>PUERTO PLATA</c:v>
                </c:pt>
                <c:pt idx="14">
                  <c:v>RÍO HAINA</c:v>
                </c:pt>
                <c:pt idx="15">
                  <c:v>PUNTA CATALINA</c:v>
                </c:pt>
                <c:pt idx="16">
                  <c:v>SAN PEDRO DE MACORÍS</c:v>
                </c:pt>
                <c:pt idx="17">
                  <c:v>SANTA BÁRBARA</c:v>
                </c:pt>
                <c:pt idx="18">
                  <c:v>SANTO DOMINGO</c:v>
                </c:pt>
              </c:strCache>
            </c:strRef>
          </c:cat>
          <c:val>
            <c:numRef>
              <c:f>CARGAS!$C$155:$C$173</c:f>
              <c:numCache>
                <c:formatCode>#,##0</c:formatCode>
                <c:ptCount val="19"/>
                <c:pt idx="0">
                  <c:v>789</c:v>
                </c:pt>
                <c:pt idx="1">
                  <c:v>84916</c:v>
                </c:pt>
                <c:pt idx="2">
                  <c:v>66223</c:v>
                </c:pt>
                <c:pt idx="3">
                  <c:v>446742</c:v>
                </c:pt>
                <c:pt idx="4">
                  <c:v>0</c:v>
                </c:pt>
                <c:pt idx="5">
                  <c:v>0</c:v>
                </c:pt>
                <c:pt idx="6">
                  <c:v>2862350</c:v>
                </c:pt>
                <c:pt idx="7">
                  <c:v>701874</c:v>
                </c:pt>
                <c:pt idx="8">
                  <c:v>141422</c:v>
                </c:pt>
                <c:pt idx="9">
                  <c:v>0</c:v>
                </c:pt>
                <c:pt idx="10">
                  <c:v>129734</c:v>
                </c:pt>
                <c:pt idx="11">
                  <c:v>0</c:v>
                </c:pt>
                <c:pt idx="12">
                  <c:v>119091</c:v>
                </c:pt>
                <c:pt idx="13">
                  <c:v>200024</c:v>
                </c:pt>
                <c:pt idx="14">
                  <c:v>2930360</c:v>
                </c:pt>
                <c:pt idx="15">
                  <c:v>340599</c:v>
                </c:pt>
                <c:pt idx="16">
                  <c:v>183265</c:v>
                </c:pt>
                <c:pt idx="17">
                  <c:v>4</c:v>
                </c:pt>
                <c:pt idx="18">
                  <c:v>318175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72-4936-8DB2-D6C808C5C8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45064848"/>
        <c:axId val="-145067024"/>
        <c:axId val="0"/>
      </c:bar3DChart>
      <c:catAx>
        <c:axId val="-14506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45067024"/>
        <c:crosses val="autoZero"/>
        <c:auto val="1"/>
        <c:lblAlgn val="ctr"/>
        <c:lblOffset val="100"/>
        <c:noMultiLvlLbl val="0"/>
      </c:catAx>
      <c:valAx>
        <c:axId val="-14506702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14506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97134373330632"/>
          <c:y val="0.94168229927282032"/>
          <c:w val="0.21009076658200571"/>
          <c:h val="4.30213336143689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200" b="1">
                <a:latin typeface="+mn-lt"/>
              </a:rPr>
              <a:t>COMPARATIVO</a:t>
            </a:r>
            <a:r>
              <a:rPr lang="es-DO" sz="1200" b="1" baseline="0">
                <a:latin typeface="+mn-lt"/>
              </a:rPr>
              <a:t>  DE CARGAS  EN  IMPORTACIÓN, EXPORTACIÓN Y TRÁNSITO</a:t>
            </a:r>
          </a:p>
          <a:p>
            <a:pPr>
              <a:defRPr sz="1200"/>
            </a:pPr>
            <a:r>
              <a:rPr lang="es-DO" sz="1200" b="1" baseline="0">
                <a:latin typeface="+mn-lt"/>
              </a:rPr>
              <a:t>TRIMESTRE ABRIL-JUNIO 2023</a:t>
            </a:r>
            <a:endParaRPr lang="es-DO" sz="1200" b="1"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CARGAS!$B$186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1.5399417853503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6F8-49C0-97FC-17784480DB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7534165181224008E-3"/>
                  <c:y val="-1.2832848211252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6F8-49C0-97FC-17784480DB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5.13313928450101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6F8-49C0-97FC-17784480DB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CARGAS!$A$187:$A$189</c:f>
              <c:strCache>
                <c:ptCount val="3"/>
                <c:pt idx="0">
                  <c:v>IMPORTACIÓN</c:v>
                </c:pt>
                <c:pt idx="1">
                  <c:v>EXPORTACIÓN </c:v>
                </c:pt>
                <c:pt idx="2">
                  <c:v>TRÁNSITO</c:v>
                </c:pt>
              </c:strCache>
            </c:strRef>
          </c:cat>
          <c:val>
            <c:numRef>
              <c:f>CARGAS!$B$187:$B$189</c:f>
              <c:numCache>
                <c:formatCode>#,##0</c:formatCode>
                <c:ptCount val="3"/>
                <c:pt idx="0">
                  <c:v>5421855.8900000006</c:v>
                </c:pt>
                <c:pt idx="1">
                  <c:v>1731372.54</c:v>
                </c:pt>
                <c:pt idx="2">
                  <c:v>1555647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C7-48E5-ABAC-F7D6CB74CDDD}"/>
            </c:ext>
          </c:extLst>
        </c:ser>
        <c:ser>
          <c:idx val="1"/>
          <c:order val="1"/>
          <c:tx>
            <c:strRef>
              <c:f>CARGAS!$C$186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4.3572481396432061E-17"/>
                  <c:y val="-1.0266278569002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6F8-49C0-97FC-17784480DB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7534165181224008E-3"/>
                  <c:y val="-1.026627856900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6F8-49C0-97FC-17784480DB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7534165181224008E-3"/>
                  <c:y val="-5.13313928450101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6F8-49C0-97FC-17784480DB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CARGAS!$A$187:$A$189</c:f>
              <c:strCache>
                <c:ptCount val="3"/>
                <c:pt idx="0">
                  <c:v>IMPORTACIÓN</c:v>
                </c:pt>
                <c:pt idx="1">
                  <c:v>EXPORTACIÓN </c:v>
                </c:pt>
                <c:pt idx="2">
                  <c:v>TRÁNSITO</c:v>
                </c:pt>
              </c:strCache>
            </c:strRef>
          </c:cat>
          <c:val>
            <c:numRef>
              <c:f>CARGAS!$C$187:$C$189</c:f>
              <c:numCache>
                <c:formatCode>#,##0</c:formatCode>
                <c:ptCount val="3"/>
                <c:pt idx="0">
                  <c:v>5659351</c:v>
                </c:pt>
                <c:pt idx="1">
                  <c:v>1335949</c:v>
                </c:pt>
                <c:pt idx="2">
                  <c:v>1530268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BC7-48E5-ABAC-F7D6CB74CD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45067568"/>
        <c:axId val="-145066480"/>
        <c:axId val="0"/>
      </c:bar3DChart>
      <c:catAx>
        <c:axId val="-14506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45066480"/>
        <c:crosses val="autoZero"/>
        <c:auto val="1"/>
        <c:lblAlgn val="ctr"/>
        <c:lblOffset val="100"/>
        <c:noMultiLvlLbl val="0"/>
      </c:catAx>
      <c:valAx>
        <c:axId val="-14506648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145067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>
                <a:latin typeface="+mn-lt"/>
              </a:rPr>
              <a:t>COMPARATIVO</a:t>
            </a:r>
            <a:r>
              <a:rPr lang="es-DO" sz="1100" b="1" baseline="0">
                <a:latin typeface="+mn-lt"/>
              </a:rPr>
              <a:t> DEL MOVIMIENTO DE EMBARCACIONES  ABRIL-JUNIO 2023 Vs 2022</a:t>
            </a:r>
            <a:endParaRPr lang="es-DO" sz="1100" b="1"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'COMPARATIVO EMB.'!$C$42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17"/>
              <c:layout>
                <c:manualLayout>
                  <c:x val="-1.6120830023733913E-2"/>
                  <c:y val="1.42462830101521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A70-4E3E-B6F2-D26F8B92AA49}"/>
                </c:ext>
                <c:ext xmlns:c15="http://schemas.microsoft.com/office/drawing/2012/chart" uri="{CE6537A1-D6FC-4f65-9D91-7224C49458BB}">
                  <c15:layout>
                    <c:manualLayout>
                      <c:w val="5.5717892971759518E-2"/>
                      <c:h val="3.289477964589798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 EMB.'!$B$43:$B$63</c:f>
              <c:strCache>
                <c:ptCount val="21"/>
                <c:pt idx="0">
                  <c:v>AMBER COVE</c:v>
                </c:pt>
                <c:pt idx="1">
                  <c:v>ARROYO BARRIL</c:v>
                </c:pt>
                <c:pt idx="2">
                  <c:v>AZUA</c:v>
                </c:pt>
                <c:pt idx="3">
                  <c:v>BARAHONA</c:v>
                </c:pt>
                <c:pt idx="4">
                  <c:v>BOCA CHICA</c:v>
                </c:pt>
                <c:pt idx="5">
                  <c:v>BAHÍA DE CALDERAS</c:v>
                </c:pt>
                <c:pt idx="6">
                  <c:v>CAP CANA</c:v>
                </c:pt>
                <c:pt idx="7">
                  <c:v>CAUCEDO</c:v>
                </c:pt>
                <c:pt idx="8">
                  <c:v>LA CANA</c:v>
                </c:pt>
                <c:pt idx="9">
                  <c:v>LA ROMANA</c:v>
                </c:pt>
                <c:pt idx="10">
                  <c:v>LUPERÓN </c:v>
                </c:pt>
                <c:pt idx="11">
                  <c:v>TAÍNO BAY</c:v>
                </c:pt>
                <c:pt idx="12">
                  <c:v>MANZANILLO</c:v>
                </c:pt>
                <c:pt idx="13">
                  <c:v>PEDERNALES</c:v>
                </c:pt>
                <c:pt idx="14">
                  <c:v>PLAZA MARINA</c:v>
                </c:pt>
                <c:pt idx="15">
                  <c:v>PUERTO PLATA</c:v>
                </c:pt>
                <c:pt idx="16">
                  <c:v>PUNTA CATALINA</c:v>
                </c:pt>
                <c:pt idx="17">
                  <c:v>RÍO HAINA</c:v>
                </c:pt>
                <c:pt idx="18">
                  <c:v>SAN PEDRO DE MACORÍS</c:v>
                </c:pt>
                <c:pt idx="19">
                  <c:v>SANTA BÁRBARA</c:v>
                </c:pt>
                <c:pt idx="20">
                  <c:v>SANTO DOMINGO</c:v>
                </c:pt>
              </c:strCache>
            </c:strRef>
          </c:cat>
          <c:val>
            <c:numRef>
              <c:f>'COMPARATIVO EMB.'!$C$43:$C$63</c:f>
              <c:numCache>
                <c:formatCode>#,##0</c:formatCode>
                <c:ptCount val="21"/>
                <c:pt idx="0">
                  <c:v>37</c:v>
                </c:pt>
                <c:pt idx="1">
                  <c:v>4</c:v>
                </c:pt>
                <c:pt idx="2">
                  <c:v>9</c:v>
                </c:pt>
                <c:pt idx="3">
                  <c:v>17</c:v>
                </c:pt>
                <c:pt idx="4">
                  <c:v>25</c:v>
                </c:pt>
                <c:pt idx="5">
                  <c:v>7</c:v>
                </c:pt>
                <c:pt idx="6">
                  <c:v>0</c:v>
                </c:pt>
                <c:pt idx="7">
                  <c:v>255</c:v>
                </c:pt>
                <c:pt idx="8">
                  <c:v>77</c:v>
                </c:pt>
                <c:pt idx="9">
                  <c:v>27</c:v>
                </c:pt>
                <c:pt idx="10">
                  <c:v>71</c:v>
                </c:pt>
                <c:pt idx="11">
                  <c:v>28</c:v>
                </c:pt>
                <c:pt idx="12">
                  <c:v>28</c:v>
                </c:pt>
                <c:pt idx="13">
                  <c:v>2</c:v>
                </c:pt>
                <c:pt idx="14">
                  <c:v>10</c:v>
                </c:pt>
                <c:pt idx="15">
                  <c:v>105</c:v>
                </c:pt>
                <c:pt idx="16">
                  <c:v>6</c:v>
                </c:pt>
                <c:pt idx="17">
                  <c:v>419</c:v>
                </c:pt>
                <c:pt idx="18">
                  <c:v>28</c:v>
                </c:pt>
                <c:pt idx="19">
                  <c:v>55</c:v>
                </c:pt>
                <c:pt idx="20">
                  <c:v>119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B8-4537-BB4F-C45F54B49B53}"/>
            </c:ext>
          </c:extLst>
        </c:ser>
        <c:ser>
          <c:idx val="1"/>
          <c:order val="1"/>
          <c:tx>
            <c:strRef>
              <c:f>'COMPARATIVO EMB.'!$D$42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3"/>
              <c:layout>
                <c:manualLayout>
                  <c:x val="4.0302273397294416E-3"/>
                  <c:y val="2.84925660203031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A70-4E3E-B6F2-D26F8B92AA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075568349323641E-2"/>
                  <c:y val="-1.04471535210359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A70-4E3E-B6F2-D26F8B92AA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20906820191882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A70-4E3E-B6F2-D26F8B92AA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4105795689052972E-2"/>
                  <c:y val="8.5477698060911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A70-4E3E-B6F2-D26F8B92AA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1.8136023028782342E-2"/>
                  <c:y val="2.70681620702025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A70-4E3E-B6F2-D26F8B92AA49}"/>
                </c:ext>
                <c:ext xmlns:c15="http://schemas.microsoft.com/office/drawing/2012/chart" uri="{CE6537A1-D6FC-4f65-9D91-7224C49458BB}">
                  <c15:layout>
                    <c:manualLayout>
                      <c:w val="5.1748119042126034E-2"/>
                      <c:h val="5.4093248765004306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 EMB.'!$B$43:$B$63</c:f>
              <c:strCache>
                <c:ptCount val="21"/>
                <c:pt idx="0">
                  <c:v>AMBER COVE</c:v>
                </c:pt>
                <c:pt idx="1">
                  <c:v>ARROYO BARRIL</c:v>
                </c:pt>
                <c:pt idx="2">
                  <c:v>AZUA</c:v>
                </c:pt>
                <c:pt idx="3">
                  <c:v>BARAHONA</c:v>
                </c:pt>
                <c:pt idx="4">
                  <c:v>BOCA CHICA</c:v>
                </c:pt>
                <c:pt idx="5">
                  <c:v>BAHÍA DE CALDERAS</c:v>
                </c:pt>
                <c:pt idx="6">
                  <c:v>CAP CANA</c:v>
                </c:pt>
                <c:pt idx="7">
                  <c:v>CAUCEDO</c:v>
                </c:pt>
                <c:pt idx="8">
                  <c:v>LA CANA</c:v>
                </c:pt>
                <c:pt idx="9">
                  <c:v>LA ROMANA</c:v>
                </c:pt>
                <c:pt idx="10">
                  <c:v>LUPERÓN </c:v>
                </c:pt>
                <c:pt idx="11">
                  <c:v>TAÍNO BAY</c:v>
                </c:pt>
                <c:pt idx="12">
                  <c:v>MANZANILLO</c:v>
                </c:pt>
                <c:pt idx="13">
                  <c:v>PEDERNALES</c:v>
                </c:pt>
                <c:pt idx="14">
                  <c:v>PLAZA MARINA</c:v>
                </c:pt>
                <c:pt idx="15">
                  <c:v>PUERTO PLATA</c:v>
                </c:pt>
                <c:pt idx="16">
                  <c:v>PUNTA CATALINA</c:v>
                </c:pt>
                <c:pt idx="17">
                  <c:v>RÍO HAINA</c:v>
                </c:pt>
                <c:pt idx="18">
                  <c:v>SAN PEDRO DE MACORÍS</c:v>
                </c:pt>
                <c:pt idx="19">
                  <c:v>SANTA BÁRBARA</c:v>
                </c:pt>
                <c:pt idx="20">
                  <c:v>SANTO DOMINGO</c:v>
                </c:pt>
              </c:strCache>
            </c:strRef>
          </c:cat>
          <c:val>
            <c:numRef>
              <c:f>'COMPARATIVO EMB.'!$D$43:$D$63</c:f>
              <c:numCache>
                <c:formatCode>#,##0</c:formatCode>
                <c:ptCount val="21"/>
                <c:pt idx="0">
                  <c:v>52</c:v>
                </c:pt>
                <c:pt idx="1">
                  <c:v>2</c:v>
                </c:pt>
                <c:pt idx="2">
                  <c:v>11</c:v>
                </c:pt>
                <c:pt idx="3">
                  <c:v>16</c:v>
                </c:pt>
                <c:pt idx="4">
                  <c:v>23</c:v>
                </c:pt>
                <c:pt idx="5">
                  <c:v>10</c:v>
                </c:pt>
                <c:pt idx="6">
                  <c:v>0</c:v>
                </c:pt>
                <c:pt idx="7">
                  <c:v>311</c:v>
                </c:pt>
                <c:pt idx="8">
                  <c:v>69</c:v>
                </c:pt>
                <c:pt idx="9">
                  <c:v>28</c:v>
                </c:pt>
                <c:pt idx="10">
                  <c:v>101</c:v>
                </c:pt>
                <c:pt idx="11">
                  <c:v>49</c:v>
                </c:pt>
                <c:pt idx="12">
                  <c:v>49</c:v>
                </c:pt>
                <c:pt idx="13">
                  <c:v>0</c:v>
                </c:pt>
                <c:pt idx="14">
                  <c:v>13</c:v>
                </c:pt>
                <c:pt idx="15">
                  <c:v>116</c:v>
                </c:pt>
                <c:pt idx="16">
                  <c:v>6</c:v>
                </c:pt>
                <c:pt idx="17">
                  <c:v>433</c:v>
                </c:pt>
                <c:pt idx="18">
                  <c:v>40</c:v>
                </c:pt>
                <c:pt idx="19">
                  <c:v>43</c:v>
                </c:pt>
                <c:pt idx="20">
                  <c:v>112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B8-4537-BB4F-C45F54B49B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20914448"/>
        <c:axId val="-220927504"/>
        <c:axId val="0"/>
      </c:bar3DChart>
      <c:catAx>
        <c:axId val="-22091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20927504"/>
        <c:crosses val="autoZero"/>
        <c:auto val="1"/>
        <c:lblAlgn val="ctr"/>
        <c:lblOffset val="100"/>
        <c:noMultiLvlLbl val="0"/>
      </c:catAx>
      <c:valAx>
        <c:axId val="-22092750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22091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515180538178998"/>
          <c:y val="0.94172408556859011"/>
          <c:w val="0.20070107675961099"/>
          <c:h val="4.29905076018821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200" b="1">
                <a:latin typeface="+mn-lt"/>
              </a:rPr>
              <a:t>COMPARATIVO</a:t>
            </a:r>
            <a:r>
              <a:rPr lang="es-DO" sz="1200" b="1" baseline="0">
                <a:latin typeface="+mn-lt"/>
              </a:rPr>
              <a:t> DEL MOVIMENTO DE CARGAS EN IMPORTACIÓN ABRIL-JUNIO 2023 Vs2022</a:t>
            </a:r>
            <a:endParaRPr lang="es-DO" sz="1200" b="1">
              <a:latin typeface="+mn-lt"/>
            </a:endParaRPr>
          </a:p>
        </c:rich>
      </c:tx>
      <c:layout>
        <c:manualLayout>
          <c:xMode val="edge"/>
          <c:yMode val="edge"/>
          <c:x val="0.27029855859726198"/>
          <c:y val="3.66411281075777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6096605575465679E-2"/>
          <c:y val="0.11562250324104928"/>
          <c:w val="0.96390339442453432"/>
          <c:h val="0.716547009391603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CARGAS!$B$42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CARGAS!$A$43:$A$46</c:f>
              <c:strCache>
                <c:ptCount val="4"/>
                <c:pt idx="0">
                  <c:v> CARGA GENERAL SUELTA</c:v>
                </c:pt>
                <c:pt idx="1">
                  <c:v> CARGA CONTENERIZADA</c:v>
                </c:pt>
                <c:pt idx="2">
                  <c:v> CARGA GRANEL SÓLIDA</c:v>
                </c:pt>
                <c:pt idx="3">
                  <c:v>CARGA GRANEL LÍQUIDA</c:v>
                </c:pt>
              </c:strCache>
            </c:strRef>
          </c:cat>
          <c:val>
            <c:numRef>
              <c:f>CARGAS!$B$43:$B$46</c:f>
              <c:numCache>
                <c:formatCode>#,##0</c:formatCode>
                <c:ptCount val="4"/>
                <c:pt idx="0">
                  <c:v>765231.35</c:v>
                </c:pt>
                <c:pt idx="1">
                  <c:v>1620879</c:v>
                </c:pt>
                <c:pt idx="2">
                  <c:v>1389302</c:v>
                </c:pt>
                <c:pt idx="3">
                  <c:v>1646443.54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2D-4DD9-A42A-4D1A8F2B9897}"/>
            </c:ext>
          </c:extLst>
        </c:ser>
        <c:ser>
          <c:idx val="1"/>
          <c:order val="1"/>
          <c:tx>
            <c:strRef>
              <c:f>CARGAS!$C$42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CARGAS!$A$43:$A$46</c:f>
              <c:strCache>
                <c:ptCount val="4"/>
                <c:pt idx="0">
                  <c:v> CARGA GENERAL SUELTA</c:v>
                </c:pt>
                <c:pt idx="1">
                  <c:v> CARGA CONTENERIZADA</c:v>
                </c:pt>
                <c:pt idx="2">
                  <c:v> CARGA GRANEL SÓLIDA</c:v>
                </c:pt>
                <c:pt idx="3">
                  <c:v>CARGA GRANEL LÍQUIDA</c:v>
                </c:pt>
              </c:strCache>
            </c:strRef>
          </c:cat>
          <c:val>
            <c:numRef>
              <c:f>CARGAS!$C$43:$C$46</c:f>
              <c:numCache>
                <c:formatCode>#,##0</c:formatCode>
                <c:ptCount val="4"/>
                <c:pt idx="0">
                  <c:v>661723</c:v>
                </c:pt>
                <c:pt idx="1">
                  <c:v>1513756</c:v>
                </c:pt>
                <c:pt idx="2">
                  <c:v>1466144</c:v>
                </c:pt>
                <c:pt idx="3">
                  <c:v>2017728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52D-4DD9-A42A-4D1A8F2B98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45062128"/>
        <c:axId val="-145059408"/>
        <c:axId val="0"/>
      </c:bar3DChart>
      <c:catAx>
        <c:axId val="-14506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45059408"/>
        <c:crosses val="autoZero"/>
        <c:auto val="1"/>
        <c:lblAlgn val="ctr"/>
        <c:lblOffset val="100"/>
        <c:noMultiLvlLbl val="0"/>
      </c:catAx>
      <c:valAx>
        <c:axId val="-14505940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145062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s-DO" sz="1200" b="1">
                <a:latin typeface="+mn-lt"/>
              </a:rPr>
              <a:t>COMPARATIVO DEL MOVIMIENTO DE CARGAS EN EXPORTACIÓN  ABRIL-JUNIO 2023 Vs2022</a:t>
            </a:r>
          </a:p>
        </c:rich>
      </c:tx>
      <c:layout>
        <c:manualLayout>
          <c:xMode val="edge"/>
          <c:yMode val="edge"/>
          <c:x val="0.33694309343500106"/>
          <c:y val="1.202312458769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CARGAS!$B$49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CARGAS!$A$50:$A$53</c:f>
              <c:strCache>
                <c:ptCount val="4"/>
                <c:pt idx="0">
                  <c:v> CARGA GENERAL  SUELTA</c:v>
                </c:pt>
                <c:pt idx="1">
                  <c:v> CARGA CONTENERIZADA</c:v>
                </c:pt>
                <c:pt idx="2">
                  <c:v> CARGA GRANEL SÓLIDA</c:v>
                </c:pt>
                <c:pt idx="3">
                  <c:v>CARGA GRANEL LÍQUIDA</c:v>
                </c:pt>
              </c:strCache>
            </c:strRef>
          </c:cat>
          <c:val>
            <c:numRef>
              <c:f>CARGAS!$B$50:$B$53</c:f>
              <c:numCache>
                <c:formatCode>#,##0</c:formatCode>
                <c:ptCount val="4"/>
                <c:pt idx="0">
                  <c:v>188167</c:v>
                </c:pt>
                <c:pt idx="1">
                  <c:v>717056</c:v>
                </c:pt>
                <c:pt idx="2">
                  <c:v>342490</c:v>
                </c:pt>
                <c:pt idx="3">
                  <c:v>483659.54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9A-40C8-93F8-05D17A92F551}"/>
            </c:ext>
          </c:extLst>
        </c:ser>
        <c:ser>
          <c:idx val="1"/>
          <c:order val="1"/>
          <c:tx>
            <c:strRef>
              <c:f>CARGAS!$C$49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CARGAS!$A$50:$A$53</c:f>
              <c:strCache>
                <c:ptCount val="4"/>
                <c:pt idx="0">
                  <c:v> CARGA GENERAL  SUELTA</c:v>
                </c:pt>
                <c:pt idx="1">
                  <c:v> CARGA CONTENERIZADA</c:v>
                </c:pt>
                <c:pt idx="2">
                  <c:v> CARGA GRANEL SÓLIDA</c:v>
                </c:pt>
                <c:pt idx="3">
                  <c:v>CARGA GRANEL LÍQUIDA</c:v>
                </c:pt>
              </c:strCache>
            </c:strRef>
          </c:cat>
          <c:val>
            <c:numRef>
              <c:f>CARGAS!$C$50:$C$53</c:f>
              <c:numCache>
                <c:formatCode>#,##0</c:formatCode>
                <c:ptCount val="4"/>
                <c:pt idx="0">
                  <c:v>215396</c:v>
                </c:pt>
                <c:pt idx="1">
                  <c:v>617944</c:v>
                </c:pt>
                <c:pt idx="2">
                  <c:v>124553</c:v>
                </c:pt>
                <c:pt idx="3">
                  <c:v>378056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C9A-40C8-93F8-05D17A92F55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-145063216"/>
        <c:axId val="-145062672"/>
      </c:barChart>
      <c:catAx>
        <c:axId val="-14506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45062672"/>
        <c:crosses val="autoZero"/>
        <c:auto val="1"/>
        <c:lblAlgn val="ctr"/>
        <c:lblOffset val="100"/>
        <c:noMultiLvlLbl val="0"/>
      </c:catAx>
      <c:valAx>
        <c:axId val="-14506267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145063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50" b="1">
                <a:latin typeface="+mn-lt"/>
              </a:rPr>
              <a:t>MOVIMIENTO</a:t>
            </a:r>
            <a:r>
              <a:rPr lang="es-DO" sz="1050" b="1" baseline="0">
                <a:latin typeface="+mn-lt"/>
              </a:rPr>
              <a:t> DE CARGAS EN CALIDAD DE TRÁNSITO   ABRIL-JUNIO 2023</a:t>
            </a:r>
            <a:endParaRPr lang="es-DO" sz="1050" b="1"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5285365022302145E-2"/>
          <c:y val="0.11316765110346971"/>
          <c:w val="0.96471463497769783"/>
          <c:h val="0.7279652906271932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CARGAS!$A$57</c:f>
              <c:strCache>
                <c:ptCount val="1"/>
                <c:pt idx="0">
                  <c:v>ENTRADA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CARGAS!$B$56:$C$56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CARGAS!$B$57:$C$57</c:f>
              <c:numCache>
                <c:formatCode>#,##0</c:formatCode>
                <c:ptCount val="2"/>
                <c:pt idx="0">
                  <c:v>628999</c:v>
                </c:pt>
                <c:pt idx="1">
                  <c:v>781898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DC-4532-AEE4-37973AC4A338}"/>
            </c:ext>
          </c:extLst>
        </c:ser>
        <c:ser>
          <c:idx val="1"/>
          <c:order val="1"/>
          <c:tx>
            <c:strRef>
              <c:f>CARGAS!$A$58</c:f>
              <c:strCache>
                <c:ptCount val="1"/>
                <c:pt idx="0">
                  <c:v> SALIDA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9844236760124613E-3"/>
                  <c:y val="-2.1276595744680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0DC-4532-AEE4-37973AC4A3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1380045096816403E-17"/>
                  <c:y val="-9.45626477541371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DC-4532-AEE4-37973AC4A3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CARGAS!$B$56:$C$56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CARGAS!$B$58:$C$58</c:f>
              <c:numCache>
                <c:formatCode>#,##0</c:formatCode>
                <c:ptCount val="2"/>
                <c:pt idx="0">
                  <c:v>926648</c:v>
                </c:pt>
                <c:pt idx="1">
                  <c:v>748370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DC-4532-AEE4-37973AC4A3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45061584"/>
        <c:axId val="-145060496"/>
        <c:axId val="0"/>
      </c:bar3DChart>
      <c:catAx>
        <c:axId val="-14506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45060496"/>
        <c:crosses val="autoZero"/>
        <c:auto val="1"/>
        <c:lblAlgn val="ctr"/>
        <c:lblOffset val="100"/>
        <c:noMultiLvlLbl val="0"/>
      </c:catAx>
      <c:valAx>
        <c:axId val="-14506049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14506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200" b="1">
                <a:latin typeface="+mn-lt"/>
              </a:rPr>
              <a:t>CANTIDAD</a:t>
            </a:r>
            <a:r>
              <a:rPr lang="es-DO" sz="1200" b="1" baseline="0">
                <a:latin typeface="+mn-lt"/>
              </a:rPr>
              <a:t> DE EMBARCACCIONES ARRIBADAS POR PUERTOS  </a:t>
            </a:r>
          </a:p>
          <a:p>
            <a:pPr>
              <a:defRPr sz="1200"/>
            </a:pPr>
            <a:r>
              <a:rPr lang="es-DO" sz="1200" b="1" baseline="0">
                <a:latin typeface="+mn-lt"/>
              </a:rPr>
              <a:t>ABRIL-JUNIO 2023</a:t>
            </a:r>
            <a:endParaRPr lang="es-DO" sz="1200" b="1"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'EMBARCACIONES '!$B$42:$B$63</c:f>
              <c:strCache>
                <c:ptCount val="22"/>
                <c:pt idx="0">
                  <c:v>AMBER COVE</c:v>
                </c:pt>
                <c:pt idx="1">
                  <c:v>ARROYO BARRIL</c:v>
                </c:pt>
                <c:pt idx="2">
                  <c:v>AZUA</c:v>
                </c:pt>
                <c:pt idx="3">
                  <c:v>BARAHONA</c:v>
                </c:pt>
                <c:pt idx="4">
                  <c:v>BOCA CHICA</c:v>
                </c:pt>
                <c:pt idx="5">
                  <c:v>BAHÍA DE CALDERAS</c:v>
                </c:pt>
                <c:pt idx="6">
                  <c:v>CAP CANA</c:v>
                </c:pt>
                <c:pt idx="7">
                  <c:v>CAUCEDO</c:v>
                </c:pt>
                <c:pt idx="8">
                  <c:v>LA CANA</c:v>
                </c:pt>
                <c:pt idx="9">
                  <c:v>LA ROMANA</c:v>
                </c:pt>
                <c:pt idx="10">
                  <c:v>LUPERÓN </c:v>
                </c:pt>
                <c:pt idx="11">
                  <c:v>TAÍNO BAY</c:v>
                </c:pt>
                <c:pt idx="12">
                  <c:v>MANZANILLO</c:v>
                </c:pt>
                <c:pt idx="13">
                  <c:v>PEDERNALES</c:v>
                </c:pt>
                <c:pt idx="14">
                  <c:v>PLAZA MARINA</c:v>
                </c:pt>
                <c:pt idx="15">
                  <c:v>PUERTO PLATA</c:v>
                </c:pt>
                <c:pt idx="16">
                  <c:v>PUNTA CATALINA</c:v>
                </c:pt>
                <c:pt idx="17">
                  <c:v>RÍO HAINA</c:v>
                </c:pt>
                <c:pt idx="18">
                  <c:v>ISLAS CATALINA</c:v>
                </c:pt>
                <c:pt idx="19">
                  <c:v>SAN PEDRO DE MACORÍS</c:v>
                </c:pt>
                <c:pt idx="20">
                  <c:v>SANTA BÁRBARA</c:v>
                </c:pt>
                <c:pt idx="21">
                  <c:v>SANTO DOMINGO</c:v>
                </c:pt>
              </c:strCache>
            </c:strRef>
          </c:cat>
          <c:val>
            <c:numRef>
              <c:f>'EMBARCACIONES '!$C$42:$C$63</c:f>
              <c:numCache>
                <c:formatCode>#,##0</c:formatCode>
                <c:ptCount val="22"/>
                <c:pt idx="0">
                  <c:v>52</c:v>
                </c:pt>
                <c:pt idx="1">
                  <c:v>2</c:v>
                </c:pt>
                <c:pt idx="2">
                  <c:v>11</c:v>
                </c:pt>
                <c:pt idx="3">
                  <c:v>16</c:v>
                </c:pt>
                <c:pt idx="4">
                  <c:v>23</c:v>
                </c:pt>
                <c:pt idx="5">
                  <c:v>10</c:v>
                </c:pt>
                <c:pt idx="6">
                  <c:v>0</c:v>
                </c:pt>
                <c:pt idx="7">
                  <c:v>311</c:v>
                </c:pt>
                <c:pt idx="8">
                  <c:v>69</c:v>
                </c:pt>
                <c:pt idx="9">
                  <c:v>28</c:v>
                </c:pt>
                <c:pt idx="10">
                  <c:v>101</c:v>
                </c:pt>
                <c:pt idx="11">
                  <c:v>49</c:v>
                </c:pt>
                <c:pt idx="12">
                  <c:v>49</c:v>
                </c:pt>
                <c:pt idx="13">
                  <c:v>0</c:v>
                </c:pt>
                <c:pt idx="14">
                  <c:v>13</c:v>
                </c:pt>
                <c:pt idx="15">
                  <c:v>116</c:v>
                </c:pt>
                <c:pt idx="16">
                  <c:v>6</c:v>
                </c:pt>
                <c:pt idx="17">
                  <c:v>433</c:v>
                </c:pt>
                <c:pt idx="18">
                  <c:v>0</c:v>
                </c:pt>
                <c:pt idx="19">
                  <c:v>40</c:v>
                </c:pt>
                <c:pt idx="20">
                  <c:v>43</c:v>
                </c:pt>
                <c:pt idx="21">
                  <c:v>112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45-48FE-BFE6-8000F5DDE02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20926960"/>
        <c:axId val="-220925328"/>
        <c:axId val="0"/>
      </c:bar3DChart>
      <c:catAx>
        <c:axId val="-22092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20925328"/>
        <c:crosses val="autoZero"/>
        <c:auto val="1"/>
        <c:lblAlgn val="ctr"/>
        <c:lblOffset val="100"/>
        <c:noMultiLvlLbl val="0"/>
      </c:catAx>
      <c:valAx>
        <c:axId val="-22092532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220926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+mn-lt"/>
              </a:rPr>
              <a:t>representaciÓn</a:t>
            </a:r>
            <a:r>
              <a:rPr lang="en-US" sz="1050" b="1" baseline="0">
                <a:latin typeface="+mn-lt"/>
              </a:rPr>
              <a:t> porcentual de embarcaciones </a:t>
            </a:r>
            <a:endParaRPr lang="en-US" sz="1050" b="1">
              <a:latin typeface="+mn-lt"/>
            </a:endParaRPr>
          </a:p>
        </c:rich>
      </c:tx>
      <c:layout>
        <c:manualLayout>
          <c:xMode val="edge"/>
          <c:yMode val="edge"/>
          <c:x val="8.3238280623492648E-3"/>
          <c:y val="1.53622589424711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2642962142822504E-2"/>
          <c:y val="0.13868877205851335"/>
          <c:w val="0.85450154160499325"/>
          <c:h val="0.78012568609599386"/>
        </c:manualLayout>
      </c:layout>
      <c:pie3DChart>
        <c:varyColors val="1"/>
        <c:ser>
          <c:idx val="11"/>
          <c:order val="11"/>
          <c:tx>
            <c:strRef>
              <c:f>'Representacion Porc. Emb.'!$N$8</c:f>
              <c:strCache>
                <c:ptCount val="1"/>
                <c:pt idx="0">
                  <c:v>PORCENTUAL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02-7FF7-4CC7-9F69-466A31B921F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03-7FF7-4CC7-9F69-466A31B921F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04-7FF7-4CC7-9F69-466A31B921F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05-7FF7-4CC7-9F69-466A31B921F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06-7FF7-4CC7-9F69-466A31B921F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07-7FF7-4CC7-9F69-466A31B921F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08-7FF7-4CC7-9F69-466A31B921F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09-7FF7-4CC7-9F69-466A31B921F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0A-7FF7-4CC7-9F69-466A31B921F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0B-7FF7-4CC7-9F69-466A31B921F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0C-7FF7-4CC7-9F69-466A31B921F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0D-7FF7-4CC7-9F69-466A31B921FF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0E-7FF7-4CC7-9F69-466A31B921FF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0F-7FF7-4CC7-9F69-466A31B921FF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10-7FF7-4CC7-9F69-466A31B921FF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11-7FF7-4CC7-9F69-466A31B921FF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12-7FF7-4CC7-9F69-466A31B921FF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13-7FF7-4CC7-9F69-466A31B921FF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14-7FF7-4CC7-9F69-466A31B921FF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15-7FF7-4CC7-9F69-466A31B921FF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16-7FF7-4CC7-9F69-466A31B921FF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17-7FF7-4CC7-9F69-466A31B921FF}"/>
              </c:ext>
            </c:extLst>
          </c:dPt>
          <c:dLbls>
            <c:dLbl>
              <c:idx val="0"/>
              <c:layout>
                <c:manualLayout>
                  <c:x val="-7.5471698113207614E-2"/>
                  <c:y val="-4.097082767664269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102-7FF7-4CC7-9F69-466A31B921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9815979501514159E-2"/>
                  <c:y val="-4.98775293454780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104-7FF7-4CC7-9F69-466A31B921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5222455159562084E-2"/>
                  <c:y val="-6.41282520156146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105-7FF7-4CC7-9F69-466A31B921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0314465408804895E-2"/>
                  <c:y val="-2.49387646727390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106-7FF7-4CC7-9F69-466A31B921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5653389238294885"/>
                  <c:y val="-5.70028906805463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107-7FF7-4CC7-9F69-466A31B921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1646866992778943"/>
                  <c:y val="1.2469382336369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108-7FF7-4CC7-9F69-466A31B921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47728860936407E-2"/>
                  <c:y val="-1.06880420026024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109-7FF7-4CC7-9F69-466A31B921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771488469601539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10A-7FF7-4CC7-9F69-466A31B921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2611227579781042E-2"/>
                  <c:y val="-1.3063011542601153E-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10B-7FF7-4CC7-9F69-466A31B921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167947822035859E-2"/>
                  <c:y val="2.137608400520488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10C-7FF7-4CC7-9F69-466A31B921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6088982063824831E-2"/>
                  <c:y val="2.315742433897195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10D-7FF7-4CC7-9F69-466A31B921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4723969252271137E-2"/>
                  <c:y val="3.562680667534133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10E-7FF7-4CC7-9F69-466A31B921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1180992313067784E-2"/>
                  <c:y val="4.27521680104097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10F-7FF7-4CC7-9F69-466A31B921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7.2676450034940665E-2"/>
                  <c:y val="3.91894873428756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110-7FF7-4CC7-9F69-466A31B921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3.7269974376892619E-2"/>
                  <c:y val="2.315742433897195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111-7FF7-4CC7-9F69-466A31B921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3.7269974376892653E-2"/>
                  <c:y val="1.425072267013658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112-7FF7-4CC7-9F69-466A31B921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2.7952480782669462E-2"/>
                  <c:y val="-5.344021001301220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113-7FF7-4CC7-9F69-466A31B921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8.2925692988586056E-2"/>
                  <c:y val="1.78134033376707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114-7FF7-4CC7-9F69-466A31B921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3.5406475658048019E-2"/>
                  <c:y val="-6.234691168184756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115-7FF7-4CC7-9F69-466A31B921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1.0249242953645469E-2"/>
                  <c:y val="-5.878423101431343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116-7FF7-4CC7-9F69-466A31B921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9.3174935942231547E-3"/>
                  <c:y val="-4.987752934547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117-7FF7-4CC7-9F69-466A31B921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'Representacion Porc. Emb.'!$B$9:$B$30</c:f>
              <c:strCache>
                <c:ptCount val="22"/>
                <c:pt idx="0">
                  <c:v>AMBE COVE</c:v>
                </c:pt>
                <c:pt idx="1">
                  <c:v>ARROYO BARRIL</c:v>
                </c:pt>
                <c:pt idx="2">
                  <c:v>AZUA</c:v>
                </c:pt>
                <c:pt idx="3">
                  <c:v>BARAHONA</c:v>
                </c:pt>
                <c:pt idx="4">
                  <c:v>BOCA CHICA</c:v>
                </c:pt>
                <c:pt idx="5">
                  <c:v>BAHÍA DE CALDERAS</c:v>
                </c:pt>
                <c:pt idx="6">
                  <c:v>CAP CANA</c:v>
                </c:pt>
                <c:pt idx="7">
                  <c:v>CAUCEDO</c:v>
                </c:pt>
                <c:pt idx="8">
                  <c:v>LA CANA</c:v>
                </c:pt>
                <c:pt idx="9">
                  <c:v>LA ROMANA</c:v>
                </c:pt>
                <c:pt idx="10">
                  <c:v>LUPERÓN </c:v>
                </c:pt>
                <c:pt idx="11">
                  <c:v>TAINO BAY</c:v>
                </c:pt>
                <c:pt idx="12">
                  <c:v>MANZANILLO</c:v>
                </c:pt>
                <c:pt idx="13">
                  <c:v>PEDERNALES</c:v>
                </c:pt>
                <c:pt idx="14">
                  <c:v>PLAZA MARINA</c:v>
                </c:pt>
                <c:pt idx="15">
                  <c:v>PUERTO PLATA</c:v>
                </c:pt>
                <c:pt idx="16">
                  <c:v>PUNTA CATALINA</c:v>
                </c:pt>
                <c:pt idx="17">
                  <c:v>RÍO HAINA</c:v>
                </c:pt>
                <c:pt idx="18">
                  <c:v>ISLAS CATALINA</c:v>
                </c:pt>
                <c:pt idx="19">
                  <c:v>SAN PEDRO DE MACORÍS</c:v>
                </c:pt>
                <c:pt idx="20">
                  <c:v>SANTA BÁRBARA</c:v>
                </c:pt>
                <c:pt idx="21">
                  <c:v>SANTO DOMINGO</c:v>
                </c:pt>
              </c:strCache>
            </c:strRef>
          </c:cat>
          <c:val>
            <c:numRef>
              <c:f>'Representacion Porc. Emb.'!$N$9:$N$30</c:f>
              <c:numCache>
                <c:formatCode>0%</c:formatCode>
                <c:ptCount val="22"/>
                <c:pt idx="0">
                  <c:v>3.5040431266846361E-2</c:v>
                </c:pt>
                <c:pt idx="1">
                  <c:v>1.3477088948787063E-3</c:v>
                </c:pt>
                <c:pt idx="2">
                  <c:v>7.4123989218328841E-3</c:v>
                </c:pt>
                <c:pt idx="3">
                  <c:v>1.078167115902965E-2</c:v>
                </c:pt>
                <c:pt idx="4">
                  <c:v>1.5498652291105121E-2</c:v>
                </c:pt>
                <c:pt idx="5">
                  <c:v>6.7385444743935314E-3</c:v>
                </c:pt>
                <c:pt idx="6">
                  <c:v>0</c:v>
                </c:pt>
                <c:pt idx="7">
                  <c:v>0.2095687331536388</c:v>
                </c:pt>
                <c:pt idx="8">
                  <c:v>4.6495956873315362E-2</c:v>
                </c:pt>
                <c:pt idx="9">
                  <c:v>1.8867924528301886E-2</c:v>
                </c:pt>
                <c:pt idx="10">
                  <c:v>6.805929919137467E-2</c:v>
                </c:pt>
                <c:pt idx="11">
                  <c:v>3.3018867924528301E-2</c:v>
                </c:pt>
                <c:pt idx="12">
                  <c:v>3.3018867924528301E-2</c:v>
                </c:pt>
                <c:pt idx="13">
                  <c:v>0</c:v>
                </c:pt>
                <c:pt idx="14">
                  <c:v>8.7601078167115903E-3</c:v>
                </c:pt>
                <c:pt idx="15">
                  <c:v>7.8167115902964962E-2</c:v>
                </c:pt>
                <c:pt idx="16">
                  <c:v>4.0431266846361188E-3</c:v>
                </c:pt>
                <c:pt idx="17">
                  <c:v>0.2917789757412399</c:v>
                </c:pt>
                <c:pt idx="18">
                  <c:v>0</c:v>
                </c:pt>
                <c:pt idx="19">
                  <c:v>2.6954177897574125E-2</c:v>
                </c:pt>
                <c:pt idx="20">
                  <c:v>2.8975741239892182E-2</c:v>
                </c:pt>
                <c:pt idx="21">
                  <c:v>7.5471698113207544E-2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FF7-4CC7-9F69-466A31B921FF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'Representacion Porc. Emb.'!$C$8</c15:sqref>
                        </c15:formulaRef>
                      </c:ext>
                    </c:extLst>
                    <c:strCache>
                      <c:ptCount val="1"/>
                      <c:pt idx="0">
                        <c:v>CARGUEROS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23-7FF7-4CC7-9F69-466A31B921F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22-7FF7-4CC7-9F69-466A31B921F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1F-7FF7-4CC7-9F69-466A31B921F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1C-7FF7-4CC7-9F69-466A31B921F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1B-7FF7-4CC7-9F69-466A31B921F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10-7FF7-4CC7-9F69-466A31B921F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1D-7FF7-4CC7-9F69-466A31B921F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20-7FF7-4CC7-9F69-466A31B921F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24-7FF7-4CC7-9F69-466A31B921F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19-7FF7-4CC7-9F69-466A31B921FF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18-7FF7-4CC7-9F69-466A31B921F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13-7FF7-4CC7-9F69-466A31B921FF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17-7FF7-4CC7-9F69-466A31B921FF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1E-7FF7-4CC7-9F69-466A31B921FF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14-7FF7-4CC7-9F69-466A31B921FF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25-7FF7-4CC7-9F69-466A31B921FF}"/>
                    </c:ext>
                  </c:extLst>
                </c:dPt>
                <c:dPt>
                  <c:idx val="16"/>
                  <c:bubble3D val="0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15-7FF7-4CC7-9F69-466A31B921FF}"/>
                    </c:ext>
                  </c:extLst>
                </c:dPt>
                <c:dPt>
                  <c:idx val="17"/>
                  <c:bubble3D val="0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21-7FF7-4CC7-9F69-466A31B921FF}"/>
                    </c:ext>
                  </c:extLst>
                </c:dPt>
                <c:dPt>
                  <c:idx val="18"/>
                  <c:bubble3D val="0"/>
                  <c:spPr>
                    <a:solidFill>
                      <a:schemeClr val="accent1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1A-7FF7-4CC7-9F69-466A31B921FF}"/>
                    </c:ext>
                  </c:extLst>
                </c:dPt>
                <c:dPt>
                  <c:idx val="19"/>
                  <c:bubble3D val="0"/>
                  <c:spPr>
                    <a:solidFill>
                      <a:schemeClr val="accent2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16-7FF7-4CC7-9F69-466A31B921FF}"/>
                    </c:ext>
                  </c:extLst>
                </c:dPt>
                <c:dPt>
                  <c:idx val="20"/>
                  <c:bubble3D val="0"/>
                  <c:spPr>
                    <a:solidFill>
                      <a:schemeClr val="accent3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12-7FF7-4CC7-9F69-466A31B921FF}"/>
                    </c:ext>
                  </c:extLst>
                </c:dPt>
                <c:dPt>
                  <c:idx val="21"/>
                  <c:bubble3D val="0"/>
                  <c:spPr>
                    <a:solidFill>
                      <a:schemeClr val="accent4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11-7FF7-4CC7-9F69-466A31B921FF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6.7085953878406643E-2"/>
                        <c:y val="-3.206412600780733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23-7FF7-4CC7-9F69-466A31B921FF}"/>
                      </c:ext>
                      <c:ext uri="{CE6537A1-D6FC-4f65-9D91-7224C49458BB}"/>
                    </c:extLst>
                  </c:dLbl>
                  <c:dLbl>
                    <c:idx val="1"/>
                    <c:layout>
                      <c:manualLayout>
                        <c:x val="1.5839739110179295E-2"/>
                        <c:y val="-5.3440210013012197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22-7FF7-4CC7-9F69-466A31B921FF}"/>
                      </c:ext>
                      <c:ext uri="{CE6537A1-D6FC-4f65-9D91-7224C49458BB}"/>
                    </c:extLst>
                  </c:dLbl>
                  <c:dLbl>
                    <c:idx val="2"/>
                    <c:layout>
                      <c:manualLayout>
                        <c:x val="-5.404146284649429E-2"/>
                        <c:y val="7.1253613350682936E-3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1F-7FF7-4CC7-9F69-466A31B921FF}"/>
                      </c:ext>
                      <c:ext uri="{CE6537A1-D6FC-4f65-9D91-7224C49458BB}"/>
                    </c:extLst>
                  </c:dLbl>
                  <c:dLbl>
                    <c:idx val="3"/>
                    <c:layout>
                      <c:manualLayout>
                        <c:x val="-4.6587467971115841E-2"/>
                        <c:y val="-4.1956315643969261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1C-7FF7-4CC7-9F69-466A31B921FF}"/>
                      </c:ext>
                      <c:ext uri="{CE6537A1-D6FC-4f65-9D91-7224C49458BB}"/>
                    </c:extLst>
                  </c:dLbl>
                  <c:dLbl>
                    <c:idx val="4"/>
                    <c:layout>
                      <c:manualLayout>
                        <c:x val="0.12485441416259013"/>
                        <c:y val="-4.4593681179073377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1B-7FF7-4CC7-9F69-466A31B921FF}"/>
                      </c:ext>
                      <c:ext uri="{CE6537A1-D6FC-4f65-9D91-7224C49458BB}"/>
                    </c:extLst>
                  </c:dLbl>
                  <c:dLbl>
                    <c:idx val="5"/>
                    <c:layout>
                      <c:manualLayout>
                        <c:x val="0.18634987188446309"/>
                        <c:y val="-2.4670441518526702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10-7FF7-4CC7-9F69-466A31B921FF}"/>
                      </c:ext>
                      <c:ext uri="{CE6537A1-D6FC-4f65-9D91-7224C49458BB}"/>
                    </c:extLst>
                  </c:dLbl>
                  <c:dLbl>
                    <c:idx val="6"/>
                    <c:layout>
                      <c:manualLayout>
                        <c:x val="0.23945958537153506"/>
                        <c:y val="4.908167697903755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1D-7FF7-4CC7-9F69-466A31B921FF}"/>
                      </c:ext>
                      <c:ext uri="{CE6537A1-D6FC-4f65-9D91-7224C49458BB}"/>
                    </c:extLst>
                  </c:dLbl>
                  <c:dLbl>
                    <c:idx val="7"/>
                    <c:layout>
                      <c:manualLayout>
                        <c:x val="4.7519217330538085E-2"/>
                        <c:y val="0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20-7FF7-4CC7-9F69-466A31B921FF}"/>
                      </c:ext>
                      <c:ext uri="{CE6537A1-D6FC-4f65-9D91-7224C49458BB}"/>
                    </c:extLst>
                  </c:dLbl>
                  <c:dLbl>
                    <c:idx val="8"/>
                    <c:layout>
                      <c:manualLayout>
                        <c:x val="8.4789191707430697E-2"/>
                        <c:y val="6.4128252015614645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24-7FF7-4CC7-9F69-466A31B921FF}"/>
                      </c:ext>
                      <c:ext uri="{CE6537A1-D6FC-4f65-9D91-7224C49458BB}"/>
                    </c:extLst>
                  </c:dLbl>
                  <c:dLbl>
                    <c:idx val="9"/>
                    <c:layout>
                      <c:manualLayout>
                        <c:x val="-3.7269974376892617E-3"/>
                        <c:y val="9.4401780330440041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19-7FF7-4CC7-9F69-466A31B921FF}"/>
                      </c:ext>
                      <c:ext uri="{CE6537A1-D6FC-4f65-9D91-7224C49458BB}"/>
                    </c:extLst>
                  </c:dLbl>
                  <c:dLbl>
                    <c:idx val="10"/>
                    <c:layout>
                      <c:manualLayout>
                        <c:x val="6.7085953878406712E-2"/>
                        <c:y val="-6.9264683749673712E-3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18-7FF7-4CC7-9F69-466A31B921FF}"/>
                      </c:ext>
                      <c:ext uri="{CE6537A1-D6FC-4f65-9D91-7224C49458BB}"/>
                    </c:extLst>
                  </c:dLbl>
                  <c:dLbl>
                    <c:idx val="11"/>
                    <c:layout>
                      <c:manualLayout>
                        <c:x val="8.1993943629163749E-2"/>
                        <c:y val="-9.7039145865544157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13-7FF7-4CC7-9F69-466A31B921FF}"/>
                      </c:ext>
                      <c:ext uri="{CE6537A1-D6FC-4f65-9D91-7224C49458BB}"/>
                    </c:extLst>
                  </c:dLbl>
                  <c:dLbl>
                    <c:idx val="12"/>
                    <c:layout>
                      <c:manualLayout>
                        <c:x val="0.11646866992778943"/>
                        <c:y val="-0.24224377067389227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17-7FF7-4CC7-9F69-466A31B921FF}"/>
                      </c:ext>
                      <c:ext uri="{CE6537A1-D6FC-4f65-9D91-7224C49458BB}"/>
                    </c:extLst>
                  </c:dLbl>
                  <c:dLbl>
                    <c:idx val="13"/>
                    <c:layout>
                      <c:manualLayout>
                        <c:x val="3.9133473095737108E-2"/>
                        <c:y val="0.1155095411814326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1E-7FF7-4CC7-9F69-466A31B921FF}"/>
                      </c:ext>
                      <c:ext uri="{CE6537A1-D6FC-4f65-9D91-7224C49458BB}"/>
                    </c:extLst>
                  </c:dLbl>
                  <c:dLbl>
                    <c:idx val="14"/>
                    <c:layout>
                      <c:manualLayout>
                        <c:x val="-4.0996971814581874E-2"/>
                        <c:y val="0.1154401049468721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14-7FF7-4CC7-9F69-466A31B921FF}"/>
                      </c:ext>
                      <c:ext uri="{CE6537A1-D6FC-4f65-9D91-7224C49458BB}"/>
                    </c:extLst>
                  </c:dLbl>
                  <c:dLbl>
                    <c:idx val="15"/>
                    <c:layout>
                      <c:manualLayout>
                        <c:x val="-2.1430235266713255E-2"/>
                        <c:y val="5.165886967924526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25-7FF7-4CC7-9F69-466A31B921FF}"/>
                      </c:ext>
                      <c:ext uri="{CE6537A1-D6FC-4f65-9D91-7224C49458BB}"/>
                    </c:extLst>
                  </c:dLbl>
                  <c:dLbl>
                    <c:idx val="16"/>
                    <c:layout>
                      <c:manualLayout>
                        <c:x val="-1.9566736547868693E-2"/>
                        <c:y val="3.384546634157426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15-7FF7-4CC7-9F69-466A31B921FF}"/>
                      </c:ext>
                      <c:ext uri="{CE6537A1-D6FC-4f65-9D91-7224C49458BB}"/>
                    </c:extLst>
                  </c:dLbl>
                  <c:dLbl>
                    <c:idx val="17"/>
                    <c:layout>
                      <c:manualLayout>
                        <c:x val="-2.5157232704402517E-2"/>
                        <c:y val="-5.8784231014313418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21-7FF7-4CC7-9F69-466A31B921FF}"/>
                      </c:ext>
                      <c:ext uri="{CE6537A1-D6FC-4f65-9D91-7224C49458BB}"/>
                    </c:extLst>
                  </c:dLbl>
                  <c:dLbl>
                    <c:idx val="18"/>
                    <c:layout>
                      <c:manualLayout>
                        <c:x val="-0.11926391800605639"/>
                        <c:y val="7.8698213315645235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1A-7FF7-4CC7-9F69-466A31B921FF}"/>
                      </c:ext>
                      <c:ext uri="{CE6537A1-D6FC-4f65-9D91-7224C49458BB}"/>
                    </c:extLst>
                  </c:dLbl>
                  <c:dLbl>
                    <c:idx val="19"/>
                    <c:layout>
                      <c:manualLayout>
                        <c:x val="-6.149545772187285E-2"/>
                        <c:y val="-1.74154771544505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16-7FF7-4CC7-9F69-466A31B921FF}"/>
                      </c:ext>
                      <c:ext uri="{CE6537A1-D6FC-4f65-9D91-7224C49458BB}"/>
                    </c:extLst>
                  </c:dLbl>
                  <c:dLbl>
                    <c:idx val="20"/>
                    <c:layout>
                      <c:manualLayout>
                        <c:x val="-1.9566736547868658E-2"/>
                        <c:y val="-6.6955260869185823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12-7FF7-4CC7-9F69-466A31B921FF}"/>
                      </c:ext>
                      <c:ext uri="{CE6537A1-D6FC-4f65-9D91-7224C49458BB}"/>
                    </c:extLst>
                  </c:dLbl>
                  <c:dLbl>
                    <c:idx val="21"/>
                    <c:layout>
                      <c:manualLayout>
                        <c:x val="3.7269974376891932E-3"/>
                        <c:y val="-1.4907714648354317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11-7FF7-4CC7-9F69-466A31B921FF}"/>
                      </c:ext>
                      <c:ext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6r2="http://schemas.microsoft.com/office/drawing/2015/06/chart">
                    <c:ext uri="{CE6537A1-D6FC-4f65-9D91-7224C49458BB}"/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'Representacion Porc. Emb.'!$B$9:$B$30</c15:sqref>
                        </c15:formulaRef>
                      </c:ext>
                    </c:extLst>
                    <c:strCache>
                      <c:ptCount val="22"/>
                      <c:pt idx="0">
                        <c:v>AMBE COVE</c:v>
                      </c:pt>
                      <c:pt idx="1">
                        <c:v>ARROYO BARRIL</c:v>
                      </c:pt>
                      <c:pt idx="2">
                        <c:v>AZUA</c:v>
                      </c:pt>
                      <c:pt idx="3">
                        <c:v>BARAHONA</c:v>
                      </c:pt>
                      <c:pt idx="4">
                        <c:v>BOCA CHICA</c:v>
                      </c:pt>
                      <c:pt idx="5">
                        <c:v>BAHÍA DE CALDERAS</c:v>
                      </c:pt>
                      <c:pt idx="6">
                        <c:v>CAP CANA</c:v>
                      </c:pt>
                      <c:pt idx="7">
                        <c:v>CAUCEDO</c:v>
                      </c:pt>
                      <c:pt idx="8">
                        <c:v>LA CANA</c:v>
                      </c:pt>
                      <c:pt idx="9">
                        <c:v>LA ROMANA</c:v>
                      </c:pt>
                      <c:pt idx="10">
                        <c:v>LUPERÓN </c:v>
                      </c:pt>
                      <c:pt idx="11">
                        <c:v>TAINO BAY</c:v>
                      </c:pt>
                      <c:pt idx="12">
                        <c:v>MANZANILLO</c:v>
                      </c:pt>
                      <c:pt idx="13">
                        <c:v>PEDERNALES</c:v>
                      </c:pt>
                      <c:pt idx="14">
                        <c:v>PLAZA MARINA</c:v>
                      </c:pt>
                      <c:pt idx="15">
                        <c:v>PUERTO PLATA</c:v>
                      </c:pt>
                      <c:pt idx="16">
                        <c:v>PUNTA CATALINA</c:v>
                      </c:pt>
                      <c:pt idx="17">
                        <c:v>RÍO HAINA</c:v>
                      </c:pt>
                      <c:pt idx="18">
                        <c:v>ISLAS CATALINA</c:v>
                      </c:pt>
                      <c:pt idx="19">
                        <c:v>SAN PEDRO DE MACORÍS</c:v>
                      </c:pt>
                      <c:pt idx="20">
                        <c:v>SANTA BÁRBARA</c:v>
                      </c:pt>
                      <c:pt idx="21">
                        <c:v>SANTO DOMINGO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'Representacion Porc. Emb.'!$C$9:$C$30</c15:sqref>
                        </c15:formulaRef>
                      </c:ext>
                    </c:extLst>
                    <c:numCache>
                      <c:formatCode>#,##0</c:formatCode>
                      <c:ptCount val="22"/>
                      <c:pt idx="0">
                        <c:v>0</c:v>
                      </c:pt>
                      <c:pt idx="1">
                        <c:v>1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11</c:v>
                      </c:pt>
                      <c:pt idx="5">
                        <c:v>10</c:v>
                      </c:pt>
                      <c:pt idx="6">
                        <c:v>0</c:v>
                      </c:pt>
                      <c:pt idx="7">
                        <c:v>311</c:v>
                      </c:pt>
                      <c:pt idx="8">
                        <c:v>0</c:v>
                      </c:pt>
                      <c:pt idx="9">
                        <c:v>1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27</c:v>
                      </c:pt>
                      <c:pt idx="13">
                        <c:v>0</c:v>
                      </c:pt>
                      <c:pt idx="14">
                        <c:v>7</c:v>
                      </c:pt>
                      <c:pt idx="15">
                        <c:v>77</c:v>
                      </c:pt>
                      <c:pt idx="16">
                        <c:v>0</c:v>
                      </c:pt>
                      <c:pt idx="17">
                        <c:v>290</c:v>
                      </c:pt>
                      <c:pt idx="18">
                        <c:v>0</c:v>
                      </c:pt>
                      <c:pt idx="19">
                        <c:v>14</c:v>
                      </c:pt>
                      <c:pt idx="20">
                        <c:v>2</c:v>
                      </c:pt>
                      <c:pt idx="21">
                        <c:v>67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7FF7-4CC7-9F69-466A31B921FF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'Representacion Porc. Emb.'!$D$8</c15:sqref>
                        </c15:formulaRef>
                      </c:ext>
                    </c:extLst>
                    <c:strCache>
                      <c:ptCount val="1"/>
                      <c:pt idx="0">
                        <c:v>GRANELEROS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26-7FF7-4CC7-9F69-466A31B921F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27-7FF7-4CC7-9F69-466A31B921F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28-7FF7-4CC7-9F69-466A31B921F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29-7FF7-4CC7-9F69-466A31B921F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2A-7FF7-4CC7-9F69-466A31B921F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2B-7FF7-4CC7-9F69-466A31B921F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2C-7FF7-4CC7-9F69-466A31B921F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2D-7FF7-4CC7-9F69-466A31B921F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2E-7FF7-4CC7-9F69-466A31B921F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2F-7FF7-4CC7-9F69-466A31B921FF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30-7FF7-4CC7-9F69-466A31B921F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31-7FF7-4CC7-9F69-466A31B921FF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32-7FF7-4CC7-9F69-466A31B921FF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33-7FF7-4CC7-9F69-466A31B921FF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34-7FF7-4CC7-9F69-466A31B921FF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35-7FF7-4CC7-9F69-466A31B921FF}"/>
                    </c:ext>
                  </c:extLst>
                </c:dPt>
                <c:dPt>
                  <c:idx val="16"/>
                  <c:bubble3D val="0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36-7FF7-4CC7-9F69-466A31B921FF}"/>
                    </c:ext>
                  </c:extLst>
                </c:dPt>
                <c:dPt>
                  <c:idx val="17"/>
                  <c:bubble3D val="0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37-7FF7-4CC7-9F69-466A31B921FF}"/>
                    </c:ext>
                  </c:extLst>
                </c:dPt>
                <c:dPt>
                  <c:idx val="18"/>
                  <c:bubble3D val="0"/>
                  <c:spPr>
                    <a:solidFill>
                      <a:schemeClr val="accent1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38-7FF7-4CC7-9F69-466A31B921FF}"/>
                    </c:ext>
                  </c:extLst>
                </c:dPt>
                <c:dPt>
                  <c:idx val="19"/>
                  <c:bubble3D val="0"/>
                  <c:spPr>
                    <a:solidFill>
                      <a:schemeClr val="accent2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39-7FF7-4CC7-9F69-466A31B921FF}"/>
                    </c:ext>
                  </c:extLst>
                </c:dPt>
                <c:dPt>
                  <c:idx val="20"/>
                  <c:bubble3D val="0"/>
                  <c:spPr>
                    <a:solidFill>
                      <a:schemeClr val="accent3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3A-7FF7-4CC7-9F69-466A31B921FF}"/>
                    </c:ext>
                  </c:extLst>
                </c:dPt>
                <c:dPt>
                  <c:idx val="21"/>
                  <c:bubble3D val="0"/>
                  <c:spPr>
                    <a:solidFill>
                      <a:schemeClr val="accent4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3B-7FF7-4CC7-9F69-466A31B921FF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2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2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'Representacion Porc. Emb.'!$B$9:$B$30</c15:sqref>
                        </c15:formulaRef>
                      </c:ext>
                    </c:extLst>
                    <c:strCache>
                      <c:ptCount val="22"/>
                      <c:pt idx="0">
                        <c:v>AMBE COVE</c:v>
                      </c:pt>
                      <c:pt idx="1">
                        <c:v>ARROYO BARRIL</c:v>
                      </c:pt>
                      <c:pt idx="2">
                        <c:v>AZUA</c:v>
                      </c:pt>
                      <c:pt idx="3">
                        <c:v>BARAHONA</c:v>
                      </c:pt>
                      <c:pt idx="4">
                        <c:v>BOCA CHICA</c:v>
                      </c:pt>
                      <c:pt idx="5">
                        <c:v>BAHÍA DE CALDERAS</c:v>
                      </c:pt>
                      <c:pt idx="6">
                        <c:v>CAP CANA</c:v>
                      </c:pt>
                      <c:pt idx="7">
                        <c:v>CAUCEDO</c:v>
                      </c:pt>
                      <c:pt idx="8">
                        <c:v>LA CANA</c:v>
                      </c:pt>
                      <c:pt idx="9">
                        <c:v>LA ROMANA</c:v>
                      </c:pt>
                      <c:pt idx="10">
                        <c:v>LUPERÓN </c:v>
                      </c:pt>
                      <c:pt idx="11">
                        <c:v>TAINO BAY</c:v>
                      </c:pt>
                      <c:pt idx="12">
                        <c:v>MANZANILLO</c:v>
                      </c:pt>
                      <c:pt idx="13">
                        <c:v>PEDERNALES</c:v>
                      </c:pt>
                      <c:pt idx="14">
                        <c:v>PLAZA MARINA</c:v>
                      </c:pt>
                      <c:pt idx="15">
                        <c:v>PUERTO PLATA</c:v>
                      </c:pt>
                      <c:pt idx="16">
                        <c:v>PUNTA CATALINA</c:v>
                      </c:pt>
                      <c:pt idx="17">
                        <c:v>RÍO HAINA</c:v>
                      </c:pt>
                      <c:pt idx="18">
                        <c:v>ISLAS CATALINA</c:v>
                      </c:pt>
                      <c:pt idx="19">
                        <c:v>SAN PEDRO DE MACORÍS</c:v>
                      </c:pt>
                      <c:pt idx="20">
                        <c:v>SANTA BÁRBARA</c:v>
                      </c:pt>
                      <c:pt idx="21">
                        <c:v>SANTO DOMINGO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'Representacion Porc. Emb.'!$D$9:$D$30</c15:sqref>
                        </c15:formulaRef>
                      </c:ext>
                    </c:extLst>
                    <c:numCache>
                      <c:formatCode>#,##0</c:formatCode>
                      <c:ptCount val="22"/>
                      <c:pt idx="0">
                        <c:v>0</c:v>
                      </c:pt>
                      <c:pt idx="1">
                        <c:v>0</c:v>
                      </c:pt>
                      <c:pt idx="2">
                        <c:v>1</c:v>
                      </c:pt>
                      <c:pt idx="3">
                        <c:v>6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3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17</c:v>
                      </c:pt>
                      <c:pt idx="16">
                        <c:v>6</c:v>
                      </c:pt>
                      <c:pt idx="17">
                        <c:v>39</c:v>
                      </c:pt>
                      <c:pt idx="18">
                        <c:v>0</c:v>
                      </c:pt>
                      <c:pt idx="19">
                        <c:v>1</c:v>
                      </c:pt>
                      <c:pt idx="20">
                        <c:v>0</c:v>
                      </c:pt>
                      <c:pt idx="21">
                        <c:v>0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7FF7-4CC7-9F69-466A31B921FF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'Representacion Porc. Emb.'!$E$8</c15:sqref>
                        </c15:formulaRef>
                      </c:ext>
                    </c:extLst>
                    <c:strCache>
                      <c:ptCount val="1"/>
                      <c:pt idx="0">
                        <c:v>TANQUEROS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3C-7FF7-4CC7-9F69-466A31B921F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3D-7FF7-4CC7-9F69-466A31B921F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3E-7FF7-4CC7-9F69-466A31B921F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3F-7FF7-4CC7-9F69-466A31B921F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40-7FF7-4CC7-9F69-466A31B921F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41-7FF7-4CC7-9F69-466A31B921F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42-7FF7-4CC7-9F69-466A31B921F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43-7FF7-4CC7-9F69-466A31B921F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44-7FF7-4CC7-9F69-466A31B921F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45-7FF7-4CC7-9F69-466A31B921FF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46-7FF7-4CC7-9F69-466A31B921F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47-7FF7-4CC7-9F69-466A31B921FF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48-7FF7-4CC7-9F69-466A31B921FF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49-7FF7-4CC7-9F69-466A31B921FF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4A-7FF7-4CC7-9F69-466A31B921FF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4B-7FF7-4CC7-9F69-466A31B921FF}"/>
                    </c:ext>
                  </c:extLst>
                </c:dPt>
                <c:dPt>
                  <c:idx val="16"/>
                  <c:bubble3D val="0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4C-7FF7-4CC7-9F69-466A31B921FF}"/>
                    </c:ext>
                  </c:extLst>
                </c:dPt>
                <c:dPt>
                  <c:idx val="17"/>
                  <c:bubble3D val="0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4D-7FF7-4CC7-9F69-466A31B921FF}"/>
                    </c:ext>
                  </c:extLst>
                </c:dPt>
                <c:dPt>
                  <c:idx val="18"/>
                  <c:bubble3D val="0"/>
                  <c:spPr>
                    <a:solidFill>
                      <a:schemeClr val="accent1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4E-7FF7-4CC7-9F69-466A31B921FF}"/>
                    </c:ext>
                  </c:extLst>
                </c:dPt>
                <c:dPt>
                  <c:idx val="19"/>
                  <c:bubble3D val="0"/>
                  <c:spPr>
                    <a:solidFill>
                      <a:schemeClr val="accent2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4F-7FF7-4CC7-9F69-466A31B921FF}"/>
                    </c:ext>
                  </c:extLst>
                </c:dPt>
                <c:dPt>
                  <c:idx val="20"/>
                  <c:bubble3D val="0"/>
                  <c:spPr>
                    <a:solidFill>
                      <a:schemeClr val="accent3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50-7FF7-4CC7-9F69-466A31B921FF}"/>
                    </c:ext>
                  </c:extLst>
                </c:dPt>
                <c:dPt>
                  <c:idx val="21"/>
                  <c:bubble3D val="0"/>
                  <c:spPr>
                    <a:solidFill>
                      <a:schemeClr val="accent4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51-7FF7-4CC7-9F69-466A31B921FF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2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2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'Representacion Porc. Emb.'!$B$9:$B$30</c15:sqref>
                        </c15:formulaRef>
                      </c:ext>
                    </c:extLst>
                    <c:strCache>
                      <c:ptCount val="22"/>
                      <c:pt idx="0">
                        <c:v>AMBE COVE</c:v>
                      </c:pt>
                      <c:pt idx="1">
                        <c:v>ARROYO BARRIL</c:v>
                      </c:pt>
                      <c:pt idx="2">
                        <c:v>AZUA</c:v>
                      </c:pt>
                      <c:pt idx="3">
                        <c:v>BARAHONA</c:v>
                      </c:pt>
                      <c:pt idx="4">
                        <c:v>BOCA CHICA</c:v>
                      </c:pt>
                      <c:pt idx="5">
                        <c:v>BAHÍA DE CALDERAS</c:v>
                      </c:pt>
                      <c:pt idx="6">
                        <c:v>CAP CANA</c:v>
                      </c:pt>
                      <c:pt idx="7">
                        <c:v>CAUCEDO</c:v>
                      </c:pt>
                      <c:pt idx="8">
                        <c:v>LA CANA</c:v>
                      </c:pt>
                      <c:pt idx="9">
                        <c:v>LA ROMANA</c:v>
                      </c:pt>
                      <c:pt idx="10">
                        <c:v>LUPERÓN </c:v>
                      </c:pt>
                      <c:pt idx="11">
                        <c:v>TAINO BAY</c:v>
                      </c:pt>
                      <c:pt idx="12">
                        <c:v>MANZANILLO</c:v>
                      </c:pt>
                      <c:pt idx="13">
                        <c:v>PEDERNALES</c:v>
                      </c:pt>
                      <c:pt idx="14">
                        <c:v>PLAZA MARINA</c:v>
                      </c:pt>
                      <c:pt idx="15">
                        <c:v>PUERTO PLATA</c:v>
                      </c:pt>
                      <c:pt idx="16">
                        <c:v>PUNTA CATALINA</c:v>
                      </c:pt>
                      <c:pt idx="17">
                        <c:v>RÍO HAINA</c:v>
                      </c:pt>
                      <c:pt idx="18">
                        <c:v>ISLAS CATALINA</c:v>
                      </c:pt>
                      <c:pt idx="19">
                        <c:v>SAN PEDRO DE MACORÍS</c:v>
                      </c:pt>
                      <c:pt idx="20">
                        <c:v>SANTA BÁRBARA</c:v>
                      </c:pt>
                      <c:pt idx="21">
                        <c:v>SANTO DOMINGO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'Representacion Porc. Emb.'!$E$9:$E$30</c15:sqref>
                        </c15:formulaRef>
                      </c:ext>
                    </c:extLst>
                    <c:numCache>
                      <c:formatCode>#,##0</c:formatCode>
                      <c:ptCount val="22"/>
                      <c:pt idx="0">
                        <c:v>0</c:v>
                      </c:pt>
                      <c:pt idx="1">
                        <c:v>0</c:v>
                      </c:pt>
                      <c:pt idx="2">
                        <c:v>7</c:v>
                      </c:pt>
                      <c:pt idx="3">
                        <c:v>1</c:v>
                      </c:pt>
                      <c:pt idx="4">
                        <c:v>8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69</c:v>
                      </c:pt>
                      <c:pt idx="9">
                        <c:v>12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2</c:v>
                      </c:pt>
                      <c:pt idx="16">
                        <c:v>0</c:v>
                      </c:pt>
                      <c:pt idx="17">
                        <c:v>83</c:v>
                      </c:pt>
                      <c:pt idx="18">
                        <c:v>0</c:v>
                      </c:pt>
                      <c:pt idx="19">
                        <c:v>7</c:v>
                      </c:pt>
                      <c:pt idx="20">
                        <c:v>0</c:v>
                      </c:pt>
                      <c:pt idx="21">
                        <c:v>0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7FF7-4CC7-9F69-466A31B921FF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'Representacion Porc. Emb.'!$F$8</c15:sqref>
                        </c15:formulaRef>
                      </c:ext>
                    </c:extLst>
                    <c:strCache>
                      <c:ptCount val="1"/>
                      <c:pt idx="0">
                        <c:v>CRUCEROS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52-7FF7-4CC7-9F69-466A31B921F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53-7FF7-4CC7-9F69-466A31B921F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54-7FF7-4CC7-9F69-466A31B921F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55-7FF7-4CC7-9F69-466A31B921F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56-7FF7-4CC7-9F69-466A31B921F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57-7FF7-4CC7-9F69-466A31B921F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58-7FF7-4CC7-9F69-466A31B921F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59-7FF7-4CC7-9F69-466A31B921F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5A-7FF7-4CC7-9F69-466A31B921F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5B-7FF7-4CC7-9F69-466A31B921FF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5C-7FF7-4CC7-9F69-466A31B921F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5D-7FF7-4CC7-9F69-466A31B921FF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5E-7FF7-4CC7-9F69-466A31B921FF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5F-7FF7-4CC7-9F69-466A31B921FF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60-7FF7-4CC7-9F69-466A31B921FF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61-7FF7-4CC7-9F69-466A31B921FF}"/>
                    </c:ext>
                  </c:extLst>
                </c:dPt>
                <c:dPt>
                  <c:idx val="16"/>
                  <c:bubble3D val="0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62-7FF7-4CC7-9F69-466A31B921FF}"/>
                    </c:ext>
                  </c:extLst>
                </c:dPt>
                <c:dPt>
                  <c:idx val="17"/>
                  <c:bubble3D val="0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63-7FF7-4CC7-9F69-466A31B921FF}"/>
                    </c:ext>
                  </c:extLst>
                </c:dPt>
                <c:dPt>
                  <c:idx val="18"/>
                  <c:bubble3D val="0"/>
                  <c:spPr>
                    <a:solidFill>
                      <a:schemeClr val="accent1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64-7FF7-4CC7-9F69-466A31B921FF}"/>
                    </c:ext>
                  </c:extLst>
                </c:dPt>
                <c:dPt>
                  <c:idx val="19"/>
                  <c:bubble3D val="0"/>
                  <c:spPr>
                    <a:solidFill>
                      <a:schemeClr val="accent2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65-7FF7-4CC7-9F69-466A31B921FF}"/>
                    </c:ext>
                  </c:extLst>
                </c:dPt>
                <c:dPt>
                  <c:idx val="20"/>
                  <c:bubble3D val="0"/>
                  <c:spPr>
                    <a:solidFill>
                      <a:schemeClr val="accent3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66-7FF7-4CC7-9F69-466A31B921FF}"/>
                    </c:ext>
                  </c:extLst>
                </c:dPt>
                <c:dPt>
                  <c:idx val="21"/>
                  <c:bubble3D val="0"/>
                  <c:spPr>
                    <a:solidFill>
                      <a:schemeClr val="accent4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67-7FF7-4CC7-9F69-466A31B921FF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2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2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'Representacion Porc. Emb.'!$B$9:$B$30</c15:sqref>
                        </c15:formulaRef>
                      </c:ext>
                    </c:extLst>
                    <c:strCache>
                      <c:ptCount val="22"/>
                      <c:pt idx="0">
                        <c:v>AMBE COVE</c:v>
                      </c:pt>
                      <c:pt idx="1">
                        <c:v>ARROYO BARRIL</c:v>
                      </c:pt>
                      <c:pt idx="2">
                        <c:v>AZUA</c:v>
                      </c:pt>
                      <c:pt idx="3">
                        <c:v>BARAHONA</c:v>
                      </c:pt>
                      <c:pt idx="4">
                        <c:v>BOCA CHICA</c:v>
                      </c:pt>
                      <c:pt idx="5">
                        <c:v>BAHÍA DE CALDERAS</c:v>
                      </c:pt>
                      <c:pt idx="6">
                        <c:v>CAP CANA</c:v>
                      </c:pt>
                      <c:pt idx="7">
                        <c:v>CAUCEDO</c:v>
                      </c:pt>
                      <c:pt idx="8">
                        <c:v>LA CANA</c:v>
                      </c:pt>
                      <c:pt idx="9">
                        <c:v>LA ROMANA</c:v>
                      </c:pt>
                      <c:pt idx="10">
                        <c:v>LUPERÓN </c:v>
                      </c:pt>
                      <c:pt idx="11">
                        <c:v>TAINO BAY</c:v>
                      </c:pt>
                      <c:pt idx="12">
                        <c:v>MANZANILLO</c:v>
                      </c:pt>
                      <c:pt idx="13">
                        <c:v>PEDERNALES</c:v>
                      </c:pt>
                      <c:pt idx="14">
                        <c:v>PLAZA MARINA</c:v>
                      </c:pt>
                      <c:pt idx="15">
                        <c:v>PUERTO PLATA</c:v>
                      </c:pt>
                      <c:pt idx="16">
                        <c:v>PUNTA CATALINA</c:v>
                      </c:pt>
                      <c:pt idx="17">
                        <c:v>RÍO HAINA</c:v>
                      </c:pt>
                      <c:pt idx="18">
                        <c:v>ISLAS CATALINA</c:v>
                      </c:pt>
                      <c:pt idx="19">
                        <c:v>SAN PEDRO DE MACORÍS</c:v>
                      </c:pt>
                      <c:pt idx="20">
                        <c:v>SANTA BÁRBARA</c:v>
                      </c:pt>
                      <c:pt idx="21">
                        <c:v>SANTO DOMINGO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'Representacion Porc. Emb.'!$F$9:$F$30</c15:sqref>
                        </c15:formulaRef>
                      </c:ext>
                    </c:extLst>
                    <c:numCache>
                      <c:formatCode>#,##0</c:formatCode>
                      <c:ptCount val="22"/>
                      <c:pt idx="0">
                        <c:v>52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12</c:v>
                      </c:pt>
                      <c:pt idx="10">
                        <c:v>0</c:v>
                      </c:pt>
                      <c:pt idx="11">
                        <c:v>49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2</c:v>
                      </c:pt>
                      <c:pt idx="21">
                        <c:v>1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3-7FF7-4CC7-9F69-466A31B921FF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'Representacion Porc. Emb.'!$G$8</c15:sqref>
                        </c15:formulaRef>
                      </c:ext>
                    </c:extLst>
                    <c:strCache>
                      <c:ptCount val="1"/>
                      <c:pt idx="0">
                        <c:v>PESQUERO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68-7FF7-4CC7-9F69-466A31B921F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69-7FF7-4CC7-9F69-466A31B921F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6A-7FF7-4CC7-9F69-466A31B921F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6B-7FF7-4CC7-9F69-466A31B921F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6C-7FF7-4CC7-9F69-466A31B921F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6D-7FF7-4CC7-9F69-466A31B921F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6E-7FF7-4CC7-9F69-466A31B921F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6F-7FF7-4CC7-9F69-466A31B921F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70-7FF7-4CC7-9F69-466A31B921F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71-7FF7-4CC7-9F69-466A31B921FF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72-7FF7-4CC7-9F69-466A31B921F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73-7FF7-4CC7-9F69-466A31B921FF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74-7FF7-4CC7-9F69-466A31B921FF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75-7FF7-4CC7-9F69-466A31B921FF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76-7FF7-4CC7-9F69-466A31B921FF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77-7FF7-4CC7-9F69-466A31B921FF}"/>
                    </c:ext>
                  </c:extLst>
                </c:dPt>
                <c:dPt>
                  <c:idx val="16"/>
                  <c:bubble3D val="0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78-7FF7-4CC7-9F69-466A31B921FF}"/>
                    </c:ext>
                  </c:extLst>
                </c:dPt>
                <c:dPt>
                  <c:idx val="17"/>
                  <c:bubble3D val="0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79-7FF7-4CC7-9F69-466A31B921FF}"/>
                    </c:ext>
                  </c:extLst>
                </c:dPt>
                <c:dPt>
                  <c:idx val="18"/>
                  <c:bubble3D val="0"/>
                  <c:spPr>
                    <a:solidFill>
                      <a:schemeClr val="accent1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7A-7FF7-4CC7-9F69-466A31B921FF}"/>
                    </c:ext>
                  </c:extLst>
                </c:dPt>
                <c:dPt>
                  <c:idx val="19"/>
                  <c:bubble3D val="0"/>
                  <c:spPr>
                    <a:solidFill>
                      <a:schemeClr val="accent2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7B-7FF7-4CC7-9F69-466A31B921FF}"/>
                    </c:ext>
                  </c:extLst>
                </c:dPt>
                <c:dPt>
                  <c:idx val="20"/>
                  <c:bubble3D val="0"/>
                  <c:spPr>
                    <a:solidFill>
                      <a:schemeClr val="accent3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7C-7FF7-4CC7-9F69-466A31B921FF}"/>
                    </c:ext>
                  </c:extLst>
                </c:dPt>
                <c:dPt>
                  <c:idx val="21"/>
                  <c:bubble3D val="0"/>
                  <c:spPr>
                    <a:solidFill>
                      <a:schemeClr val="accent4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7D-7FF7-4CC7-9F69-466A31B921FF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2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2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'Representacion Porc. Emb.'!$B$9:$B$30</c15:sqref>
                        </c15:formulaRef>
                      </c:ext>
                    </c:extLst>
                    <c:strCache>
                      <c:ptCount val="22"/>
                      <c:pt idx="0">
                        <c:v>AMBE COVE</c:v>
                      </c:pt>
                      <c:pt idx="1">
                        <c:v>ARROYO BARRIL</c:v>
                      </c:pt>
                      <c:pt idx="2">
                        <c:v>AZUA</c:v>
                      </c:pt>
                      <c:pt idx="3">
                        <c:v>BARAHONA</c:v>
                      </c:pt>
                      <c:pt idx="4">
                        <c:v>BOCA CHICA</c:v>
                      </c:pt>
                      <c:pt idx="5">
                        <c:v>BAHÍA DE CALDERAS</c:v>
                      </c:pt>
                      <c:pt idx="6">
                        <c:v>CAP CANA</c:v>
                      </c:pt>
                      <c:pt idx="7">
                        <c:v>CAUCEDO</c:v>
                      </c:pt>
                      <c:pt idx="8">
                        <c:v>LA CANA</c:v>
                      </c:pt>
                      <c:pt idx="9">
                        <c:v>LA ROMANA</c:v>
                      </c:pt>
                      <c:pt idx="10">
                        <c:v>LUPERÓN </c:v>
                      </c:pt>
                      <c:pt idx="11">
                        <c:v>TAINO BAY</c:v>
                      </c:pt>
                      <c:pt idx="12">
                        <c:v>MANZANILLO</c:v>
                      </c:pt>
                      <c:pt idx="13">
                        <c:v>PEDERNALES</c:v>
                      </c:pt>
                      <c:pt idx="14">
                        <c:v>PLAZA MARINA</c:v>
                      </c:pt>
                      <c:pt idx="15">
                        <c:v>PUERTO PLATA</c:v>
                      </c:pt>
                      <c:pt idx="16">
                        <c:v>PUNTA CATALINA</c:v>
                      </c:pt>
                      <c:pt idx="17">
                        <c:v>RÍO HAINA</c:v>
                      </c:pt>
                      <c:pt idx="18">
                        <c:v>ISLAS CATALINA</c:v>
                      </c:pt>
                      <c:pt idx="19">
                        <c:v>SAN PEDRO DE MACORÍS</c:v>
                      </c:pt>
                      <c:pt idx="20">
                        <c:v>SANTA BÁRBARA</c:v>
                      </c:pt>
                      <c:pt idx="21">
                        <c:v>SANTO DOMINGO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'Representacion Porc. Emb.'!$G$9:$G$30</c15:sqref>
                        </c15:formulaRef>
                      </c:ext>
                    </c:extLst>
                    <c:numCache>
                      <c:formatCode>#,##0</c:formatCode>
                      <c:ptCount val="22"/>
                      <c:pt idx="0">
                        <c:v>0</c:v>
                      </c:pt>
                      <c:pt idx="1">
                        <c:v>1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4-7FF7-4CC7-9F69-466A31B921FF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'Representacion Porc. Emb.'!$H$8</c15:sqref>
                        </c15:formulaRef>
                      </c:ext>
                    </c:extLst>
                    <c:strCache>
                      <c:ptCount val="1"/>
                      <c:pt idx="0">
                        <c:v>REMOLCADORES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7E-7FF7-4CC7-9F69-466A31B921F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7F-7FF7-4CC7-9F69-466A31B921F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80-7FF7-4CC7-9F69-466A31B921F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81-7FF7-4CC7-9F69-466A31B921F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82-7FF7-4CC7-9F69-466A31B921F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83-7FF7-4CC7-9F69-466A31B921F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84-7FF7-4CC7-9F69-466A31B921F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85-7FF7-4CC7-9F69-466A31B921F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86-7FF7-4CC7-9F69-466A31B921F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87-7FF7-4CC7-9F69-466A31B921FF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88-7FF7-4CC7-9F69-466A31B921F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89-7FF7-4CC7-9F69-466A31B921FF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8A-7FF7-4CC7-9F69-466A31B921FF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8B-7FF7-4CC7-9F69-466A31B921FF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8C-7FF7-4CC7-9F69-466A31B921FF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8D-7FF7-4CC7-9F69-466A31B921FF}"/>
                    </c:ext>
                  </c:extLst>
                </c:dPt>
                <c:dPt>
                  <c:idx val="16"/>
                  <c:bubble3D val="0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8E-7FF7-4CC7-9F69-466A31B921FF}"/>
                    </c:ext>
                  </c:extLst>
                </c:dPt>
                <c:dPt>
                  <c:idx val="17"/>
                  <c:bubble3D val="0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8F-7FF7-4CC7-9F69-466A31B921FF}"/>
                    </c:ext>
                  </c:extLst>
                </c:dPt>
                <c:dPt>
                  <c:idx val="18"/>
                  <c:bubble3D val="0"/>
                  <c:spPr>
                    <a:solidFill>
                      <a:schemeClr val="accent1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90-7FF7-4CC7-9F69-466A31B921FF}"/>
                    </c:ext>
                  </c:extLst>
                </c:dPt>
                <c:dPt>
                  <c:idx val="19"/>
                  <c:bubble3D val="0"/>
                  <c:spPr>
                    <a:solidFill>
                      <a:schemeClr val="accent2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91-7FF7-4CC7-9F69-466A31B921FF}"/>
                    </c:ext>
                  </c:extLst>
                </c:dPt>
                <c:dPt>
                  <c:idx val="20"/>
                  <c:bubble3D val="0"/>
                  <c:spPr>
                    <a:solidFill>
                      <a:schemeClr val="accent3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92-7FF7-4CC7-9F69-466A31B921FF}"/>
                    </c:ext>
                  </c:extLst>
                </c:dPt>
                <c:dPt>
                  <c:idx val="21"/>
                  <c:bubble3D val="0"/>
                  <c:spPr>
                    <a:solidFill>
                      <a:schemeClr val="accent4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93-7FF7-4CC7-9F69-466A31B921FF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2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2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'Representacion Porc. Emb.'!$B$9:$B$30</c15:sqref>
                        </c15:formulaRef>
                      </c:ext>
                    </c:extLst>
                    <c:strCache>
                      <c:ptCount val="22"/>
                      <c:pt idx="0">
                        <c:v>AMBE COVE</c:v>
                      </c:pt>
                      <c:pt idx="1">
                        <c:v>ARROYO BARRIL</c:v>
                      </c:pt>
                      <c:pt idx="2">
                        <c:v>AZUA</c:v>
                      </c:pt>
                      <c:pt idx="3">
                        <c:v>BARAHONA</c:v>
                      </c:pt>
                      <c:pt idx="4">
                        <c:v>BOCA CHICA</c:v>
                      </c:pt>
                      <c:pt idx="5">
                        <c:v>BAHÍA DE CALDERAS</c:v>
                      </c:pt>
                      <c:pt idx="6">
                        <c:v>CAP CANA</c:v>
                      </c:pt>
                      <c:pt idx="7">
                        <c:v>CAUCEDO</c:v>
                      </c:pt>
                      <c:pt idx="8">
                        <c:v>LA CANA</c:v>
                      </c:pt>
                      <c:pt idx="9">
                        <c:v>LA ROMANA</c:v>
                      </c:pt>
                      <c:pt idx="10">
                        <c:v>LUPERÓN </c:v>
                      </c:pt>
                      <c:pt idx="11">
                        <c:v>TAINO BAY</c:v>
                      </c:pt>
                      <c:pt idx="12">
                        <c:v>MANZANILLO</c:v>
                      </c:pt>
                      <c:pt idx="13">
                        <c:v>PEDERNALES</c:v>
                      </c:pt>
                      <c:pt idx="14">
                        <c:v>PLAZA MARINA</c:v>
                      </c:pt>
                      <c:pt idx="15">
                        <c:v>PUERTO PLATA</c:v>
                      </c:pt>
                      <c:pt idx="16">
                        <c:v>PUNTA CATALINA</c:v>
                      </c:pt>
                      <c:pt idx="17">
                        <c:v>RÍO HAINA</c:v>
                      </c:pt>
                      <c:pt idx="18">
                        <c:v>ISLAS CATALINA</c:v>
                      </c:pt>
                      <c:pt idx="19">
                        <c:v>SAN PEDRO DE MACORÍS</c:v>
                      </c:pt>
                      <c:pt idx="20">
                        <c:v>SANTA BÁRBARA</c:v>
                      </c:pt>
                      <c:pt idx="21">
                        <c:v>SANTO DOMINGO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'Representacion Porc. Emb.'!$H$9:$H$30</c15:sqref>
                        </c15:formulaRef>
                      </c:ext>
                    </c:extLst>
                    <c:numCache>
                      <c:formatCode>#,##0</c:formatCode>
                      <c:ptCount val="22"/>
                      <c:pt idx="0">
                        <c:v>0</c:v>
                      </c:pt>
                      <c:pt idx="1">
                        <c:v>0</c:v>
                      </c:pt>
                      <c:pt idx="2">
                        <c:v>2</c:v>
                      </c:pt>
                      <c:pt idx="3">
                        <c:v>5</c:v>
                      </c:pt>
                      <c:pt idx="4">
                        <c:v>2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2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10</c:v>
                      </c:pt>
                      <c:pt idx="13">
                        <c:v>0</c:v>
                      </c:pt>
                      <c:pt idx="14">
                        <c:v>4</c:v>
                      </c:pt>
                      <c:pt idx="15">
                        <c:v>9</c:v>
                      </c:pt>
                      <c:pt idx="16">
                        <c:v>0</c:v>
                      </c:pt>
                      <c:pt idx="17">
                        <c:v>11</c:v>
                      </c:pt>
                      <c:pt idx="18">
                        <c:v>0</c:v>
                      </c:pt>
                      <c:pt idx="19">
                        <c:v>11</c:v>
                      </c:pt>
                      <c:pt idx="20">
                        <c:v>0</c:v>
                      </c:pt>
                      <c:pt idx="21">
                        <c:v>2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5-7FF7-4CC7-9F69-466A31B921FF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'Representacion Porc. Emb.'!$I$8</c15:sqref>
                        </c15:formulaRef>
                      </c:ext>
                    </c:extLst>
                    <c:strCache>
                      <c:ptCount val="1"/>
                      <c:pt idx="0">
                        <c:v>BARCAZAS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94-7FF7-4CC7-9F69-466A31B921F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95-7FF7-4CC7-9F69-466A31B921F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96-7FF7-4CC7-9F69-466A31B921F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97-7FF7-4CC7-9F69-466A31B921F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98-7FF7-4CC7-9F69-466A31B921F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99-7FF7-4CC7-9F69-466A31B921F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9A-7FF7-4CC7-9F69-466A31B921F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9B-7FF7-4CC7-9F69-466A31B921F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9C-7FF7-4CC7-9F69-466A31B921F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9D-7FF7-4CC7-9F69-466A31B921FF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9E-7FF7-4CC7-9F69-466A31B921F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9F-7FF7-4CC7-9F69-466A31B921FF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A0-7FF7-4CC7-9F69-466A31B921FF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A1-7FF7-4CC7-9F69-466A31B921FF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A2-7FF7-4CC7-9F69-466A31B921FF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A3-7FF7-4CC7-9F69-466A31B921FF}"/>
                    </c:ext>
                  </c:extLst>
                </c:dPt>
                <c:dPt>
                  <c:idx val="16"/>
                  <c:bubble3D val="0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A4-7FF7-4CC7-9F69-466A31B921FF}"/>
                    </c:ext>
                  </c:extLst>
                </c:dPt>
                <c:dPt>
                  <c:idx val="17"/>
                  <c:bubble3D val="0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A5-7FF7-4CC7-9F69-466A31B921FF}"/>
                    </c:ext>
                  </c:extLst>
                </c:dPt>
                <c:dPt>
                  <c:idx val="18"/>
                  <c:bubble3D val="0"/>
                  <c:spPr>
                    <a:solidFill>
                      <a:schemeClr val="accent1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A6-7FF7-4CC7-9F69-466A31B921FF}"/>
                    </c:ext>
                  </c:extLst>
                </c:dPt>
                <c:dPt>
                  <c:idx val="19"/>
                  <c:bubble3D val="0"/>
                  <c:spPr>
                    <a:solidFill>
                      <a:schemeClr val="accent2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A7-7FF7-4CC7-9F69-466A31B921FF}"/>
                    </c:ext>
                  </c:extLst>
                </c:dPt>
                <c:dPt>
                  <c:idx val="20"/>
                  <c:bubble3D val="0"/>
                  <c:spPr>
                    <a:solidFill>
                      <a:schemeClr val="accent3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A8-7FF7-4CC7-9F69-466A31B921FF}"/>
                    </c:ext>
                  </c:extLst>
                </c:dPt>
                <c:dPt>
                  <c:idx val="21"/>
                  <c:bubble3D val="0"/>
                  <c:spPr>
                    <a:solidFill>
                      <a:schemeClr val="accent4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A9-7FF7-4CC7-9F69-466A31B921FF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2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2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'Representacion Porc. Emb.'!$B$9:$B$30</c15:sqref>
                        </c15:formulaRef>
                      </c:ext>
                    </c:extLst>
                    <c:strCache>
                      <c:ptCount val="22"/>
                      <c:pt idx="0">
                        <c:v>AMBE COVE</c:v>
                      </c:pt>
                      <c:pt idx="1">
                        <c:v>ARROYO BARRIL</c:v>
                      </c:pt>
                      <c:pt idx="2">
                        <c:v>AZUA</c:v>
                      </c:pt>
                      <c:pt idx="3">
                        <c:v>BARAHONA</c:v>
                      </c:pt>
                      <c:pt idx="4">
                        <c:v>BOCA CHICA</c:v>
                      </c:pt>
                      <c:pt idx="5">
                        <c:v>BAHÍA DE CALDERAS</c:v>
                      </c:pt>
                      <c:pt idx="6">
                        <c:v>CAP CANA</c:v>
                      </c:pt>
                      <c:pt idx="7">
                        <c:v>CAUCEDO</c:v>
                      </c:pt>
                      <c:pt idx="8">
                        <c:v>LA CANA</c:v>
                      </c:pt>
                      <c:pt idx="9">
                        <c:v>LA ROMANA</c:v>
                      </c:pt>
                      <c:pt idx="10">
                        <c:v>LUPERÓN </c:v>
                      </c:pt>
                      <c:pt idx="11">
                        <c:v>TAINO BAY</c:v>
                      </c:pt>
                      <c:pt idx="12">
                        <c:v>MANZANILLO</c:v>
                      </c:pt>
                      <c:pt idx="13">
                        <c:v>PEDERNALES</c:v>
                      </c:pt>
                      <c:pt idx="14">
                        <c:v>PLAZA MARINA</c:v>
                      </c:pt>
                      <c:pt idx="15">
                        <c:v>PUERTO PLATA</c:v>
                      </c:pt>
                      <c:pt idx="16">
                        <c:v>PUNTA CATALINA</c:v>
                      </c:pt>
                      <c:pt idx="17">
                        <c:v>RÍO HAINA</c:v>
                      </c:pt>
                      <c:pt idx="18">
                        <c:v>ISLAS CATALINA</c:v>
                      </c:pt>
                      <c:pt idx="19">
                        <c:v>SAN PEDRO DE MACORÍS</c:v>
                      </c:pt>
                      <c:pt idx="20">
                        <c:v>SANTA BÁRBARA</c:v>
                      </c:pt>
                      <c:pt idx="21">
                        <c:v>SANTO DOMINGO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'Representacion Porc. Emb.'!$I$9:$I$30</c15:sqref>
                        </c15:formulaRef>
                      </c:ext>
                    </c:extLst>
                    <c:numCache>
                      <c:formatCode>#,##0</c:formatCode>
                      <c:ptCount val="22"/>
                      <c:pt idx="0">
                        <c:v>0</c:v>
                      </c:pt>
                      <c:pt idx="1">
                        <c:v>0</c:v>
                      </c:pt>
                      <c:pt idx="2">
                        <c:v>1</c:v>
                      </c:pt>
                      <c:pt idx="3">
                        <c:v>4</c:v>
                      </c:pt>
                      <c:pt idx="4">
                        <c:v>2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1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9</c:v>
                      </c:pt>
                      <c:pt idx="13">
                        <c:v>0</c:v>
                      </c:pt>
                      <c:pt idx="14">
                        <c:v>2</c:v>
                      </c:pt>
                      <c:pt idx="15">
                        <c:v>10</c:v>
                      </c:pt>
                      <c:pt idx="16">
                        <c:v>0</c:v>
                      </c:pt>
                      <c:pt idx="17">
                        <c:v>10</c:v>
                      </c:pt>
                      <c:pt idx="18">
                        <c:v>0</c:v>
                      </c:pt>
                      <c:pt idx="19">
                        <c:v>7</c:v>
                      </c:pt>
                      <c:pt idx="20">
                        <c:v>0</c:v>
                      </c:pt>
                      <c:pt idx="21">
                        <c:v>1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6-7FF7-4CC7-9F69-466A31B921FF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'Representacion Porc. Emb.'!$J$8</c15:sqref>
                        </c15:formulaRef>
                      </c:ext>
                    </c:extLst>
                    <c:strCache>
                      <c:ptCount val="1"/>
                      <c:pt idx="0">
                        <c:v>YATES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AA-7FF7-4CC7-9F69-466A31B921F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AB-7FF7-4CC7-9F69-466A31B921F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AC-7FF7-4CC7-9F69-466A31B921F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AD-7FF7-4CC7-9F69-466A31B921F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AE-7FF7-4CC7-9F69-466A31B921F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AF-7FF7-4CC7-9F69-466A31B921F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B0-7FF7-4CC7-9F69-466A31B921F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B1-7FF7-4CC7-9F69-466A31B921F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B2-7FF7-4CC7-9F69-466A31B921F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B3-7FF7-4CC7-9F69-466A31B921FF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B4-7FF7-4CC7-9F69-466A31B921F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B5-7FF7-4CC7-9F69-466A31B921FF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B6-7FF7-4CC7-9F69-466A31B921FF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B7-7FF7-4CC7-9F69-466A31B921FF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B8-7FF7-4CC7-9F69-466A31B921FF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B9-7FF7-4CC7-9F69-466A31B921FF}"/>
                    </c:ext>
                  </c:extLst>
                </c:dPt>
                <c:dPt>
                  <c:idx val="16"/>
                  <c:bubble3D val="0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BA-7FF7-4CC7-9F69-466A31B921FF}"/>
                    </c:ext>
                  </c:extLst>
                </c:dPt>
                <c:dPt>
                  <c:idx val="17"/>
                  <c:bubble3D val="0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BB-7FF7-4CC7-9F69-466A31B921FF}"/>
                    </c:ext>
                  </c:extLst>
                </c:dPt>
                <c:dPt>
                  <c:idx val="18"/>
                  <c:bubble3D val="0"/>
                  <c:spPr>
                    <a:solidFill>
                      <a:schemeClr val="accent1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BC-7FF7-4CC7-9F69-466A31B921FF}"/>
                    </c:ext>
                  </c:extLst>
                </c:dPt>
                <c:dPt>
                  <c:idx val="19"/>
                  <c:bubble3D val="0"/>
                  <c:spPr>
                    <a:solidFill>
                      <a:schemeClr val="accent2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BD-7FF7-4CC7-9F69-466A31B921FF}"/>
                    </c:ext>
                  </c:extLst>
                </c:dPt>
                <c:dPt>
                  <c:idx val="20"/>
                  <c:bubble3D val="0"/>
                  <c:spPr>
                    <a:solidFill>
                      <a:schemeClr val="accent3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BE-7FF7-4CC7-9F69-466A31B921FF}"/>
                    </c:ext>
                  </c:extLst>
                </c:dPt>
                <c:dPt>
                  <c:idx val="21"/>
                  <c:bubble3D val="0"/>
                  <c:spPr>
                    <a:solidFill>
                      <a:schemeClr val="accent4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BF-7FF7-4CC7-9F69-466A31B921FF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2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2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'Representacion Porc. Emb.'!$B$9:$B$30</c15:sqref>
                        </c15:formulaRef>
                      </c:ext>
                    </c:extLst>
                    <c:strCache>
                      <c:ptCount val="22"/>
                      <c:pt idx="0">
                        <c:v>AMBE COVE</c:v>
                      </c:pt>
                      <c:pt idx="1">
                        <c:v>ARROYO BARRIL</c:v>
                      </c:pt>
                      <c:pt idx="2">
                        <c:v>AZUA</c:v>
                      </c:pt>
                      <c:pt idx="3">
                        <c:v>BARAHONA</c:v>
                      </c:pt>
                      <c:pt idx="4">
                        <c:v>BOCA CHICA</c:v>
                      </c:pt>
                      <c:pt idx="5">
                        <c:v>BAHÍA DE CALDERAS</c:v>
                      </c:pt>
                      <c:pt idx="6">
                        <c:v>CAP CANA</c:v>
                      </c:pt>
                      <c:pt idx="7">
                        <c:v>CAUCEDO</c:v>
                      </c:pt>
                      <c:pt idx="8">
                        <c:v>LA CANA</c:v>
                      </c:pt>
                      <c:pt idx="9">
                        <c:v>LA ROMANA</c:v>
                      </c:pt>
                      <c:pt idx="10">
                        <c:v>LUPERÓN </c:v>
                      </c:pt>
                      <c:pt idx="11">
                        <c:v>TAINO BAY</c:v>
                      </c:pt>
                      <c:pt idx="12">
                        <c:v>MANZANILLO</c:v>
                      </c:pt>
                      <c:pt idx="13">
                        <c:v>PEDERNALES</c:v>
                      </c:pt>
                      <c:pt idx="14">
                        <c:v>PLAZA MARINA</c:v>
                      </c:pt>
                      <c:pt idx="15">
                        <c:v>PUERTO PLATA</c:v>
                      </c:pt>
                      <c:pt idx="16">
                        <c:v>PUNTA CATALINA</c:v>
                      </c:pt>
                      <c:pt idx="17">
                        <c:v>RÍO HAINA</c:v>
                      </c:pt>
                      <c:pt idx="18">
                        <c:v>ISLAS CATALINA</c:v>
                      </c:pt>
                      <c:pt idx="19">
                        <c:v>SAN PEDRO DE MACORÍS</c:v>
                      </c:pt>
                      <c:pt idx="20">
                        <c:v>SANTA BÁRBARA</c:v>
                      </c:pt>
                      <c:pt idx="21">
                        <c:v>SANTO DOMINGO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'Representacion Porc. Emb.'!$J$9:$J$30</c15:sqref>
                        </c15:formulaRef>
                      </c:ext>
                    </c:extLst>
                    <c:numCache>
                      <c:formatCode>#,##0</c:formatCode>
                      <c:ptCount val="2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101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1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39</c:v>
                      </c:pt>
                      <c:pt idx="21">
                        <c:v>0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7-7FF7-4CC7-9F69-466A31B921FF}"/>
                  </c:ext>
                </c:extLst>
              </c15:ser>
            </c15:filteredPieSeries>
            <c15:filteredPieSeries>
              <c15:ser>
                <c:idx val="8"/>
                <c:order val="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'Representacion Porc. Emb.'!$K$8</c15:sqref>
                        </c15:formulaRef>
                      </c:ext>
                    </c:extLst>
                    <c:strCache>
                      <c:ptCount val="1"/>
                      <c:pt idx="0">
                        <c:v>DRAGAS / OTROS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C0-7FF7-4CC7-9F69-466A31B921F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C1-7FF7-4CC7-9F69-466A31B921F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C2-7FF7-4CC7-9F69-466A31B921F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C3-7FF7-4CC7-9F69-466A31B921F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C4-7FF7-4CC7-9F69-466A31B921F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C5-7FF7-4CC7-9F69-466A31B921F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C6-7FF7-4CC7-9F69-466A31B921F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C7-7FF7-4CC7-9F69-466A31B921F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C8-7FF7-4CC7-9F69-466A31B921F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C9-7FF7-4CC7-9F69-466A31B921FF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CA-7FF7-4CC7-9F69-466A31B921F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CB-7FF7-4CC7-9F69-466A31B921FF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CC-7FF7-4CC7-9F69-466A31B921FF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CD-7FF7-4CC7-9F69-466A31B921FF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CE-7FF7-4CC7-9F69-466A31B921FF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CF-7FF7-4CC7-9F69-466A31B921FF}"/>
                    </c:ext>
                  </c:extLst>
                </c:dPt>
                <c:dPt>
                  <c:idx val="16"/>
                  <c:bubble3D val="0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D0-7FF7-4CC7-9F69-466A31B921FF}"/>
                    </c:ext>
                  </c:extLst>
                </c:dPt>
                <c:dPt>
                  <c:idx val="17"/>
                  <c:bubble3D val="0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D1-7FF7-4CC7-9F69-466A31B921FF}"/>
                    </c:ext>
                  </c:extLst>
                </c:dPt>
                <c:dPt>
                  <c:idx val="18"/>
                  <c:bubble3D val="0"/>
                  <c:spPr>
                    <a:solidFill>
                      <a:schemeClr val="accent1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D2-7FF7-4CC7-9F69-466A31B921FF}"/>
                    </c:ext>
                  </c:extLst>
                </c:dPt>
                <c:dPt>
                  <c:idx val="19"/>
                  <c:bubble3D val="0"/>
                  <c:spPr>
                    <a:solidFill>
                      <a:schemeClr val="accent2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D3-7FF7-4CC7-9F69-466A31B921FF}"/>
                    </c:ext>
                  </c:extLst>
                </c:dPt>
                <c:dPt>
                  <c:idx val="20"/>
                  <c:bubble3D val="0"/>
                  <c:spPr>
                    <a:solidFill>
                      <a:schemeClr val="accent3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D4-7FF7-4CC7-9F69-466A31B921FF}"/>
                    </c:ext>
                  </c:extLst>
                </c:dPt>
                <c:dPt>
                  <c:idx val="21"/>
                  <c:bubble3D val="0"/>
                  <c:spPr>
                    <a:solidFill>
                      <a:schemeClr val="accent4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D5-7FF7-4CC7-9F69-466A31B921FF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2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2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'Representacion Porc. Emb.'!$B$9:$B$30</c15:sqref>
                        </c15:formulaRef>
                      </c:ext>
                    </c:extLst>
                    <c:strCache>
                      <c:ptCount val="22"/>
                      <c:pt idx="0">
                        <c:v>AMBE COVE</c:v>
                      </c:pt>
                      <c:pt idx="1">
                        <c:v>ARROYO BARRIL</c:v>
                      </c:pt>
                      <c:pt idx="2">
                        <c:v>AZUA</c:v>
                      </c:pt>
                      <c:pt idx="3">
                        <c:v>BARAHONA</c:v>
                      </c:pt>
                      <c:pt idx="4">
                        <c:v>BOCA CHICA</c:v>
                      </c:pt>
                      <c:pt idx="5">
                        <c:v>BAHÍA DE CALDERAS</c:v>
                      </c:pt>
                      <c:pt idx="6">
                        <c:v>CAP CANA</c:v>
                      </c:pt>
                      <c:pt idx="7">
                        <c:v>CAUCEDO</c:v>
                      </c:pt>
                      <c:pt idx="8">
                        <c:v>LA CANA</c:v>
                      </c:pt>
                      <c:pt idx="9">
                        <c:v>LA ROMANA</c:v>
                      </c:pt>
                      <c:pt idx="10">
                        <c:v>LUPERÓN </c:v>
                      </c:pt>
                      <c:pt idx="11">
                        <c:v>TAINO BAY</c:v>
                      </c:pt>
                      <c:pt idx="12">
                        <c:v>MANZANILLO</c:v>
                      </c:pt>
                      <c:pt idx="13">
                        <c:v>PEDERNALES</c:v>
                      </c:pt>
                      <c:pt idx="14">
                        <c:v>PLAZA MARINA</c:v>
                      </c:pt>
                      <c:pt idx="15">
                        <c:v>PUERTO PLATA</c:v>
                      </c:pt>
                      <c:pt idx="16">
                        <c:v>PUNTA CATALINA</c:v>
                      </c:pt>
                      <c:pt idx="17">
                        <c:v>RÍO HAINA</c:v>
                      </c:pt>
                      <c:pt idx="18">
                        <c:v>ISLAS CATALINA</c:v>
                      </c:pt>
                      <c:pt idx="19">
                        <c:v>SAN PEDRO DE MACORÍS</c:v>
                      </c:pt>
                      <c:pt idx="20">
                        <c:v>SANTA BÁRBARA</c:v>
                      </c:pt>
                      <c:pt idx="21">
                        <c:v>SANTO DOMINGO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'Representacion Porc. Emb.'!$K$9:$K$30</c15:sqref>
                        </c15:formulaRef>
                      </c:ext>
                    </c:extLst>
                    <c:numCache>
                      <c:formatCode>#,##0</c:formatCode>
                      <c:ptCount val="2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2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8-7FF7-4CC7-9F69-466A31B921FF}"/>
                  </c:ext>
                </c:extLst>
              </c15:ser>
            </c15:filteredPieSeries>
            <c15:filteredPieSeries>
              <c15:ser>
                <c:idx val="9"/>
                <c:order val="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'Representacion Porc. Emb.'!$L$8</c15:sqref>
                        </c15:formulaRef>
                      </c:ext>
                    </c:extLst>
                    <c:strCache>
                      <c:ptCount val="1"/>
                      <c:pt idx="0">
                        <c:v>FERRIE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D6-7FF7-4CC7-9F69-466A31B921F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D7-7FF7-4CC7-9F69-466A31B921F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D8-7FF7-4CC7-9F69-466A31B921F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D9-7FF7-4CC7-9F69-466A31B921F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DA-7FF7-4CC7-9F69-466A31B921F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DB-7FF7-4CC7-9F69-466A31B921F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DC-7FF7-4CC7-9F69-466A31B921F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DD-7FF7-4CC7-9F69-466A31B921F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DE-7FF7-4CC7-9F69-466A31B921F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DF-7FF7-4CC7-9F69-466A31B921FF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E0-7FF7-4CC7-9F69-466A31B921F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E1-7FF7-4CC7-9F69-466A31B921FF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E2-7FF7-4CC7-9F69-466A31B921FF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E3-7FF7-4CC7-9F69-466A31B921FF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E4-7FF7-4CC7-9F69-466A31B921FF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E5-7FF7-4CC7-9F69-466A31B921FF}"/>
                    </c:ext>
                  </c:extLst>
                </c:dPt>
                <c:dPt>
                  <c:idx val="16"/>
                  <c:bubble3D val="0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E6-7FF7-4CC7-9F69-466A31B921FF}"/>
                    </c:ext>
                  </c:extLst>
                </c:dPt>
                <c:dPt>
                  <c:idx val="17"/>
                  <c:bubble3D val="0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E7-7FF7-4CC7-9F69-466A31B921FF}"/>
                    </c:ext>
                  </c:extLst>
                </c:dPt>
                <c:dPt>
                  <c:idx val="18"/>
                  <c:bubble3D val="0"/>
                  <c:spPr>
                    <a:solidFill>
                      <a:schemeClr val="accent1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E8-7FF7-4CC7-9F69-466A31B921FF}"/>
                    </c:ext>
                  </c:extLst>
                </c:dPt>
                <c:dPt>
                  <c:idx val="19"/>
                  <c:bubble3D val="0"/>
                  <c:spPr>
                    <a:solidFill>
                      <a:schemeClr val="accent2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E9-7FF7-4CC7-9F69-466A31B921FF}"/>
                    </c:ext>
                  </c:extLst>
                </c:dPt>
                <c:dPt>
                  <c:idx val="20"/>
                  <c:bubble3D val="0"/>
                  <c:spPr>
                    <a:solidFill>
                      <a:schemeClr val="accent3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EA-7FF7-4CC7-9F69-466A31B921FF}"/>
                    </c:ext>
                  </c:extLst>
                </c:dPt>
                <c:dPt>
                  <c:idx val="21"/>
                  <c:bubble3D val="0"/>
                  <c:spPr>
                    <a:solidFill>
                      <a:schemeClr val="accent4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EB-7FF7-4CC7-9F69-466A31B921FF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2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2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'Representacion Porc. Emb.'!$B$9:$B$30</c15:sqref>
                        </c15:formulaRef>
                      </c:ext>
                    </c:extLst>
                    <c:strCache>
                      <c:ptCount val="22"/>
                      <c:pt idx="0">
                        <c:v>AMBE COVE</c:v>
                      </c:pt>
                      <c:pt idx="1">
                        <c:v>ARROYO BARRIL</c:v>
                      </c:pt>
                      <c:pt idx="2">
                        <c:v>AZUA</c:v>
                      </c:pt>
                      <c:pt idx="3">
                        <c:v>BARAHONA</c:v>
                      </c:pt>
                      <c:pt idx="4">
                        <c:v>BOCA CHICA</c:v>
                      </c:pt>
                      <c:pt idx="5">
                        <c:v>BAHÍA DE CALDERAS</c:v>
                      </c:pt>
                      <c:pt idx="6">
                        <c:v>CAP CANA</c:v>
                      </c:pt>
                      <c:pt idx="7">
                        <c:v>CAUCEDO</c:v>
                      </c:pt>
                      <c:pt idx="8">
                        <c:v>LA CANA</c:v>
                      </c:pt>
                      <c:pt idx="9">
                        <c:v>LA ROMANA</c:v>
                      </c:pt>
                      <c:pt idx="10">
                        <c:v>LUPERÓN </c:v>
                      </c:pt>
                      <c:pt idx="11">
                        <c:v>TAINO BAY</c:v>
                      </c:pt>
                      <c:pt idx="12">
                        <c:v>MANZANILLO</c:v>
                      </c:pt>
                      <c:pt idx="13">
                        <c:v>PEDERNALES</c:v>
                      </c:pt>
                      <c:pt idx="14">
                        <c:v>PLAZA MARINA</c:v>
                      </c:pt>
                      <c:pt idx="15">
                        <c:v>PUERTO PLATA</c:v>
                      </c:pt>
                      <c:pt idx="16">
                        <c:v>PUNTA CATALINA</c:v>
                      </c:pt>
                      <c:pt idx="17">
                        <c:v>RÍO HAINA</c:v>
                      </c:pt>
                      <c:pt idx="18">
                        <c:v>ISLAS CATALINA</c:v>
                      </c:pt>
                      <c:pt idx="19">
                        <c:v>SAN PEDRO DE MACORÍS</c:v>
                      </c:pt>
                      <c:pt idx="20">
                        <c:v>SANTA BÁRBARA</c:v>
                      </c:pt>
                      <c:pt idx="21">
                        <c:v>SANTO DOMINGO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'Representacion Porc. Emb.'!$L$9:$L$30</c15:sqref>
                        </c15:formulaRef>
                      </c:ext>
                    </c:extLst>
                    <c:numCache>
                      <c:formatCode>#,##0</c:formatCode>
                      <c:ptCount val="2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39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9-7FF7-4CC7-9F69-466A31B921FF}"/>
                  </c:ext>
                </c:extLst>
              </c15:ser>
            </c15:filteredPieSeries>
            <c15:filteredPieSeries>
              <c15:ser>
                <c:idx val="10"/>
                <c:order val="1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'Representacion Porc. Emb.'!$M$8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EC-7FF7-4CC7-9F69-466A31B921F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ED-7FF7-4CC7-9F69-466A31B921F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EE-7FF7-4CC7-9F69-466A31B921F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EF-7FF7-4CC7-9F69-466A31B921F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F0-7FF7-4CC7-9F69-466A31B921F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F1-7FF7-4CC7-9F69-466A31B921F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F2-7FF7-4CC7-9F69-466A31B921F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F3-7FF7-4CC7-9F69-466A31B921F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F4-7FF7-4CC7-9F69-466A31B921F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F5-7FF7-4CC7-9F69-466A31B921FF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F6-7FF7-4CC7-9F69-466A31B921F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F7-7FF7-4CC7-9F69-466A31B921FF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F8-7FF7-4CC7-9F69-466A31B921FF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F9-7FF7-4CC7-9F69-466A31B921FF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FA-7FF7-4CC7-9F69-466A31B921FF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FB-7FF7-4CC7-9F69-466A31B921FF}"/>
                    </c:ext>
                  </c:extLst>
                </c:dPt>
                <c:dPt>
                  <c:idx val="16"/>
                  <c:bubble3D val="0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FC-7FF7-4CC7-9F69-466A31B921FF}"/>
                    </c:ext>
                  </c:extLst>
                </c:dPt>
                <c:dPt>
                  <c:idx val="17"/>
                  <c:bubble3D val="0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FD-7FF7-4CC7-9F69-466A31B921FF}"/>
                    </c:ext>
                  </c:extLst>
                </c:dPt>
                <c:dPt>
                  <c:idx val="18"/>
                  <c:bubble3D val="0"/>
                  <c:spPr>
                    <a:solidFill>
                      <a:schemeClr val="accent1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FE-7FF7-4CC7-9F69-466A31B921FF}"/>
                    </c:ext>
                  </c:extLst>
                </c:dPt>
                <c:dPt>
                  <c:idx val="19"/>
                  <c:bubble3D val="0"/>
                  <c:spPr>
                    <a:solidFill>
                      <a:schemeClr val="accent2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FF-7FF7-4CC7-9F69-466A31B921FF}"/>
                    </c:ext>
                  </c:extLst>
                </c:dPt>
                <c:dPt>
                  <c:idx val="20"/>
                  <c:bubble3D val="0"/>
                  <c:spPr>
                    <a:solidFill>
                      <a:schemeClr val="accent3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100-7FF7-4CC7-9F69-466A31B921FF}"/>
                    </c:ext>
                  </c:extLst>
                </c:dPt>
                <c:dPt>
                  <c:idx val="21"/>
                  <c:bubble3D val="0"/>
                  <c:spPr>
                    <a:solidFill>
                      <a:schemeClr val="accent4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101-7FF7-4CC7-9F69-466A31B921FF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1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2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dLbl>
                    <c:idx val="2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'Representacion Porc. Emb.'!$B$9:$B$30</c15:sqref>
                        </c15:formulaRef>
                      </c:ext>
                    </c:extLst>
                    <c:strCache>
                      <c:ptCount val="22"/>
                      <c:pt idx="0">
                        <c:v>AMBE COVE</c:v>
                      </c:pt>
                      <c:pt idx="1">
                        <c:v>ARROYO BARRIL</c:v>
                      </c:pt>
                      <c:pt idx="2">
                        <c:v>AZUA</c:v>
                      </c:pt>
                      <c:pt idx="3">
                        <c:v>BARAHONA</c:v>
                      </c:pt>
                      <c:pt idx="4">
                        <c:v>BOCA CHICA</c:v>
                      </c:pt>
                      <c:pt idx="5">
                        <c:v>BAHÍA DE CALDERAS</c:v>
                      </c:pt>
                      <c:pt idx="6">
                        <c:v>CAP CANA</c:v>
                      </c:pt>
                      <c:pt idx="7">
                        <c:v>CAUCEDO</c:v>
                      </c:pt>
                      <c:pt idx="8">
                        <c:v>LA CANA</c:v>
                      </c:pt>
                      <c:pt idx="9">
                        <c:v>LA ROMANA</c:v>
                      </c:pt>
                      <c:pt idx="10">
                        <c:v>LUPERÓN </c:v>
                      </c:pt>
                      <c:pt idx="11">
                        <c:v>TAINO BAY</c:v>
                      </c:pt>
                      <c:pt idx="12">
                        <c:v>MANZANILLO</c:v>
                      </c:pt>
                      <c:pt idx="13">
                        <c:v>PEDERNALES</c:v>
                      </c:pt>
                      <c:pt idx="14">
                        <c:v>PLAZA MARINA</c:v>
                      </c:pt>
                      <c:pt idx="15">
                        <c:v>PUERTO PLATA</c:v>
                      </c:pt>
                      <c:pt idx="16">
                        <c:v>PUNTA CATALINA</c:v>
                      </c:pt>
                      <c:pt idx="17">
                        <c:v>RÍO HAINA</c:v>
                      </c:pt>
                      <c:pt idx="18">
                        <c:v>ISLAS CATALINA</c:v>
                      </c:pt>
                      <c:pt idx="19">
                        <c:v>SAN PEDRO DE MACORÍS</c:v>
                      </c:pt>
                      <c:pt idx="20">
                        <c:v>SANTA BÁRBARA</c:v>
                      </c:pt>
                      <c:pt idx="21">
                        <c:v>SANTO DOMINGO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'Representacion Porc. Emb.'!$M$9:$M$30</c15:sqref>
                        </c15:formulaRef>
                      </c:ext>
                    </c:extLst>
                    <c:numCache>
                      <c:formatCode>#,##0</c:formatCode>
                      <c:ptCount val="22"/>
                      <c:pt idx="0">
                        <c:v>52</c:v>
                      </c:pt>
                      <c:pt idx="1">
                        <c:v>2</c:v>
                      </c:pt>
                      <c:pt idx="2">
                        <c:v>11</c:v>
                      </c:pt>
                      <c:pt idx="3">
                        <c:v>16</c:v>
                      </c:pt>
                      <c:pt idx="4">
                        <c:v>23</c:v>
                      </c:pt>
                      <c:pt idx="5">
                        <c:v>10</c:v>
                      </c:pt>
                      <c:pt idx="6">
                        <c:v>0</c:v>
                      </c:pt>
                      <c:pt idx="7">
                        <c:v>311</c:v>
                      </c:pt>
                      <c:pt idx="8">
                        <c:v>69</c:v>
                      </c:pt>
                      <c:pt idx="9">
                        <c:v>28</c:v>
                      </c:pt>
                      <c:pt idx="10">
                        <c:v>101</c:v>
                      </c:pt>
                      <c:pt idx="11">
                        <c:v>49</c:v>
                      </c:pt>
                      <c:pt idx="12">
                        <c:v>49</c:v>
                      </c:pt>
                      <c:pt idx="13">
                        <c:v>0</c:v>
                      </c:pt>
                      <c:pt idx="14">
                        <c:v>13</c:v>
                      </c:pt>
                      <c:pt idx="15">
                        <c:v>116</c:v>
                      </c:pt>
                      <c:pt idx="16">
                        <c:v>6</c:v>
                      </c:pt>
                      <c:pt idx="17">
                        <c:v>433</c:v>
                      </c:pt>
                      <c:pt idx="18">
                        <c:v>0</c:v>
                      </c:pt>
                      <c:pt idx="19">
                        <c:v>40</c:v>
                      </c:pt>
                      <c:pt idx="20">
                        <c:v>43</c:v>
                      </c:pt>
                      <c:pt idx="21">
                        <c:v>112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A-7FF7-4CC7-9F69-466A31B921FF}"/>
                  </c:ext>
                </c:extLst>
              </c15:ser>
            </c15:filteredPieSeries>
          </c:ext>
        </c:extLst>
      </c:pie3DChart>
      <c:spPr>
        <a:noFill/>
        <a:ln w="25400"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Total  del movimiento</a:t>
            </a:r>
            <a:r>
              <a:rPr lang="es-DO" baseline="0"/>
              <a:t> de Contenedores  Importación, Exportación y Tránsito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CONTENEDORES!#REF!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3D-43F8-9F01-2ABE7DC4E11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CONTENEDORES!#REF!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CONTENEDORES!#REF!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CONTENEDORES!#REF!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63D-43F8-9F01-2ABE7DC4E11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CONTENEDORES!#REF!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CONTENEDORES!#REF!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20926416"/>
        <c:axId val="-220917712"/>
        <c:axId val="0"/>
      </c:bar3DChart>
      <c:catAx>
        <c:axId val="-22092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20917712"/>
        <c:crosses val="autoZero"/>
        <c:auto val="1"/>
        <c:lblAlgn val="ctr"/>
        <c:lblOffset val="100"/>
        <c:noMultiLvlLbl val="0"/>
      </c:catAx>
      <c:valAx>
        <c:axId val="-2209177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220926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>
                <a:latin typeface="+mn-lt"/>
              </a:rPr>
              <a:t>COMPARATIVO</a:t>
            </a:r>
            <a:r>
              <a:rPr lang="es-DO" sz="1100" b="1" baseline="0">
                <a:latin typeface="+mn-lt"/>
              </a:rPr>
              <a:t>  DE CONTENEDORES EN IMPORTACIÓN, EXPORTACIÓN Y TRÁNSITO</a:t>
            </a:r>
          </a:p>
          <a:p>
            <a:pPr>
              <a:defRPr sz="1100"/>
            </a:pPr>
            <a:r>
              <a:rPr lang="es-DO" sz="1100" b="1" baseline="0">
                <a:latin typeface="+mn-lt"/>
              </a:rPr>
              <a:t>ABRIL-JUNIO 2023 Vs 2022</a:t>
            </a:r>
            <a:endParaRPr lang="es-DO" sz="1100" b="1"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CONTENEDORES!$C$150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90688568606297E-3"/>
                  <c:y val="-2.63683563114274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577-42A9-BEBB-32CB38BC10F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1377137212594E-3"/>
                  <c:y val="-1.4382739806233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577-42A9-BEBB-32CB38BC10F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13784239701943E-3"/>
                  <c:y val="-2.2289538187891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577-42A9-BEBB-32CB38BC10F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CONTENEDORES!$B$151:$B$153</c:f>
              <c:strCache>
                <c:ptCount val="3"/>
                <c:pt idx="0">
                  <c:v> IMPORTACIÓN</c:v>
                </c:pt>
                <c:pt idx="1">
                  <c:v>EXPORTACIÓN</c:v>
                </c:pt>
                <c:pt idx="2">
                  <c:v>TRÁNSITO</c:v>
                </c:pt>
              </c:strCache>
            </c:strRef>
          </c:cat>
          <c:val>
            <c:numRef>
              <c:f>CONTENEDORES!$C$151:$C$153</c:f>
              <c:numCache>
                <c:formatCode>#,##0</c:formatCode>
                <c:ptCount val="3"/>
                <c:pt idx="0">
                  <c:v>185878</c:v>
                </c:pt>
                <c:pt idx="1">
                  <c:v>167837</c:v>
                </c:pt>
                <c:pt idx="2">
                  <c:v>213110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85-4F3E-B5E5-F48BFB8CAB25}"/>
            </c:ext>
          </c:extLst>
        </c:ser>
        <c:ser>
          <c:idx val="1"/>
          <c:order val="1"/>
          <c:tx>
            <c:strRef>
              <c:f>CONTENEDORES!$D$150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1487871273346334E-2"/>
                  <c:y val="-3.3559726214544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577-42A9-BEBB-32CB38BC10F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720657058188909E-2"/>
                  <c:y val="-9.58849320415548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577-42A9-BEBB-32CB38BC10F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7580985587283365E-2"/>
                  <c:y val="-2.1574109709349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577-42A9-BEBB-32CB38BC10F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CONTENEDORES!$B$151:$B$153</c:f>
              <c:strCache>
                <c:ptCount val="3"/>
                <c:pt idx="0">
                  <c:v> IMPORTACIÓN</c:v>
                </c:pt>
                <c:pt idx="1">
                  <c:v>EXPORTACIÓN</c:v>
                </c:pt>
                <c:pt idx="2">
                  <c:v>TRÁNSITO</c:v>
                </c:pt>
              </c:strCache>
            </c:strRef>
          </c:cat>
          <c:val>
            <c:numRef>
              <c:f>CONTENEDORES!$D$151:$D$153</c:f>
              <c:numCache>
                <c:formatCode>#,##0</c:formatCode>
                <c:ptCount val="3"/>
                <c:pt idx="0">
                  <c:v>182654</c:v>
                </c:pt>
                <c:pt idx="1">
                  <c:v>163644</c:v>
                </c:pt>
                <c:pt idx="2">
                  <c:v>174241.25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885-4F3E-B5E5-F48BFB8CAB2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20916624"/>
        <c:axId val="-220925872"/>
        <c:axId val="0"/>
      </c:bar3DChart>
      <c:catAx>
        <c:axId val="-22091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20925872"/>
        <c:crosses val="autoZero"/>
        <c:auto val="1"/>
        <c:lblAlgn val="ctr"/>
        <c:lblOffset val="100"/>
        <c:noMultiLvlLbl val="0"/>
      </c:catAx>
      <c:valAx>
        <c:axId val="-22092587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22091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406776631655436"/>
          <c:y val="0.94516552136393672"/>
          <c:w val="0.19437463834389884"/>
          <c:h val="4.04517388298301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50" b="1" baseline="0">
                <a:latin typeface="+mn-lt"/>
              </a:rPr>
              <a:t>IMPORTACIÓN  DE CONTENEDORES  CARGADOS Y VACÍO  ABRIL-JUNIO 2023  Vs 2022</a:t>
            </a:r>
            <a:endParaRPr lang="es-DO" sz="1050" b="1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448916408668731E-2"/>
          <c:y val="0.21838164438594387"/>
          <c:w val="0.94551083591331264"/>
          <c:h val="0.626612229510572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CONTENEDORES!$B$78</c:f>
              <c:strCache>
                <c:ptCount val="1"/>
                <c:pt idx="0">
                  <c:v>CARGADOS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5.01153682356119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5B-4F9B-B2E7-6EB2444F938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566642388930419E-3"/>
                  <c:y val="-5.37380078505738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5B-4F9B-B2E7-6EB2444F938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CONTENEDORES!$C$77:$D$77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CONTENEDORES!$C$78:$D$78</c:f>
              <c:numCache>
                <c:formatCode>#,##0</c:formatCode>
                <c:ptCount val="2"/>
                <c:pt idx="0">
                  <c:v>169720</c:v>
                </c:pt>
                <c:pt idx="1">
                  <c:v>164389.75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C7-4368-9FE4-2B12C4C06145}"/>
            </c:ext>
          </c:extLst>
        </c:ser>
        <c:ser>
          <c:idx val="1"/>
          <c:order val="1"/>
          <c:tx>
            <c:strRef>
              <c:f>CONTENEDORES!$B$79</c:f>
              <c:strCache>
                <c:ptCount val="1"/>
                <c:pt idx="0">
                  <c:v>VACIOS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5B-4F9B-B2E7-6EB2444F938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4200526463689487E-3"/>
                  <c:y val="-4.64927286206500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5B-4F9B-B2E7-6EB2444F938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CONTENEDORES!$C$77:$D$77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CONTENEDORES!$C$79:$D$79</c:f>
              <c:numCache>
                <c:formatCode>#,##0</c:formatCode>
                <c:ptCount val="2"/>
                <c:pt idx="0">
                  <c:v>16158</c:v>
                </c:pt>
                <c:pt idx="1">
                  <c:v>18264.25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C7-4368-9FE4-2B12C4C061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20924784"/>
        <c:axId val="-220923152"/>
        <c:axId val="0"/>
      </c:bar3DChart>
      <c:catAx>
        <c:axId val="-22092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20923152"/>
        <c:crosses val="autoZero"/>
        <c:auto val="1"/>
        <c:lblAlgn val="ctr"/>
        <c:lblOffset val="100"/>
        <c:noMultiLvlLbl val="0"/>
      </c:catAx>
      <c:valAx>
        <c:axId val="-22092315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22092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 baseline="0">
                <a:latin typeface="+mn-lt"/>
              </a:rPr>
              <a:t>EXPORTACIÓN  DE CONTENEDORES CARGADOS Y VACÍOS</a:t>
            </a:r>
          </a:p>
          <a:p>
            <a:pPr algn="ctr">
              <a:defRPr sz="1100"/>
            </a:pPr>
            <a:r>
              <a:rPr lang="es-DO" sz="1100" b="1" baseline="0">
                <a:latin typeface="+mn-lt"/>
              </a:rPr>
              <a:t> ABRIL-JUNIO 2023 Vs 2022</a:t>
            </a:r>
            <a:endParaRPr lang="es-DO" sz="1100" b="1">
              <a:latin typeface="+mn-lt"/>
            </a:endParaRPr>
          </a:p>
        </c:rich>
      </c:tx>
      <c:layout>
        <c:manualLayout>
          <c:xMode val="edge"/>
          <c:yMode val="edge"/>
          <c:x val="0.28117055802807256"/>
          <c:y val="3.3781495165444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2215193126133333E-2"/>
          <c:y val="0.1579465541874116"/>
          <c:w val="0.94778480687386668"/>
          <c:h val="0.682607071336564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CONTENEDORES!$B$83</c:f>
              <c:strCache>
                <c:ptCount val="1"/>
                <c:pt idx="0">
                  <c:v>CARGADOS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7030094595544807E-3"/>
                  <c:y val="-5.49453235347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A89-4F30-9706-73F46178F47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3515047297771605E-3"/>
                  <c:y val="-4.4041052589523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A89-4F30-9706-73F46178F47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CONTENEDORES!$C$82:$D$82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CONTENEDORES!$C$83:$D$83</c:f>
              <c:numCache>
                <c:formatCode>#,##0</c:formatCode>
                <c:ptCount val="2"/>
                <c:pt idx="0">
                  <c:v>70830</c:v>
                </c:pt>
                <c:pt idx="1">
                  <c:v>60141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89-4F30-9706-73F46178F47B}"/>
            </c:ext>
          </c:extLst>
        </c:ser>
        <c:ser>
          <c:idx val="1"/>
          <c:order val="1"/>
          <c:tx>
            <c:strRef>
              <c:f>CONTENEDORES!$B$84</c:f>
              <c:strCache>
                <c:ptCount val="1"/>
                <c:pt idx="0">
                  <c:v>VACIOS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4.73308061282763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A89-4F30-9706-73F46178F47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636888683432011E-16"/>
                  <c:y val="-4.1361400507164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A89-4F30-9706-73F46178F47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CONTENEDORES!$C$82:$D$82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CONTENEDORES!$C$84:$D$84</c:f>
              <c:numCache>
                <c:formatCode>#,##0</c:formatCode>
                <c:ptCount val="2"/>
                <c:pt idx="0">
                  <c:v>97007</c:v>
                </c:pt>
                <c:pt idx="1">
                  <c:v>103503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89-4F30-9706-73F46178F4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85682352"/>
        <c:axId val="-307714288"/>
        <c:axId val="0"/>
      </c:bar3DChart>
      <c:catAx>
        <c:axId val="-28568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307714288"/>
        <c:crosses val="autoZero"/>
        <c:auto val="1"/>
        <c:lblAlgn val="ctr"/>
        <c:lblOffset val="100"/>
        <c:noMultiLvlLbl val="0"/>
      </c:catAx>
      <c:valAx>
        <c:axId val="-30771428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28568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200" b="1">
                <a:latin typeface="+mn-lt"/>
              </a:rPr>
              <a:t>CONTENEDORES</a:t>
            </a:r>
            <a:r>
              <a:rPr lang="es-DO" sz="1200" b="1" baseline="0">
                <a:latin typeface="+mn-lt"/>
              </a:rPr>
              <a:t>  EN IMPORTACIÓN, EXPORTACIÓN  Y TRÁNSITO</a:t>
            </a:r>
          </a:p>
          <a:p>
            <a:pPr>
              <a:defRPr sz="1200" b="1"/>
            </a:pPr>
            <a:r>
              <a:rPr lang="es-DO" sz="1200" b="1" baseline="0">
                <a:latin typeface="+mn-lt"/>
              </a:rPr>
              <a:t>ABRIL-JUNIO 2023</a:t>
            </a:r>
            <a:endParaRPr lang="es-DO" sz="1200" b="1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CONTENEDORES!$B$40</c:f>
              <c:strCache>
                <c:ptCount val="1"/>
                <c:pt idx="0">
                  <c:v>IMPORTACIÓN 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CONTENEDORES!$C$39:$G$39</c:f>
              <c:strCache>
                <c:ptCount val="5"/>
                <c:pt idx="0">
                  <c:v>CAUCEDO</c:v>
                </c:pt>
                <c:pt idx="1">
                  <c:v>MANZANILLO</c:v>
                </c:pt>
                <c:pt idx="2">
                  <c:v>PUERTO  PLATA</c:v>
                </c:pt>
                <c:pt idx="3">
                  <c:v>RÍO HAINA</c:v>
                </c:pt>
                <c:pt idx="4">
                  <c:v>SANTO DOMINGO</c:v>
                </c:pt>
              </c:strCache>
            </c:strRef>
          </c:cat>
          <c:val>
            <c:numRef>
              <c:f>CONTENEDORES!$C$40:$G$40</c:f>
              <c:numCache>
                <c:formatCode>#,##0</c:formatCode>
                <c:ptCount val="5"/>
                <c:pt idx="0">
                  <c:v>107098.5</c:v>
                </c:pt>
                <c:pt idx="1">
                  <c:v>2446</c:v>
                </c:pt>
                <c:pt idx="2">
                  <c:v>3013.25</c:v>
                </c:pt>
                <c:pt idx="3">
                  <c:v>59894.25</c:v>
                </c:pt>
                <c:pt idx="4">
                  <c:v>10202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F5-40C5-A81F-A4831FC39DCA}"/>
            </c:ext>
          </c:extLst>
        </c:ser>
        <c:ser>
          <c:idx val="1"/>
          <c:order val="1"/>
          <c:tx>
            <c:strRef>
              <c:f>CONTENEDORES!$B$41</c:f>
              <c:strCache>
                <c:ptCount val="1"/>
                <c:pt idx="0">
                  <c:v>EXPORTACIÓN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CONTENEDORES!$C$39:$G$39</c:f>
              <c:strCache>
                <c:ptCount val="5"/>
                <c:pt idx="0">
                  <c:v>CAUCEDO</c:v>
                </c:pt>
                <c:pt idx="1">
                  <c:v>MANZANILLO</c:v>
                </c:pt>
                <c:pt idx="2">
                  <c:v>PUERTO  PLATA</c:v>
                </c:pt>
                <c:pt idx="3">
                  <c:v>RÍO HAINA</c:v>
                </c:pt>
                <c:pt idx="4">
                  <c:v>SANTO DOMINGO</c:v>
                </c:pt>
              </c:strCache>
            </c:strRef>
          </c:cat>
          <c:val>
            <c:numRef>
              <c:f>CONTENEDORES!$C$41:$G$41</c:f>
              <c:numCache>
                <c:formatCode>#,##0</c:formatCode>
                <c:ptCount val="5"/>
                <c:pt idx="0">
                  <c:v>97571.25</c:v>
                </c:pt>
                <c:pt idx="1">
                  <c:v>2446</c:v>
                </c:pt>
                <c:pt idx="2">
                  <c:v>3013.25</c:v>
                </c:pt>
                <c:pt idx="3">
                  <c:v>50411.5</c:v>
                </c:pt>
                <c:pt idx="4">
                  <c:v>10202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1F5-40C5-A81F-A4831FC39DCA}"/>
            </c:ext>
          </c:extLst>
        </c:ser>
        <c:ser>
          <c:idx val="2"/>
          <c:order val="2"/>
          <c:tx>
            <c:strRef>
              <c:f>CONTENEDORES!$B$42</c:f>
              <c:strCache>
                <c:ptCount val="1"/>
                <c:pt idx="0">
                  <c:v>TRÁNSITO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CONTENEDORES!$C$39:$G$39</c:f>
              <c:strCache>
                <c:ptCount val="5"/>
                <c:pt idx="0">
                  <c:v>CAUCEDO</c:v>
                </c:pt>
                <c:pt idx="1">
                  <c:v>MANZANILLO</c:v>
                </c:pt>
                <c:pt idx="2">
                  <c:v>PUERTO  PLATA</c:v>
                </c:pt>
                <c:pt idx="3">
                  <c:v>RÍO HAINA</c:v>
                </c:pt>
                <c:pt idx="4">
                  <c:v>SANTO DOMINGO</c:v>
                </c:pt>
              </c:strCache>
            </c:strRef>
          </c:cat>
          <c:val>
            <c:numRef>
              <c:f>CONTENEDORES!$C$42:$G$42</c:f>
              <c:numCache>
                <c:formatCode>#,##0</c:formatCode>
                <c:ptCount val="5"/>
                <c:pt idx="0">
                  <c:v>167008.5</c:v>
                </c:pt>
                <c:pt idx="1">
                  <c:v>0</c:v>
                </c:pt>
                <c:pt idx="2">
                  <c:v>0</c:v>
                </c:pt>
                <c:pt idx="3">
                  <c:v>7232.75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1F5-40C5-A81F-A4831FC39D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45071920"/>
        <c:axId val="-145059952"/>
      </c:barChart>
      <c:catAx>
        <c:axId val="-145071920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45059952"/>
        <c:crosses val="autoZero"/>
        <c:auto val="1"/>
        <c:lblAlgn val="ctr"/>
        <c:lblOffset val="100"/>
        <c:noMultiLvlLbl val="0"/>
      </c:catAx>
      <c:valAx>
        <c:axId val="-145059952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4507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6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7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8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9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0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9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7" Type="http://schemas.openxmlformats.org/officeDocument/2006/relationships/image" Target="../media/image3.png"/><Relationship Id="rId2" Type="http://schemas.openxmlformats.org/officeDocument/2006/relationships/chart" Target="../charts/chart5.xml"/><Relationship Id="rId1" Type="http://schemas.openxmlformats.org/officeDocument/2006/relationships/image" Target="../media/image4.png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2.xml"/><Relationship Id="rId7" Type="http://schemas.openxmlformats.org/officeDocument/2006/relationships/image" Target="../media/image5.png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10" Type="http://schemas.openxmlformats.org/officeDocument/2006/relationships/image" Target="../media/image3.png"/><Relationship Id="rId4" Type="http://schemas.openxmlformats.org/officeDocument/2006/relationships/chart" Target="../charts/chart13.xml"/><Relationship Id="rId9" Type="http://schemas.openxmlformats.org/officeDocument/2006/relationships/chart" Target="../charts/chart17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8.xml"/><Relationship Id="rId7" Type="http://schemas.openxmlformats.org/officeDocument/2006/relationships/chart" Target="../charts/chart21.xml"/><Relationship Id="rId2" Type="http://schemas.openxmlformats.org/officeDocument/2006/relationships/image" Target="../media/image6.png"/><Relationship Id="rId1" Type="http://schemas.openxmlformats.org/officeDocument/2006/relationships/image" Target="../media/image1.png"/><Relationship Id="rId6" Type="http://schemas.openxmlformats.org/officeDocument/2006/relationships/chart" Target="../charts/chart20.xml"/><Relationship Id="rId5" Type="http://schemas.openxmlformats.org/officeDocument/2006/relationships/image" Target="../media/image7.png"/><Relationship Id="rId4" Type="http://schemas.openxmlformats.org/officeDocument/2006/relationships/chart" Target="../charts/chart19.xml"/><Relationship Id="rId9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2</xdr:row>
      <xdr:rowOff>9525</xdr:rowOff>
    </xdr:from>
    <xdr:to>
      <xdr:col>2</xdr:col>
      <xdr:colOff>423333</xdr:colOff>
      <xdr:row>6</xdr:row>
      <xdr:rowOff>179917</xdr:rowOff>
    </xdr:to>
    <xdr:pic>
      <xdr:nvPicPr>
        <xdr:cNvPr id="2" name="2 Imagen" descr="Logotipo&#10;&#10;Descripción generada automáticament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369358"/>
          <a:ext cx="1749426" cy="890059"/>
        </a:xfrm>
        <a:prstGeom prst="rect">
          <a:avLst/>
        </a:prstGeom>
      </xdr:spPr>
    </xdr:pic>
    <xdr:clientData/>
  </xdr:twoCellAnchor>
  <xdr:twoCellAnchor>
    <xdr:from>
      <xdr:col>0</xdr:col>
      <xdr:colOff>722313</xdr:colOff>
      <xdr:row>15</xdr:row>
      <xdr:rowOff>7939</xdr:rowOff>
    </xdr:from>
    <xdr:to>
      <xdr:col>12</xdr:col>
      <xdr:colOff>523875</xdr:colOff>
      <xdr:row>33</xdr:row>
      <xdr:rowOff>71438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420688</xdr:colOff>
      <xdr:row>34</xdr:row>
      <xdr:rowOff>91546</xdr:rowOff>
    </xdr:from>
    <xdr:to>
      <xdr:col>1</xdr:col>
      <xdr:colOff>989013</xdr:colOff>
      <xdr:row>38</xdr:row>
      <xdr:rowOff>23813</xdr:rowOff>
    </xdr:to>
    <xdr:pic>
      <xdr:nvPicPr>
        <xdr:cNvPr id="6" name="2 Imagen" descr="Logotipo&#10;&#10;Descripción generada automáticamente">
          <a:extLst>
            <a:ext uri="{FF2B5EF4-FFF2-40B4-BE49-F238E27FC236}">
              <a16:creationId xmlns:a16="http://schemas.microsoft.com/office/drawing/2014/main" xmlns="" id="{EC09DE2A-EE82-4CD3-9520-14CE174FF35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688" y="6139921"/>
          <a:ext cx="1322388" cy="630767"/>
        </a:xfrm>
        <a:prstGeom prst="rect">
          <a:avLst/>
        </a:prstGeom>
      </xdr:spPr>
    </xdr:pic>
    <xdr:clientData/>
  </xdr:twoCellAnchor>
  <xdr:twoCellAnchor>
    <xdr:from>
      <xdr:col>6</xdr:col>
      <xdr:colOff>55563</xdr:colOff>
      <xdr:row>40</xdr:row>
      <xdr:rowOff>7938</xdr:rowOff>
    </xdr:from>
    <xdr:to>
      <xdr:col>12</xdr:col>
      <xdr:colOff>488949</xdr:colOff>
      <xdr:row>64</xdr:row>
      <xdr:rowOff>95250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2DF86259-DACB-8B51-2873-428525C014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4</xdr:col>
      <xdr:colOff>95250</xdr:colOff>
      <xdr:row>65</xdr:row>
      <xdr:rowOff>154782</xdr:rowOff>
    </xdr:from>
    <xdr:to>
      <xdr:col>5</xdr:col>
      <xdr:colOff>976777</xdr:colOff>
      <xdr:row>81</xdr:row>
      <xdr:rowOff>5557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BF8FCFF7-756C-E118-5516-60DBD95B7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7656" y="12632532"/>
          <a:ext cx="1905465" cy="270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161924</xdr:colOff>
      <xdr:row>1</xdr:row>
      <xdr:rowOff>123825</xdr:rowOff>
    </xdr:from>
    <xdr:ext cx="1847851" cy="876300"/>
    <xdr:pic>
      <xdr:nvPicPr>
        <xdr:cNvPr id="7" name="2 Imagen" descr="Logotipo&#10;&#10;Descripción generada automáticamente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924" y="123825"/>
          <a:ext cx="1847851" cy="876300"/>
        </a:xfrm>
        <a:prstGeom prst="rect">
          <a:avLst/>
        </a:prstGeom>
      </xdr:spPr>
    </xdr:pic>
    <xdr:clientData/>
  </xdr:oneCellAnchor>
  <xdr:oneCellAnchor>
    <xdr:from>
      <xdr:col>1</xdr:col>
      <xdr:colOff>561616</xdr:colOff>
      <xdr:row>34</xdr:row>
      <xdr:rowOff>104309</xdr:rowOff>
    </xdr:from>
    <xdr:ext cx="1847851" cy="876300"/>
    <xdr:pic>
      <xdr:nvPicPr>
        <xdr:cNvPr id="3" name="2 Imagen" descr="Logotipo&#10;&#10;Descripción generada automáticamente">
          <a:extLst>
            <a:ext uri="{FF2B5EF4-FFF2-40B4-BE49-F238E27FC236}">
              <a16:creationId xmlns:a16="http://schemas.microsoft.com/office/drawing/2014/main" xmlns="" id="{78416F89-74BC-45C8-95E0-70247E5FFB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1454" y="12833173"/>
          <a:ext cx="1847851" cy="876300"/>
        </a:xfrm>
        <a:prstGeom prst="rect">
          <a:avLst/>
        </a:prstGeom>
      </xdr:spPr>
    </xdr:pic>
    <xdr:clientData/>
  </xdr:oneCellAnchor>
  <xdr:twoCellAnchor>
    <xdr:from>
      <xdr:col>3</xdr:col>
      <xdr:colOff>259773</xdr:colOff>
      <xdr:row>40</xdr:row>
      <xdr:rowOff>4124</xdr:rowOff>
    </xdr:from>
    <xdr:to>
      <xdr:col>12</xdr:col>
      <xdr:colOff>692727</xdr:colOff>
      <xdr:row>63</xdr:row>
      <xdr:rowOff>8247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E91F61BC-6848-2326-63E1-4CA181E7DE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705097</xdr:colOff>
      <xdr:row>64</xdr:row>
      <xdr:rowOff>173182</xdr:rowOff>
    </xdr:from>
    <xdr:to>
      <xdr:col>2</xdr:col>
      <xdr:colOff>1472510</xdr:colOff>
      <xdr:row>79</xdr:row>
      <xdr:rowOff>98178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BF8FCFF7-756C-E118-5516-60DBD95B7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935" y="13384481"/>
          <a:ext cx="1905465" cy="270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1682750</xdr:colOff>
      <xdr:row>32</xdr:row>
      <xdr:rowOff>14221</xdr:rowOff>
    </xdr:from>
    <xdr:to>
      <xdr:col>13</xdr:col>
      <xdr:colOff>1531937</xdr:colOff>
      <xdr:row>68</xdr:row>
      <xdr:rowOff>31750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1057275</xdr:colOff>
      <xdr:row>0</xdr:row>
      <xdr:rowOff>76200</xdr:rowOff>
    </xdr:from>
    <xdr:to>
      <xdr:col>2</xdr:col>
      <xdr:colOff>699888</xdr:colOff>
      <xdr:row>4</xdr:row>
      <xdr:rowOff>152796</xdr:rowOff>
    </xdr:to>
    <xdr:pic>
      <xdr:nvPicPr>
        <xdr:cNvPr id="2" name="2 Imagen" descr="Logotipo&#10;&#10;Descripción generada automáticamente">
          <a:extLst>
            <a:ext uri="{FF2B5EF4-FFF2-40B4-BE49-F238E27FC236}">
              <a16:creationId xmlns:a16="http://schemas.microsoft.com/office/drawing/2014/main" xmlns="" id="{E3D2B736-42DB-49B1-9B65-2A463CB0AA8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76200"/>
          <a:ext cx="1895475" cy="828674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65</xdr:row>
      <xdr:rowOff>127000</xdr:rowOff>
    </xdr:from>
    <xdr:to>
      <xdr:col>1</xdr:col>
      <xdr:colOff>1413340</xdr:colOff>
      <xdr:row>81</xdr:row>
      <xdr:rowOff>41275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BF8FCFF7-756C-E118-5516-60DBD95B7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271375"/>
          <a:ext cx="1905465" cy="270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347131</xdr:colOff>
      <xdr:row>0</xdr:row>
      <xdr:rowOff>38100</xdr:rowOff>
    </xdr:from>
    <xdr:to>
      <xdr:col>2</xdr:col>
      <xdr:colOff>498474</xdr:colOff>
      <xdr:row>4</xdr:row>
      <xdr:rowOff>154516</xdr:rowOff>
    </xdr:to>
    <xdr:pic>
      <xdr:nvPicPr>
        <xdr:cNvPr id="2" name="3 Imagen" descr="Logotipo&#10;&#10;Descripción generada automáticamente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031" y="38100"/>
          <a:ext cx="1837268" cy="878416"/>
        </a:xfrm>
        <a:prstGeom prst="rect">
          <a:avLst/>
        </a:prstGeom>
      </xdr:spPr>
    </xdr:pic>
    <xdr:clientData/>
  </xdr:twoCellAnchor>
  <xdr:twoCellAnchor>
    <xdr:from>
      <xdr:col>0</xdr:col>
      <xdr:colOff>266700</xdr:colOff>
      <xdr:row>177</xdr:row>
      <xdr:rowOff>0</xdr:rowOff>
    </xdr:from>
    <xdr:to>
      <xdr:col>4</xdr:col>
      <xdr:colOff>742950</xdr:colOff>
      <xdr:row>177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777875</xdr:colOff>
      <xdr:row>142</xdr:row>
      <xdr:rowOff>12699</xdr:rowOff>
    </xdr:from>
    <xdr:to>
      <xdr:col>3</xdr:col>
      <xdr:colOff>984250</xdr:colOff>
      <xdr:row>146</xdr:row>
      <xdr:rowOff>167216</xdr:rowOff>
    </xdr:to>
    <xdr:pic>
      <xdr:nvPicPr>
        <xdr:cNvPr id="5" name="3 Imagen" descr="Logotipo&#10;&#10;Descripción generada automáticamente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7700" y="27387549"/>
          <a:ext cx="1739900" cy="878417"/>
        </a:xfrm>
        <a:prstGeom prst="rect">
          <a:avLst/>
        </a:prstGeom>
      </xdr:spPr>
    </xdr:pic>
    <xdr:clientData/>
  </xdr:twoCellAnchor>
  <xdr:twoCellAnchor editAs="oneCell">
    <xdr:from>
      <xdr:col>2</xdr:col>
      <xdr:colOff>630767</xdr:colOff>
      <xdr:row>69</xdr:row>
      <xdr:rowOff>47625</xdr:rowOff>
    </xdr:from>
    <xdr:to>
      <xdr:col>3</xdr:col>
      <xdr:colOff>734483</xdr:colOff>
      <xdr:row>74</xdr:row>
      <xdr:rowOff>22225</xdr:rowOff>
    </xdr:to>
    <xdr:pic>
      <xdr:nvPicPr>
        <xdr:cNvPr id="8" name="3 Imagen" descr="Logotipo&#10;&#10;Descripción generada automáticamente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0592" y="14001750"/>
          <a:ext cx="1637241" cy="879475"/>
        </a:xfrm>
        <a:prstGeom prst="rect">
          <a:avLst/>
        </a:prstGeom>
      </xdr:spPr>
    </xdr:pic>
    <xdr:clientData/>
  </xdr:twoCellAnchor>
  <xdr:twoCellAnchor editAs="oneCell">
    <xdr:from>
      <xdr:col>1</xdr:col>
      <xdr:colOff>428624</xdr:colOff>
      <xdr:row>33</xdr:row>
      <xdr:rowOff>0</xdr:rowOff>
    </xdr:from>
    <xdr:to>
      <xdr:col>2</xdr:col>
      <xdr:colOff>389466</xdr:colOff>
      <xdr:row>37</xdr:row>
      <xdr:rowOff>151342</xdr:rowOff>
    </xdr:to>
    <xdr:pic>
      <xdr:nvPicPr>
        <xdr:cNvPr id="12" name="3 Imagen" descr="Logotipo&#10;&#10;Descripción generada automáticamente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4" y="6217709"/>
          <a:ext cx="1718734" cy="880533"/>
        </a:xfrm>
        <a:prstGeom prst="rect">
          <a:avLst/>
        </a:prstGeom>
      </xdr:spPr>
    </xdr:pic>
    <xdr:clientData/>
  </xdr:twoCellAnchor>
  <xdr:twoCellAnchor>
    <xdr:from>
      <xdr:col>1</xdr:col>
      <xdr:colOff>155574</xdr:colOff>
      <xdr:row>153</xdr:row>
      <xdr:rowOff>10585</xdr:rowOff>
    </xdr:from>
    <xdr:to>
      <xdr:col>6</xdr:col>
      <xdr:colOff>180975</xdr:colOff>
      <xdr:row>189</xdr:row>
      <xdr:rowOff>171451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5D89CB05-0BD4-4629-05BC-12EF53AA8B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31750</xdr:colOff>
      <xdr:row>97</xdr:row>
      <xdr:rowOff>49211</xdr:rowOff>
    </xdr:from>
    <xdr:to>
      <xdr:col>7</xdr:col>
      <xdr:colOff>920750</xdr:colOff>
      <xdr:row>116</xdr:row>
      <xdr:rowOff>116417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28738E9D-C1A0-61CE-A55C-FA94E7687E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5291</xdr:colOff>
      <xdr:row>118</xdr:row>
      <xdr:rowOff>13227</xdr:rowOff>
    </xdr:from>
    <xdr:to>
      <xdr:col>7</xdr:col>
      <xdr:colOff>931333</xdr:colOff>
      <xdr:row>141</xdr:row>
      <xdr:rowOff>105832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C4F8BDAC-3789-CF79-4877-0AB838D288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9524</xdr:colOff>
      <xdr:row>45</xdr:row>
      <xdr:rowOff>4761</xdr:rowOff>
    </xdr:from>
    <xdr:to>
      <xdr:col>7</xdr:col>
      <xdr:colOff>1037166</xdr:colOff>
      <xdr:row>66</xdr:row>
      <xdr:rowOff>137582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xmlns="" id="{E1C0617D-9A7C-BA2F-F7F8-35813EBA56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</xdr:col>
      <xdr:colOff>1085850</xdr:colOff>
      <xdr:row>192</xdr:row>
      <xdr:rowOff>142875</xdr:rowOff>
    </xdr:from>
    <xdr:to>
      <xdr:col>4</xdr:col>
      <xdr:colOff>324315</xdr:colOff>
      <xdr:row>207</xdr:row>
      <xdr:rowOff>136525</xdr:rowOff>
    </xdr:to>
    <xdr:pic>
      <xdr:nvPicPr>
        <xdr:cNvPr id="13" name="Imagen 12">
          <a:extLst>
            <a:ext uri="{FF2B5EF4-FFF2-40B4-BE49-F238E27FC236}">
              <a16:creationId xmlns="" xmlns:a16="http://schemas.microsoft.com/office/drawing/2014/main" id="{BF8FCFF7-756C-E118-5516-60DBD95B7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35566350"/>
          <a:ext cx="1905465" cy="270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9203</xdr:colOff>
      <xdr:row>21</xdr:row>
      <xdr:rowOff>18405</xdr:rowOff>
    </xdr:from>
    <xdr:to>
      <xdr:col>7</xdr:col>
      <xdr:colOff>901885</xdr:colOff>
      <xdr:row>37</xdr:row>
      <xdr:rowOff>156449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1688FB75-62CE-403B-93F2-22BB52FA90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9202</xdr:colOff>
      <xdr:row>55</xdr:row>
      <xdr:rowOff>5087</xdr:rowOff>
    </xdr:from>
    <xdr:to>
      <xdr:col>7</xdr:col>
      <xdr:colOff>828259</xdr:colOff>
      <xdr:row>70</xdr:row>
      <xdr:rowOff>147248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DEAB429C-72E1-4A7A-B7BB-7A9E9DC0F3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751510</xdr:colOff>
      <xdr:row>119</xdr:row>
      <xdr:rowOff>27608</xdr:rowOff>
    </xdr:from>
    <xdr:to>
      <xdr:col>7</xdr:col>
      <xdr:colOff>846667</xdr:colOff>
      <xdr:row>142</xdr:row>
      <xdr:rowOff>82826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123EF9F9-AC65-48C8-AE4C-EF3FAC9B81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724221</xdr:colOff>
      <xdr:row>80</xdr:row>
      <xdr:rowOff>175890</xdr:rowOff>
    </xdr:from>
    <xdr:to>
      <xdr:col>7</xdr:col>
      <xdr:colOff>846666</xdr:colOff>
      <xdr:row>100</xdr:row>
      <xdr:rowOff>18406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57180D7A-016F-45FA-89C5-4F0D7C3762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9202</xdr:colOff>
      <xdr:row>166</xdr:row>
      <xdr:rowOff>4762</xdr:rowOff>
    </xdr:from>
    <xdr:to>
      <xdr:col>7</xdr:col>
      <xdr:colOff>883478</xdr:colOff>
      <xdr:row>185</xdr:row>
      <xdr:rowOff>165652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EAFD9D23-C0D7-4EF8-8B14-FCB977EA38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209</xdr:row>
      <xdr:rowOff>4761</xdr:rowOff>
    </xdr:from>
    <xdr:to>
      <xdr:col>7</xdr:col>
      <xdr:colOff>929492</xdr:colOff>
      <xdr:row>227</xdr:row>
      <xdr:rowOff>128840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30540748-A596-406F-97F5-3047E28DD6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3</xdr:col>
      <xdr:colOff>0</xdr:colOff>
      <xdr:row>0</xdr:row>
      <xdr:rowOff>18406</xdr:rowOff>
    </xdr:from>
    <xdr:to>
      <xdr:col>4</xdr:col>
      <xdr:colOff>693852</xdr:colOff>
      <xdr:row>5</xdr:row>
      <xdr:rowOff>1</xdr:rowOff>
    </xdr:to>
    <xdr:pic>
      <xdr:nvPicPr>
        <xdr:cNvPr id="11" name="3 Imagen" descr="Logotipo&#10;&#10;Descripción generada automáticamente">
          <a:extLst>
            <a:ext uri="{FF2B5EF4-FFF2-40B4-BE49-F238E27FC236}">
              <a16:creationId xmlns:a16="http://schemas.microsoft.com/office/drawing/2014/main" xmlns="" id="{CDC2208B-9852-4828-B70F-5D5DA1EB606E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3188" y="18406"/>
          <a:ext cx="1917838" cy="901885"/>
        </a:xfrm>
        <a:prstGeom prst="rect">
          <a:avLst/>
        </a:prstGeom>
      </xdr:spPr>
    </xdr:pic>
    <xdr:clientData/>
  </xdr:twoCellAnchor>
  <xdr:twoCellAnchor>
    <xdr:from>
      <xdr:col>1</xdr:col>
      <xdr:colOff>19370</xdr:colOff>
      <xdr:row>251</xdr:row>
      <xdr:rowOff>25743</xdr:rowOff>
    </xdr:from>
    <xdr:to>
      <xdr:col>7</xdr:col>
      <xdr:colOff>819058</xdr:colOff>
      <xdr:row>271</xdr:row>
      <xdr:rowOff>128842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A23A44B7-CE26-4EC2-9576-677F144A37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761355</xdr:colOff>
      <xdr:row>295</xdr:row>
      <xdr:rowOff>68</xdr:rowOff>
    </xdr:from>
    <xdr:to>
      <xdr:col>7</xdr:col>
      <xdr:colOff>828261</xdr:colOff>
      <xdr:row>311</xdr:row>
      <xdr:rowOff>119638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xmlns="" id="{EE3F609F-1FC6-46BC-9515-51FCDB6010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2</xdr:col>
      <xdr:colOff>386522</xdr:colOff>
      <xdr:row>38</xdr:row>
      <xdr:rowOff>165653</xdr:rowOff>
    </xdr:from>
    <xdr:to>
      <xdr:col>3</xdr:col>
      <xdr:colOff>1006752</xdr:colOff>
      <xdr:row>43</xdr:row>
      <xdr:rowOff>174857</xdr:rowOff>
    </xdr:to>
    <xdr:pic>
      <xdr:nvPicPr>
        <xdr:cNvPr id="19" name="3 Imagen" descr="Logotipo&#10;&#10;Descripción generada automáticamente">
          <a:extLst>
            <a:ext uri="{FF2B5EF4-FFF2-40B4-BE49-F238E27FC236}">
              <a16:creationId xmlns:a16="http://schemas.microsoft.com/office/drawing/2014/main" xmlns="" id="{B8CB6292-72EA-4E83-A3CE-0DAD65616BEB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2102" y="7353117"/>
          <a:ext cx="1917838" cy="901885"/>
        </a:xfrm>
        <a:prstGeom prst="rect">
          <a:avLst/>
        </a:prstGeom>
      </xdr:spPr>
    </xdr:pic>
    <xdr:clientData/>
  </xdr:twoCellAnchor>
  <xdr:twoCellAnchor editAs="oneCell">
    <xdr:from>
      <xdr:col>2</xdr:col>
      <xdr:colOff>579783</xdr:colOff>
      <xdr:row>71</xdr:row>
      <xdr:rowOff>0</xdr:rowOff>
    </xdr:from>
    <xdr:to>
      <xdr:col>3</xdr:col>
      <xdr:colOff>1171438</xdr:colOff>
      <xdr:row>75</xdr:row>
      <xdr:rowOff>165653</xdr:rowOff>
    </xdr:to>
    <xdr:pic>
      <xdr:nvPicPr>
        <xdr:cNvPr id="20" name="3 Imagen" descr="Logotipo&#10;&#10;Descripción generada automáticamente">
          <a:extLst>
            <a:ext uri="{FF2B5EF4-FFF2-40B4-BE49-F238E27FC236}">
              <a16:creationId xmlns:a16="http://schemas.microsoft.com/office/drawing/2014/main" xmlns="" id="{E24594BD-5E37-4A6E-B531-FF85C8BD7BD2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5363" y="13822753"/>
          <a:ext cx="1917838" cy="901885"/>
        </a:xfrm>
        <a:prstGeom prst="rect">
          <a:avLst/>
        </a:prstGeom>
      </xdr:spPr>
    </xdr:pic>
    <xdr:clientData/>
  </xdr:twoCellAnchor>
  <xdr:twoCellAnchor editAs="oneCell">
    <xdr:from>
      <xdr:col>2</xdr:col>
      <xdr:colOff>230072</xdr:colOff>
      <xdr:row>101</xdr:row>
      <xdr:rowOff>0</xdr:rowOff>
    </xdr:from>
    <xdr:to>
      <xdr:col>3</xdr:col>
      <xdr:colOff>850302</xdr:colOff>
      <xdr:row>105</xdr:row>
      <xdr:rowOff>165653</xdr:rowOff>
    </xdr:to>
    <xdr:pic>
      <xdr:nvPicPr>
        <xdr:cNvPr id="21" name="3 Imagen" descr="Logotipo&#10;&#10;Descripción generada automáticamente">
          <a:extLst>
            <a:ext uri="{FF2B5EF4-FFF2-40B4-BE49-F238E27FC236}">
              <a16:creationId xmlns:a16="http://schemas.microsoft.com/office/drawing/2014/main" xmlns="" id="{A986946B-5EC7-4F42-9B77-FB4AF360BFB8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652" y="19933479"/>
          <a:ext cx="1917838" cy="901885"/>
        </a:xfrm>
        <a:prstGeom prst="rect">
          <a:avLst/>
        </a:prstGeom>
      </xdr:spPr>
    </xdr:pic>
    <xdr:clientData/>
  </xdr:twoCellAnchor>
  <xdr:twoCellAnchor editAs="oneCell">
    <xdr:from>
      <xdr:col>2</xdr:col>
      <xdr:colOff>312899</xdr:colOff>
      <xdr:row>145</xdr:row>
      <xdr:rowOff>0</xdr:rowOff>
    </xdr:from>
    <xdr:to>
      <xdr:col>3</xdr:col>
      <xdr:colOff>933129</xdr:colOff>
      <xdr:row>149</xdr:row>
      <xdr:rowOff>165653</xdr:rowOff>
    </xdr:to>
    <xdr:pic>
      <xdr:nvPicPr>
        <xdr:cNvPr id="22" name="3 Imagen" descr="Logotipo&#10;&#10;Descripción generada automáticamente">
          <a:extLst>
            <a:ext uri="{FF2B5EF4-FFF2-40B4-BE49-F238E27FC236}">
              <a16:creationId xmlns:a16="http://schemas.microsoft.com/office/drawing/2014/main" xmlns="" id="{4A8720AC-901F-4BEF-8F55-2A1D10970AE1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8479" y="27857174"/>
          <a:ext cx="1917838" cy="901885"/>
        </a:xfrm>
        <a:prstGeom prst="rect">
          <a:avLst/>
        </a:prstGeom>
      </xdr:spPr>
    </xdr:pic>
    <xdr:clientData/>
  </xdr:twoCellAnchor>
  <xdr:twoCellAnchor editAs="oneCell">
    <xdr:from>
      <xdr:col>2</xdr:col>
      <xdr:colOff>368115</xdr:colOff>
      <xdr:row>186</xdr:row>
      <xdr:rowOff>27609</xdr:rowOff>
    </xdr:from>
    <xdr:to>
      <xdr:col>3</xdr:col>
      <xdr:colOff>988345</xdr:colOff>
      <xdr:row>191</xdr:row>
      <xdr:rowOff>9204</xdr:rowOff>
    </xdr:to>
    <xdr:pic>
      <xdr:nvPicPr>
        <xdr:cNvPr id="23" name="3 Imagen" descr="Logotipo&#10;&#10;Descripción generada automáticamente">
          <a:extLst>
            <a:ext uri="{FF2B5EF4-FFF2-40B4-BE49-F238E27FC236}">
              <a16:creationId xmlns:a16="http://schemas.microsoft.com/office/drawing/2014/main" xmlns="" id="{3BDBD6BA-3146-410F-A4CB-8068C545A511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695" y="36167392"/>
          <a:ext cx="1917838" cy="901885"/>
        </a:xfrm>
        <a:prstGeom prst="rect">
          <a:avLst/>
        </a:prstGeom>
      </xdr:spPr>
    </xdr:pic>
    <xdr:clientData/>
  </xdr:twoCellAnchor>
  <xdr:twoCellAnchor editAs="oneCell">
    <xdr:from>
      <xdr:col>2</xdr:col>
      <xdr:colOff>386522</xdr:colOff>
      <xdr:row>228</xdr:row>
      <xdr:rowOff>18406</xdr:rowOff>
    </xdr:from>
    <xdr:to>
      <xdr:col>3</xdr:col>
      <xdr:colOff>1006752</xdr:colOff>
      <xdr:row>234</xdr:row>
      <xdr:rowOff>2</xdr:rowOff>
    </xdr:to>
    <xdr:pic>
      <xdr:nvPicPr>
        <xdr:cNvPr id="24" name="3 Imagen" descr="Logotipo&#10;&#10;Descripción generada automáticamente">
          <a:extLst>
            <a:ext uri="{FF2B5EF4-FFF2-40B4-BE49-F238E27FC236}">
              <a16:creationId xmlns:a16="http://schemas.microsoft.com/office/drawing/2014/main" xmlns="" id="{A9290041-9E58-4631-890F-50EC8FADAD9C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2102" y="44992971"/>
          <a:ext cx="1917838" cy="901885"/>
        </a:xfrm>
        <a:prstGeom prst="rect">
          <a:avLst/>
        </a:prstGeom>
      </xdr:spPr>
    </xdr:pic>
    <xdr:clientData/>
  </xdr:twoCellAnchor>
  <xdr:twoCellAnchor editAs="oneCell">
    <xdr:from>
      <xdr:col>2</xdr:col>
      <xdr:colOff>285291</xdr:colOff>
      <xdr:row>272</xdr:row>
      <xdr:rowOff>119638</xdr:rowOff>
    </xdr:from>
    <xdr:to>
      <xdr:col>3</xdr:col>
      <xdr:colOff>905521</xdr:colOff>
      <xdr:row>277</xdr:row>
      <xdr:rowOff>101233</xdr:rowOff>
    </xdr:to>
    <xdr:pic>
      <xdr:nvPicPr>
        <xdr:cNvPr id="25" name="3 Imagen" descr="Logotipo&#10;&#10;Descripción generada automáticamente">
          <a:extLst>
            <a:ext uri="{FF2B5EF4-FFF2-40B4-BE49-F238E27FC236}">
              <a16:creationId xmlns:a16="http://schemas.microsoft.com/office/drawing/2014/main" xmlns="" id="{8EC05ACA-3F9F-4877-ACB3-531929285057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0871" y="53928986"/>
          <a:ext cx="1917838" cy="901885"/>
        </a:xfrm>
        <a:prstGeom prst="rect">
          <a:avLst/>
        </a:prstGeom>
      </xdr:spPr>
    </xdr:pic>
    <xdr:clientData/>
  </xdr:twoCellAnchor>
  <xdr:twoCellAnchor editAs="oneCell">
    <xdr:from>
      <xdr:col>1</xdr:col>
      <xdr:colOff>1615109</xdr:colOff>
      <xdr:row>311</xdr:row>
      <xdr:rowOff>165653</xdr:rowOff>
    </xdr:from>
    <xdr:to>
      <xdr:col>3</xdr:col>
      <xdr:colOff>635465</xdr:colOff>
      <xdr:row>325</xdr:row>
      <xdr:rowOff>168276</xdr:rowOff>
    </xdr:to>
    <xdr:pic>
      <xdr:nvPicPr>
        <xdr:cNvPr id="18" name="Imagen 17">
          <a:extLst>
            <a:ext uri="{FF2B5EF4-FFF2-40B4-BE49-F238E27FC236}">
              <a16:creationId xmlns="" xmlns:a16="http://schemas.microsoft.com/office/drawing/2014/main" id="{BF8FCFF7-756C-E118-5516-60DBD95B7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4348" y="61332718"/>
          <a:ext cx="1905465" cy="270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</xdr:row>
      <xdr:rowOff>38100</xdr:rowOff>
    </xdr:from>
    <xdr:ext cx="2171700" cy="885826"/>
    <xdr:pic>
      <xdr:nvPicPr>
        <xdr:cNvPr id="3" name="2 Imagen" descr="Logotipo&#10;&#10;Descripción generada automáticamente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200025"/>
          <a:ext cx="2171700" cy="885826"/>
        </a:xfrm>
        <a:prstGeom prst="rect">
          <a:avLst/>
        </a:prstGeom>
      </xdr:spPr>
    </xdr:pic>
    <xdr:clientData/>
  </xdr:oneCellAnchor>
  <xdr:oneCellAnchor>
    <xdr:from>
      <xdr:col>1</xdr:col>
      <xdr:colOff>9526</xdr:colOff>
      <xdr:row>33</xdr:row>
      <xdr:rowOff>47625</xdr:rowOff>
    </xdr:from>
    <xdr:ext cx="1793874" cy="774699"/>
    <xdr:pic>
      <xdr:nvPicPr>
        <xdr:cNvPr id="7" name="2 Imagen" descr="Logotipo&#10;&#10;Descripción generada automáticamente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9351" y="5943600"/>
          <a:ext cx="1793874" cy="774699"/>
        </a:xfrm>
        <a:prstGeom prst="rect">
          <a:avLst/>
        </a:prstGeom>
      </xdr:spPr>
    </xdr:pic>
    <xdr:clientData/>
  </xdr:oneCellAnchor>
  <xdr:twoCellAnchor>
    <xdr:from>
      <xdr:col>5</xdr:col>
      <xdr:colOff>590472</xdr:colOff>
      <xdr:row>146</xdr:row>
      <xdr:rowOff>1</xdr:rowOff>
    </xdr:from>
    <xdr:to>
      <xdr:col>19</xdr:col>
      <xdr:colOff>789878</xdr:colOff>
      <xdr:row>177</xdr:row>
      <xdr:rowOff>139390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A095EE72-B253-3858-1B3F-CA2A66A3ED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805364</xdr:colOff>
      <xdr:row>181</xdr:row>
      <xdr:rowOff>139391</xdr:rowOff>
    </xdr:from>
    <xdr:to>
      <xdr:col>19</xdr:col>
      <xdr:colOff>712438</xdr:colOff>
      <xdr:row>225</xdr:row>
      <xdr:rowOff>46462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4EF4D970-C27F-9185-0A10-CD81961F4A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314325</xdr:colOff>
      <xdr:row>145</xdr:row>
      <xdr:rowOff>152401</xdr:rowOff>
    </xdr:from>
    <xdr:ext cx="1619250" cy="831850"/>
    <xdr:pic>
      <xdr:nvPicPr>
        <xdr:cNvPr id="5" name="2 Imagen" descr="Logotipo&#10;&#10;Descripción generada automáticamente">
          <a:extLst>
            <a:ext uri="{FF2B5EF4-FFF2-40B4-BE49-F238E27FC236}">
              <a16:creationId xmlns:a16="http://schemas.microsoft.com/office/drawing/2014/main" xmlns="" id="{6843E89B-139C-4C59-B27D-364351F00DED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8425" y="25422226"/>
          <a:ext cx="1619250" cy="831850"/>
        </a:xfrm>
        <a:prstGeom prst="rect">
          <a:avLst/>
        </a:prstGeom>
      </xdr:spPr>
    </xdr:pic>
    <xdr:clientData/>
  </xdr:oneCellAnchor>
  <xdr:twoCellAnchor>
    <xdr:from>
      <xdr:col>5</xdr:col>
      <xdr:colOff>751159</xdr:colOff>
      <xdr:row>34</xdr:row>
      <xdr:rowOff>116159</xdr:rowOff>
    </xdr:from>
    <xdr:to>
      <xdr:col>19</xdr:col>
      <xdr:colOff>418171</xdr:colOff>
      <xdr:row>60</xdr:row>
      <xdr:rowOff>170366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1EF0BDD3-DBFE-3816-1CEE-9EB4CA157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1</xdr:col>
      <xdr:colOff>309756</xdr:colOff>
      <xdr:row>176</xdr:row>
      <xdr:rowOff>143494</xdr:rowOff>
    </xdr:from>
    <xdr:ext cx="1543050" cy="688975"/>
    <xdr:pic>
      <xdr:nvPicPr>
        <xdr:cNvPr id="9" name="2 Imagen" descr="Logotipo&#10;&#10;Descripción generada automáticamente">
          <a:extLst>
            <a:ext uri="{FF2B5EF4-FFF2-40B4-BE49-F238E27FC236}">
              <a16:creationId xmlns:a16="http://schemas.microsoft.com/office/drawing/2014/main" xmlns="" id="{E70ED35A-69B3-438C-903D-A886ED8384E9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1341" y="30251787"/>
          <a:ext cx="1543050" cy="688975"/>
        </a:xfrm>
        <a:prstGeom prst="rect">
          <a:avLst/>
        </a:prstGeom>
      </xdr:spPr>
    </xdr:pic>
    <xdr:clientData/>
  </xdr:oneCellAnchor>
  <xdr:twoCellAnchor>
    <xdr:from>
      <xdr:col>1</xdr:col>
      <xdr:colOff>46465</xdr:colOff>
      <xdr:row>64</xdr:row>
      <xdr:rowOff>85184</xdr:rowOff>
    </xdr:from>
    <xdr:to>
      <xdr:col>19</xdr:col>
      <xdr:colOff>340732</xdr:colOff>
      <xdr:row>102</xdr:row>
      <xdr:rowOff>123902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76E1C544-EC1C-6EA2-815D-95EAEF7561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26947</xdr:colOff>
      <xdr:row>105</xdr:row>
      <xdr:rowOff>82704</xdr:rowOff>
    </xdr:from>
    <xdr:to>
      <xdr:col>19</xdr:col>
      <xdr:colOff>185855</xdr:colOff>
      <xdr:row>141</xdr:row>
      <xdr:rowOff>139390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20DCD9FB-D630-912B-E310-1B7AD904A8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142875</xdr:colOff>
      <xdr:row>209</xdr:row>
      <xdr:rowOff>28575</xdr:rowOff>
    </xdr:from>
    <xdr:to>
      <xdr:col>3</xdr:col>
      <xdr:colOff>133815</xdr:colOff>
      <xdr:row>225</xdr:row>
      <xdr:rowOff>146050</xdr:rowOff>
    </xdr:to>
    <xdr:pic>
      <xdr:nvPicPr>
        <xdr:cNvPr id="12" name="Imagen 11">
          <a:extLst>
            <a:ext uri="{FF2B5EF4-FFF2-40B4-BE49-F238E27FC236}">
              <a16:creationId xmlns="" xmlns:a16="http://schemas.microsoft.com/office/drawing/2014/main" id="{BF8FCFF7-756C-E118-5516-60DBD95B7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36318825"/>
          <a:ext cx="1905465" cy="270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080202/Downloads/TRIMESTRE%20ABRIL-JUNIO%20%20%20%20Y%20SEMESTRE%20%20ENERO-JUNIO%202023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estre Abril-Junio 2023"/>
      <sheetName val="SEMESTRE ENERO-JUNIO 2023"/>
    </sheetNames>
    <sheetDataSet>
      <sheetData sheetId="0">
        <row r="32">
          <cell r="B32" t="str">
            <v>AMBER COVE</v>
          </cell>
          <cell r="C32">
            <v>52</v>
          </cell>
        </row>
        <row r="33">
          <cell r="B33" t="str">
            <v>TAINO BAY</v>
          </cell>
          <cell r="C33">
            <v>49</v>
          </cell>
        </row>
        <row r="34">
          <cell r="B34" t="str">
            <v>LA ROMANA</v>
          </cell>
          <cell r="C34">
            <v>12</v>
          </cell>
        </row>
        <row r="35">
          <cell r="B35" t="str">
            <v xml:space="preserve">SANTA BARBARA </v>
          </cell>
          <cell r="C35">
            <v>2</v>
          </cell>
        </row>
        <row r="36">
          <cell r="B36" t="str">
            <v>SANTO DOMINGO</v>
          </cell>
          <cell r="C36">
            <v>1</v>
          </cell>
        </row>
        <row r="37">
          <cell r="B37" t="str">
            <v>SANTO DOMINGO  FERRY</v>
          </cell>
          <cell r="C37">
            <v>39</v>
          </cell>
        </row>
        <row r="38">
          <cell r="B38" t="str">
            <v xml:space="preserve">ISLAS  CATALINA </v>
          </cell>
          <cell r="C38">
            <v>0</v>
          </cell>
        </row>
        <row r="52">
          <cell r="B52" t="str">
            <v>AMBER COVE</v>
          </cell>
          <cell r="C52">
            <v>233136</v>
          </cell>
        </row>
        <row r="53">
          <cell r="B53" t="str">
            <v>TAINO BAY</v>
          </cell>
          <cell r="C53">
            <v>171048</v>
          </cell>
        </row>
        <row r="54">
          <cell r="B54" t="str">
            <v>LA ROMANA</v>
          </cell>
          <cell r="C54">
            <v>46283</v>
          </cell>
        </row>
        <row r="55">
          <cell r="B55" t="str">
            <v xml:space="preserve">SANTA BARBARA </v>
          </cell>
          <cell r="C55">
            <v>310</v>
          </cell>
        </row>
        <row r="56">
          <cell r="B56" t="str">
            <v>SANTO DOMINGO</v>
          </cell>
          <cell r="C56">
            <v>282</v>
          </cell>
        </row>
        <row r="57">
          <cell r="B57" t="str">
            <v>SANTO DOMINGO  FERRY</v>
          </cell>
          <cell r="C57">
            <v>13795</v>
          </cell>
        </row>
        <row r="58">
          <cell r="B58" t="str">
            <v xml:space="preserve">ISLAS  CATALINA </v>
          </cell>
          <cell r="C58">
            <v>0</v>
          </cell>
        </row>
        <row r="77">
          <cell r="B77" t="str">
            <v xml:space="preserve">Embarcaciones </v>
          </cell>
          <cell r="C77" t="str">
            <v>Pasajeros de Entrada</v>
          </cell>
          <cell r="D77" t="str">
            <v>Pasajeros en Tránsito</v>
          </cell>
          <cell r="E77" t="str">
            <v>Tripulación</v>
          </cell>
          <cell r="F77" t="str">
            <v>Pasajeros de Salida</v>
          </cell>
        </row>
        <row r="78">
          <cell r="B78">
            <v>155</v>
          </cell>
          <cell r="C78">
            <v>75718</v>
          </cell>
          <cell r="D78">
            <v>389136</v>
          </cell>
          <cell r="E78">
            <v>157847</v>
          </cell>
          <cell r="F78">
            <v>14270</v>
          </cell>
        </row>
        <row r="114">
          <cell r="C114" t="str">
            <v>Pasajeros de Entrada</v>
          </cell>
          <cell r="D114" t="str">
            <v>Pasajeros en Tránsito</v>
          </cell>
          <cell r="E114" t="str">
            <v>Tripulación</v>
          </cell>
          <cell r="F114" t="str">
            <v>Pasajeros de Salida</v>
          </cell>
        </row>
        <row r="115">
          <cell r="B115" t="str">
            <v>AMBER COVE</v>
          </cell>
          <cell r="C115">
            <v>20196</v>
          </cell>
          <cell r="D115">
            <v>212940</v>
          </cell>
          <cell r="E115">
            <v>74223</v>
          </cell>
          <cell r="F115">
            <v>127</v>
          </cell>
        </row>
        <row r="116">
          <cell r="B116" t="str">
            <v>TAINO BAY</v>
          </cell>
          <cell r="C116">
            <v>30760</v>
          </cell>
          <cell r="D116">
            <v>140288</v>
          </cell>
          <cell r="E116">
            <v>64173</v>
          </cell>
          <cell r="F116">
            <v>169</v>
          </cell>
        </row>
        <row r="117">
          <cell r="B117" t="str">
            <v>LA ROMANA</v>
          </cell>
          <cell r="C117">
            <v>10757</v>
          </cell>
          <cell r="D117">
            <v>35526</v>
          </cell>
          <cell r="E117">
            <v>14946</v>
          </cell>
          <cell r="F117">
            <v>1652</v>
          </cell>
        </row>
        <row r="118">
          <cell r="B118" t="str">
            <v xml:space="preserve">SANTA BARBARA </v>
          </cell>
          <cell r="C118">
            <v>209</v>
          </cell>
          <cell r="D118">
            <v>101</v>
          </cell>
          <cell r="E118">
            <v>184</v>
          </cell>
          <cell r="F118">
            <v>0</v>
          </cell>
        </row>
        <row r="119">
          <cell r="B119" t="str">
            <v>SANTO DOMINGO CRUCERO</v>
          </cell>
          <cell r="C119">
            <v>1</v>
          </cell>
          <cell r="D119">
            <v>281</v>
          </cell>
          <cell r="E119">
            <v>104</v>
          </cell>
          <cell r="F119">
            <v>3</v>
          </cell>
        </row>
        <row r="120">
          <cell r="B120" t="str">
            <v>SANTO DGO. FERRY</v>
          </cell>
          <cell r="C120">
            <v>13795</v>
          </cell>
          <cell r="D120">
            <v>0</v>
          </cell>
          <cell r="E120">
            <v>4217</v>
          </cell>
          <cell r="F120">
            <v>12319</v>
          </cell>
        </row>
        <row r="121">
          <cell r="B121" t="str">
            <v xml:space="preserve">ISLAS  CATALINA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68">
          <cell r="C168">
            <v>2022</v>
          </cell>
          <cell r="D168">
            <v>2023</v>
          </cell>
        </row>
        <row r="169">
          <cell r="B169" t="str">
            <v>AMBER COVE</v>
          </cell>
          <cell r="C169">
            <v>37</v>
          </cell>
          <cell r="D169">
            <v>52</v>
          </cell>
        </row>
        <row r="170">
          <cell r="B170" t="str">
            <v>TAINO BAY</v>
          </cell>
          <cell r="C170">
            <v>28</v>
          </cell>
          <cell r="D170">
            <v>49</v>
          </cell>
        </row>
        <row r="171">
          <cell r="B171" t="str">
            <v>LA ROMANA</v>
          </cell>
          <cell r="C171">
            <v>9</v>
          </cell>
          <cell r="D171">
            <v>12</v>
          </cell>
        </row>
        <row r="172">
          <cell r="B172" t="str">
            <v xml:space="preserve">SANTA BARBARA </v>
          </cell>
          <cell r="C172">
            <v>1</v>
          </cell>
          <cell r="D172">
            <v>2</v>
          </cell>
        </row>
        <row r="173">
          <cell r="B173" t="str">
            <v>SANTO DOMINGO</v>
          </cell>
          <cell r="C173">
            <v>0</v>
          </cell>
          <cell r="D173">
            <v>1</v>
          </cell>
        </row>
        <row r="174">
          <cell r="B174" t="str">
            <v>SANTO DOMINGO  FERRY</v>
          </cell>
          <cell r="C174">
            <v>37</v>
          </cell>
          <cell r="D174">
            <v>39</v>
          </cell>
        </row>
        <row r="175">
          <cell r="B175" t="str">
            <v xml:space="preserve">ISLAS  CATALINA </v>
          </cell>
          <cell r="C175">
            <v>0</v>
          </cell>
          <cell r="D175">
            <v>0</v>
          </cell>
        </row>
        <row r="217">
          <cell r="C217">
            <v>2022</v>
          </cell>
          <cell r="D217">
            <v>2023</v>
          </cell>
        </row>
        <row r="218">
          <cell r="B218" t="str">
            <v>AMBER COVE</v>
          </cell>
          <cell r="C218">
            <v>134286</v>
          </cell>
          <cell r="D218">
            <v>233136</v>
          </cell>
        </row>
        <row r="219">
          <cell r="B219" t="str">
            <v>CAP CANA</v>
          </cell>
          <cell r="C219">
            <v>0</v>
          </cell>
          <cell r="D219">
            <v>0</v>
          </cell>
        </row>
        <row r="220">
          <cell r="B220" t="str">
            <v>LA ROMANA</v>
          </cell>
          <cell r="C220">
            <v>27536</v>
          </cell>
          <cell r="D220">
            <v>46283</v>
          </cell>
        </row>
        <row r="221">
          <cell r="B221" t="str">
            <v>SANTA BARBARA</v>
          </cell>
          <cell r="C221">
            <v>1359</v>
          </cell>
          <cell r="D221">
            <v>310</v>
          </cell>
        </row>
        <row r="222">
          <cell r="B222" t="str">
            <v>TAINO BAY</v>
          </cell>
          <cell r="C222">
            <v>46470</v>
          </cell>
          <cell r="D222">
            <v>171048</v>
          </cell>
        </row>
        <row r="223">
          <cell r="B223" t="str">
            <v>ISLAS  CATALINA</v>
          </cell>
          <cell r="C223">
            <v>0</v>
          </cell>
          <cell r="D223">
            <v>0</v>
          </cell>
        </row>
        <row r="224">
          <cell r="B224" t="str">
            <v>ISLAS  SAONA</v>
          </cell>
          <cell r="C224">
            <v>0</v>
          </cell>
          <cell r="D224">
            <v>0</v>
          </cell>
        </row>
        <row r="225">
          <cell r="B225" t="str">
            <v xml:space="preserve">SANTO DOMINGO </v>
          </cell>
          <cell r="C225">
            <v>0</v>
          </cell>
          <cell r="D225">
            <v>282</v>
          </cell>
        </row>
        <row r="226">
          <cell r="B226" t="str">
            <v>SANTO DOMINGO (FERRY)</v>
          </cell>
          <cell r="C226">
            <v>15130</v>
          </cell>
          <cell r="D226">
            <v>13795</v>
          </cell>
        </row>
        <row r="266">
          <cell r="C266">
            <v>2019</v>
          </cell>
          <cell r="D266">
            <v>2023</v>
          </cell>
        </row>
        <row r="267">
          <cell r="B267" t="str">
            <v>AMBER COVE</v>
          </cell>
          <cell r="C267">
            <v>40</v>
          </cell>
          <cell r="D267">
            <v>52</v>
          </cell>
        </row>
        <row r="268">
          <cell r="B268" t="str">
            <v>TAINO BAY</v>
          </cell>
          <cell r="C268">
            <v>0</v>
          </cell>
          <cell r="D268">
            <v>49</v>
          </cell>
        </row>
        <row r="269">
          <cell r="B269" t="str">
            <v>CAP CANA</v>
          </cell>
          <cell r="C269">
            <v>2</v>
          </cell>
          <cell r="D269">
            <v>0</v>
          </cell>
        </row>
        <row r="270">
          <cell r="B270" t="str">
            <v>LA ROMANA</v>
          </cell>
          <cell r="C270">
            <v>8</v>
          </cell>
          <cell r="D270">
            <v>12</v>
          </cell>
        </row>
        <row r="271">
          <cell r="B271" t="str">
            <v xml:space="preserve">SANTA BARBARA </v>
          </cell>
          <cell r="C271">
            <v>1</v>
          </cell>
          <cell r="D271">
            <v>2</v>
          </cell>
        </row>
        <row r="272">
          <cell r="B272" t="str">
            <v>SANTO DOMINGO</v>
          </cell>
          <cell r="C272">
            <v>2</v>
          </cell>
          <cell r="D272">
            <v>1</v>
          </cell>
        </row>
        <row r="273">
          <cell r="B273" t="str">
            <v>SANTO DOMINGO  FERRY</v>
          </cell>
          <cell r="C273">
            <v>38</v>
          </cell>
          <cell r="D273">
            <v>39</v>
          </cell>
        </row>
        <row r="274">
          <cell r="B274" t="str">
            <v xml:space="preserve">ISLAS  CATALINA </v>
          </cell>
          <cell r="C274">
            <v>0</v>
          </cell>
          <cell r="D274">
            <v>0</v>
          </cell>
        </row>
        <row r="314">
          <cell r="C314">
            <v>2019</v>
          </cell>
          <cell r="D314">
            <v>2023</v>
          </cell>
        </row>
        <row r="315">
          <cell r="B315" t="str">
            <v>AMBER COVE</v>
          </cell>
          <cell r="C315">
            <v>126500</v>
          </cell>
          <cell r="D315">
            <v>233136</v>
          </cell>
        </row>
        <row r="316">
          <cell r="B316" t="str">
            <v>CAP CANA</v>
          </cell>
          <cell r="C316">
            <v>5939</v>
          </cell>
          <cell r="D316">
            <v>0</v>
          </cell>
        </row>
        <row r="317">
          <cell r="B317" t="str">
            <v>LA ROMANA</v>
          </cell>
          <cell r="C317">
            <v>31644</v>
          </cell>
          <cell r="D317">
            <v>46283</v>
          </cell>
        </row>
        <row r="318">
          <cell r="B318" t="str">
            <v>SANTA BARBARA</v>
          </cell>
          <cell r="C318">
            <v>2773</v>
          </cell>
          <cell r="D318">
            <v>310</v>
          </cell>
        </row>
        <row r="319">
          <cell r="B319" t="str">
            <v>TAINO BAY</v>
          </cell>
          <cell r="C319">
            <v>0</v>
          </cell>
          <cell r="D319">
            <v>171048</v>
          </cell>
        </row>
        <row r="320">
          <cell r="B320" t="str">
            <v>ISLAS  CATALINA</v>
          </cell>
          <cell r="C320">
            <v>0</v>
          </cell>
          <cell r="D320">
            <v>0</v>
          </cell>
        </row>
        <row r="321">
          <cell r="B321" t="str">
            <v xml:space="preserve">SANTO DOMINGO </v>
          </cell>
          <cell r="C321">
            <v>4803</v>
          </cell>
          <cell r="D321">
            <v>282</v>
          </cell>
        </row>
        <row r="322">
          <cell r="B322" t="str">
            <v>SANTO DOMINGO (FERRY)</v>
          </cell>
          <cell r="C322">
            <v>16861</v>
          </cell>
          <cell r="D322">
            <v>13795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M75"/>
  <sheetViews>
    <sheetView view="pageBreakPreview" topLeftCell="A52" zoomScale="80" zoomScaleNormal="80" zoomScaleSheetLayoutView="80" workbookViewId="0">
      <selection activeCell="C75" sqref="C75"/>
    </sheetView>
  </sheetViews>
  <sheetFormatPr baseColWidth="10" defaultColWidth="10.85546875" defaultRowHeight="14.25"/>
  <cols>
    <col min="1" max="1" width="10.85546875" style="1"/>
    <col min="2" max="2" width="19.42578125" style="1" customWidth="1"/>
    <col min="3" max="3" width="15.28515625" style="1" customWidth="1"/>
    <col min="4" max="4" width="14.42578125" style="1" customWidth="1"/>
    <col min="5" max="5" width="15.42578125" style="1" customWidth="1"/>
    <col min="6" max="6" width="16.140625" style="1" customWidth="1"/>
    <col min="7" max="7" width="13.28515625" style="1" customWidth="1"/>
    <col min="8" max="8" width="17.28515625" style="1" customWidth="1"/>
    <col min="9" max="9" width="13.140625" style="1" customWidth="1"/>
    <col min="10" max="10" width="11.42578125" style="1" customWidth="1"/>
    <col min="11" max="11" width="8.140625" style="1" customWidth="1"/>
    <col min="12" max="12" width="10" style="1" customWidth="1"/>
    <col min="13" max="13" width="8.42578125" style="1" customWidth="1"/>
    <col min="14" max="16384" width="10.85546875" style="1"/>
  </cols>
  <sheetData>
    <row r="1" spans="2:13">
      <c r="D1" s="2"/>
      <c r="E1" s="2"/>
      <c r="F1" s="2"/>
      <c r="G1" s="2"/>
      <c r="H1" s="2"/>
      <c r="I1" s="2"/>
      <c r="J1" s="2"/>
    </row>
    <row r="2" spans="2:13">
      <c r="D2" s="219" t="s">
        <v>31</v>
      </c>
      <c r="E2" s="219"/>
      <c r="F2" s="219"/>
      <c r="G2" s="219"/>
      <c r="H2" s="219"/>
      <c r="I2" s="219"/>
      <c r="J2" s="219"/>
    </row>
    <row r="3" spans="2:13">
      <c r="D3" s="219" t="s">
        <v>32</v>
      </c>
      <c r="E3" s="219"/>
      <c r="F3" s="219"/>
      <c r="G3" s="219"/>
      <c r="H3" s="219"/>
      <c r="I3" s="219"/>
      <c r="J3" s="219"/>
    </row>
    <row r="4" spans="2:13">
      <c r="D4" s="219" t="s">
        <v>33</v>
      </c>
      <c r="E4" s="219"/>
      <c r="F4" s="219"/>
      <c r="G4" s="219"/>
      <c r="H4" s="219"/>
      <c r="I4" s="219"/>
      <c r="J4" s="219"/>
    </row>
    <row r="5" spans="2:13">
      <c r="D5" s="219" t="s">
        <v>113</v>
      </c>
      <c r="E5" s="219"/>
      <c r="F5" s="219"/>
      <c r="G5" s="219"/>
      <c r="H5" s="219"/>
      <c r="I5" s="219"/>
      <c r="J5" s="219"/>
    </row>
    <row r="6" spans="2:13" ht="15" thickBot="1"/>
    <row r="7" spans="2:13" ht="16.5" thickBot="1">
      <c r="D7" s="221" t="s">
        <v>105</v>
      </c>
      <c r="E7" s="221"/>
      <c r="F7" s="221"/>
      <c r="G7" s="222" t="s">
        <v>34</v>
      </c>
      <c r="H7" s="222"/>
      <c r="I7" s="222" t="s">
        <v>35</v>
      </c>
      <c r="J7" s="222"/>
    </row>
    <row r="8" spans="2:13" ht="18" customHeight="1" thickBot="1">
      <c r="D8" s="223"/>
      <c r="E8" s="223"/>
      <c r="F8" s="224"/>
      <c r="G8" s="184">
        <v>2022</v>
      </c>
      <c r="H8" s="185">
        <v>2023</v>
      </c>
      <c r="I8" s="185" t="s">
        <v>36</v>
      </c>
      <c r="J8" s="186" t="s">
        <v>37</v>
      </c>
    </row>
    <row r="9" spans="2:13" ht="15.75" customHeight="1" thickBot="1">
      <c r="D9" s="225" t="s">
        <v>38</v>
      </c>
      <c r="E9" s="225"/>
      <c r="F9" s="226"/>
      <c r="G9" s="187">
        <v>1329</v>
      </c>
      <c r="H9" s="188">
        <v>1484</v>
      </c>
      <c r="I9" s="189">
        <f>H9-G9</f>
        <v>155</v>
      </c>
      <c r="J9" s="190">
        <f>I9/G9</f>
        <v>0.11662904439428141</v>
      </c>
    </row>
    <row r="12" spans="2:13" ht="28.5">
      <c r="B12" s="48" t="s">
        <v>89</v>
      </c>
      <c r="C12" s="48" t="s">
        <v>21</v>
      </c>
      <c r="D12" s="48" t="s">
        <v>22</v>
      </c>
      <c r="E12" s="48" t="s">
        <v>23</v>
      </c>
      <c r="F12" s="48" t="s">
        <v>24</v>
      </c>
      <c r="G12" s="48" t="s">
        <v>25</v>
      </c>
      <c r="H12" s="34" t="s">
        <v>26</v>
      </c>
      <c r="I12" s="34" t="s">
        <v>27</v>
      </c>
      <c r="J12" s="34" t="s">
        <v>28</v>
      </c>
      <c r="K12" s="34" t="s">
        <v>43</v>
      </c>
      <c r="L12" s="34" t="s">
        <v>30</v>
      </c>
      <c r="M12" s="34" t="s">
        <v>20</v>
      </c>
    </row>
    <row r="13" spans="2:13">
      <c r="B13" s="11">
        <v>2022</v>
      </c>
      <c r="C13" s="4">
        <v>762</v>
      </c>
      <c r="D13" s="4">
        <v>66</v>
      </c>
      <c r="E13" s="4">
        <v>199</v>
      </c>
      <c r="F13" s="4">
        <v>75</v>
      </c>
      <c r="G13" s="4">
        <v>3</v>
      </c>
      <c r="H13" s="4">
        <v>30</v>
      </c>
      <c r="I13" s="4">
        <v>30</v>
      </c>
      <c r="J13" s="4">
        <v>124</v>
      </c>
      <c r="K13" s="4">
        <v>3</v>
      </c>
      <c r="L13" s="4">
        <v>37</v>
      </c>
      <c r="M13" s="5">
        <f>SUM(C13:L13)</f>
        <v>1329</v>
      </c>
    </row>
    <row r="14" spans="2:13">
      <c r="B14" s="11">
        <v>2023</v>
      </c>
      <c r="C14" s="4">
        <v>818</v>
      </c>
      <c r="D14" s="4">
        <v>73</v>
      </c>
      <c r="E14" s="4">
        <v>189</v>
      </c>
      <c r="F14" s="4">
        <v>116</v>
      </c>
      <c r="G14" s="4">
        <v>1</v>
      </c>
      <c r="H14" s="4">
        <v>58</v>
      </c>
      <c r="I14" s="4">
        <v>47</v>
      </c>
      <c r="J14" s="4">
        <v>141</v>
      </c>
      <c r="K14" s="4">
        <v>2</v>
      </c>
      <c r="L14" s="4">
        <v>39</v>
      </c>
      <c r="M14" s="5">
        <f>SUM(C14:L14)</f>
        <v>1484</v>
      </c>
    </row>
    <row r="15" spans="2:13">
      <c r="B15" s="9" t="s">
        <v>95</v>
      </c>
    </row>
    <row r="36" spans="2:6">
      <c r="B36" s="219" t="s">
        <v>31</v>
      </c>
      <c r="C36" s="219"/>
      <c r="D36" s="219"/>
      <c r="E36" s="219"/>
      <c r="F36" s="219"/>
    </row>
    <row r="37" spans="2:6">
      <c r="B37" s="219" t="s">
        <v>32</v>
      </c>
      <c r="C37" s="219"/>
      <c r="D37" s="219"/>
      <c r="E37" s="219"/>
      <c r="F37" s="219"/>
    </row>
    <row r="38" spans="2:6">
      <c r="B38" s="219" t="s">
        <v>33</v>
      </c>
      <c r="C38" s="219"/>
      <c r="D38" s="219"/>
      <c r="E38" s="219"/>
      <c r="F38" s="219"/>
    </row>
    <row r="39" spans="2:6">
      <c r="B39" s="219" t="s">
        <v>112</v>
      </c>
      <c r="C39" s="219"/>
      <c r="D39" s="219"/>
      <c r="E39" s="219"/>
      <c r="F39" s="219"/>
    </row>
    <row r="41" spans="2:6">
      <c r="B41" s="220" t="s">
        <v>38</v>
      </c>
      <c r="C41" s="220"/>
      <c r="D41" s="220"/>
      <c r="E41" s="220"/>
      <c r="F41" s="220"/>
    </row>
    <row r="42" spans="2:6">
      <c r="B42" s="38" t="s">
        <v>44</v>
      </c>
      <c r="C42" s="39">
        <v>2022</v>
      </c>
      <c r="D42" s="39">
        <v>2023</v>
      </c>
      <c r="E42" s="39" t="s">
        <v>90</v>
      </c>
      <c r="F42" s="39" t="s">
        <v>91</v>
      </c>
    </row>
    <row r="43" spans="2:6" ht="20.25" customHeight="1">
      <c r="B43" s="40" t="s">
        <v>46</v>
      </c>
      <c r="C43" s="41">
        <v>37</v>
      </c>
      <c r="D43" s="41">
        <v>52</v>
      </c>
      <c r="E43" s="42">
        <f>D43-C43</f>
        <v>15</v>
      </c>
      <c r="F43" s="43">
        <f>E43/C43</f>
        <v>0.40540540540540543</v>
      </c>
    </row>
    <row r="44" spans="2:6">
      <c r="B44" s="40" t="s">
        <v>2</v>
      </c>
      <c r="C44" s="41">
        <v>4</v>
      </c>
      <c r="D44" s="41">
        <v>2</v>
      </c>
      <c r="E44" s="42">
        <f t="shared" ref="E44:E64" si="0">D44-C44</f>
        <v>-2</v>
      </c>
      <c r="F44" s="43">
        <f t="shared" ref="F44:F64" si="1">E44/C44</f>
        <v>-0.5</v>
      </c>
    </row>
    <row r="45" spans="2:6">
      <c r="B45" s="40" t="s">
        <v>3</v>
      </c>
      <c r="C45" s="41">
        <v>9</v>
      </c>
      <c r="D45" s="41">
        <v>11</v>
      </c>
      <c r="E45" s="42">
        <f t="shared" si="0"/>
        <v>2</v>
      </c>
      <c r="F45" s="43">
        <f t="shared" si="1"/>
        <v>0.22222222222222221</v>
      </c>
    </row>
    <row r="46" spans="2:6">
      <c r="B46" s="40" t="s">
        <v>4</v>
      </c>
      <c r="C46" s="41">
        <v>17</v>
      </c>
      <c r="D46" s="41">
        <v>16</v>
      </c>
      <c r="E46" s="42">
        <f t="shared" si="0"/>
        <v>-1</v>
      </c>
      <c r="F46" s="43">
        <f t="shared" si="1"/>
        <v>-5.8823529411764705E-2</v>
      </c>
    </row>
    <row r="47" spans="2:6" ht="20.25" customHeight="1">
      <c r="B47" s="40" t="s">
        <v>5</v>
      </c>
      <c r="C47" s="41">
        <v>25</v>
      </c>
      <c r="D47" s="41">
        <v>23</v>
      </c>
      <c r="E47" s="42">
        <f t="shared" si="0"/>
        <v>-2</v>
      </c>
      <c r="F47" s="43">
        <f t="shared" si="1"/>
        <v>-0.08</v>
      </c>
    </row>
    <row r="48" spans="2:6" ht="18.75" customHeight="1">
      <c r="B48" s="40" t="s">
        <v>151</v>
      </c>
      <c r="C48" s="41">
        <v>7</v>
      </c>
      <c r="D48" s="41">
        <v>10</v>
      </c>
      <c r="E48" s="42">
        <f t="shared" si="0"/>
        <v>3</v>
      </c>
      <c r="F48" s="43">
        <f t="shared" si="1"/>
        <v>0.42857142857142855</v>
      </c>
    </row>
    <row r="49" spans="2:6" ht="18.75" customHeight="1">
      <c r="B49" s="40" t="s">
        <v>6</v>
      </c>
      <c r="C49" s="41">
        <v>0</v>
      </c>
      <c r="D49" s="41">
        <v>0</v>
      </c>
      <c r="E49" s="42">
        <f t="shared" si="0"/>
        <v>0</v>
      </c>
      <c r="F49" s="43">
        <v>0</v>
      </c>
    </row>
    <row r="50" spans="2:6">
      <c r="B50" s="40" t="s">
        <v>7</v>
      </c>
      <c r="C50" s="41">
        <v>255</v>
      </c>
      <c r="D50" s="41">
        <v>311</v>
      </c>
      <c r="E50" s="42">
        <f t="shared" si="0"/>
        <v>56</v>
      </c>
      <c r="F50" s="43">
        <f t="shared" si="1"/>
        <v>0.2196078431372549</v>
      </c>
    </row>
    <row r="51" spans="2:6">
      <c r="B51" s="40" t="s">
        <v>8</v>
      </c>
      <c r="C51" s="41">
        <v>77</v>
      </c>
      <c r="D51" s="41">
        <v>69</v>
      </c>
      <c r="E51" s="42">
        <f t="shared" si="0"/>
        <v>-8</v>
      </c>
      <c r="F51" s="43">
        <f t="shared" si="1"/>
        <v>-0.1038961038961039</v>
      </c>
    </row>
    <row r="52" spans="2:6">
      <c r="B52" s="40" t="s">
        <v>9</v>
      </c>
      <c r="C52" s="41">
        <v>27</v>
      </c>
      <c r="D52" s="41">
        <v>28</v>
      </c>
      <c r="E52" s="42">
        <f t="shared" si="0"/>
        <v>1</v>
      </c>
      <c r="F52" s="43">
        <f t="shared" si="1"/>
        <v>3.7037037037037035E-2</v>
      </c>
    </row>
    <row r="53" spans="2:6">
      <c r="B53" s="40" t="s">
        <v>153</v>
      </c>
      <c r="C53" s="41">
        <v>71</v>
      </c>
      <c r="D53" s="41">
        <v>101</v>
      </c>
      <c r="E53" s="42">
        <f t="shared" si="0"/>
        <v>30</v>
      </c>
      <c r="F53" s="43">
        <f t="shared" si="1"/>
        <v>0.42253521126760563</v>
      </c>
    </row>
    <row r="54" spans="2:6">
      <c r="B54" s="40" t="s">
        <v>152</v>
      </c>
      <c r="C54" s="41">
        <v>28</v>
      </c>
      <c r="D54" s="41">
        <v>49</v>
      </c>
      <c r="E54" s="42">
        <f t="shared" si="0"/>
        <v>21</v>
      </c>
      <c r="F54" s="43">
        <f t="shared" si="1"/>
        <v>0.75</v>
      </c>
    </row>
    <row r="55" spans="2:6">
      <c r="B55" s="44" t="s">
        <v>11</v>
      </c>
      <c r="C55" s="41">
        <v>28</v>
      </c>
      <c r="D55" s="41">
        <v>49</v>
      </c>
      <c r="E55" s="42">
        <f t="shared" si="0"/>
        <v>21</v>
      </c>
      <c r="F55" s="43">
        <f t="shared" si="1"/>
        <v>0.75</v>
      </c>
    </row>
    <row r="56" spans="2:6">
      <c r="B56" s="44" t="s">
        <v>12</v>
      </c>
      <c r="C56" s="41">
        <v>2</v>
      </c>
      <c r="D56" s="41">
        <v>0</v>
      </c>
      <c r="E56" s="42">
        <f t="shared" si="0"/>
        <v>-2</v>
      </c>
      <c r="F56" s="43">
        <f t="shared" si="1"/>
        <v>-1</v>
      </c>
    </row>
    <row r="57" spans="2:6">
      <c r="B57" s="44" t="s">
        <v>13</v>
      </c>
      <c r="C57" s="41">
        <v>10</v>
      </c>
      <c r="D57" s="41">
        <v>13</v>
      </c>
      <c r="E57" s="42">
        <f t="shared" si="0"/>
        <v>3</v>
      </c>
      <c r="F57" s="43">
        <f t="shared" si="1"/>
        <v>0.3</v>
      </c>
    </row>
    <row r="58" spans="2:6">
      <c r="B58" s="44" t="s">
        <v>14</v>
      </c>
      <c r="C58" s="41">
        <v>105</v>
      </c>
      <c r="D58" s="41">
        <v>116</v>
      </c>
      <c r="E58" s="42">
        <f t="shared" si="0"/>
        <v>11</v>
      </c>
      <c r="F58" s="43">
        <f t="shared" si="1"/>
        <v>0.10476190476190476</v>
      </c>
    </row>
    <row r="59" spans="2:6">
      <c r="B59" s="44" t="s">
        <v>15</v>
      </c>
      <c r="C59" s="41">
        <v>6</v>
      </c>
      <c r="D59" s="41">
        <v>6</v>
      </c>
      <c r="E59" s="42">
        <f t="shared" si="0"/>
        <v>0</v>
      </c>
      <c r="F59" s="43">
        <f t="shared" si="1"/>
        <v>0</v>
      </c>
    </row>
    <row r="60" spans="2:6">
      <c r="B60" s="44" t="s">
        <v>108</v>
      </c>
      <c r="C60" s="41">
        <v>419</v>
      </c>
      <c r="D60" s="41">
        <v>433</v>
      </c>
      <c r="E60" s="42">
        <f t="shared" si="0"/>
        <v>14</v>
      </c>
      <c r="F60" s="43">
        <f t="shared" si="1"/>
        <v>3.3412887828162291E-2</v>
      </c>
    </row>
    <row r="61" spans="2:6" ht="14.25" customHeight="1">
      <c r="B61" s="44" t="s">
        <v>40</v>
      </c>
      <c r="C61" s="41">
        <v>28</v>
      </c>
      <c r="D61" s="41">
        <v>40</v>
      </c>
      <c r="E61" s="42">
        <f t="shared" si="0"/>
        <v>12</v>
      </c>
      <c r="F61" s="43">
        <f t="shared" si="1"/>
        <v>0.42857142857142855</v>
      </c>
    </row>
    <row r="62" spans="2:6" ht="19.5" customHeight="1">
      <c r="B62" s="40" t="s">
        <v>17</v>
      </c>
      <c r="C62" s="41">
        <v>55</v>
      </c>
      <c r="D62" s="41">
        <v>43</v>
      </c>
      <c r="E62" s="42">
        <f t="shared" si="0"/>
        <v>-12</v>
      </c>
      <c r="F62" s="43">
        <f t="shared" si="1"/>
        <v>-0.21818181818181817</v>
      </c>
    </row>
    <row r="63" spans="2:6" ht="24.75" customHeight="1">
      <c r="B63" s="40" t="s">
        <v>18</v>
      </c>
      <c r="C63" s="41">
        <v>119</v>
      </c>
      <c r="D63" s="41">
        <v>112</v>
      </c>
      <c r="E63" s="42">
        <f t="shared" si="0"/>
        <v>-7</v>
      </c>
      <c r="F63" s="43">
        <f t="shared" si="1"/>
        <v>-5.8823529411764705E-2</v>
      </c>
    </row>
    <row r="64" spans="2:6" ht="21" customHeight="1">
      <c r="B64" s="45" t="s">
        <v>20</v>
      </c>
      <c r="C64" s="46">
        <f>SUM(C43:C63)</f>
        <v>1329</v>
      </c>
      <c r="D64" s="46">
        <f>SUM(D43:D63)</f>
        <v>1484</v>
      </c>
      <c r="E64" s="46">
        <f t="shared" si="0"/>
        <v>155</v>
      </c>
      <c r="F64" s="47">
        <f t="shared" si="1"/>
        <v>0.11662904439428141</v>
      </c>
    </row>
    <row r="65" spans="2:6">
      <c r="B65" s="8" t="s">
        <v>95</v>
      </c>
      <c r="C65" s="7"/>
      <c r="D65" s="7"/>
      <c r="E65" s="7"/>
      <c r="F65" s="7"/>
    </row>
    <row r="66" spans="2:6">
      <c r="B66" s="8"/>
      <c r="C66" s="7"/>
      <c r="D66" s="7"/>
      <c r="E66" s="7"/>
      <c r="F66" s="7"/>
    </row>
    <row r="67" spans="2:6">
      <c r="B67" s="8"/>
      <c r="C67" s="7"/>
      <c r="D67" s="7"/>
      <c r="E67" s="7"/>
      <c r="F67" s="7"/>
    </row>
    <row r="68" spans="2:6">
      <c r="B68" s="8"/>
      <c r="C68" s="7"/>
      <c r="D68" s="7"/>
      <c r="E68" s="7"/>
      <c r="F68" s="7"/>
    </row>
    <row r="69" spans="2:6">
      <c r="B69" s="8"/>
      <c r="C69" s="7"/>
      <c r="D69" s="7"/>
      <c r="E69" s="7"/>
      <c r="F69" s="7"/>
    </row>
    <row r="70" spans="2:6">
      <c r="B70" s="8"/>
      <c r="C70" s="7"/>
      <c r="D70" s="7"/>
      <c r="E70" s="7"/>
      <c r="F70" s="7"/>
    </row>
    <row r="71" spans="2:6">
      <c r="B71" s="8"/>
      <c r="C71" s="7"/>
      <c r="D71" s="7"/>
      <c r="E71" s="7"/>
      <c r="F71" s="7"/>
    </row>
    <row r="72" spans="2:6">
      <c r="B72" s="8"/>
      <c r="C72" s="7"/>
      <c r="D72" s="7"/>
      <c r="E72" s="7"/>
      <c r="F72" s="7"/>
    </row>
    <row r="73" spans="2:6">
      <c r="B73" s="8"/>
      <c r="C73" s="7"/>
      <c r="D73" s="7"/>
      <c r="E73" s="7"/>
      <c r="F73" s="7"/>
    </row>
    <row r="74" spans="2:6">
      <c r="B74" s="8"/>
      <c r="C74" s="7"/>
      <c r="D74" s="7"/>
      <c r="E74" s="7"/>
      <c r="F74" s="7"/>
    </row>
    <row r="75" spans="2:6">
      <c r="B75" s="8"/>
      <c r="C75" s="7"/>
      <c r="D75" s="7"/>
      <c r="E75" s="7"/>
      <c r="F75" s="7"/>
    </row>
  </sheetData>
  <mergeCells count="14">
    <mergeCell ref="D2:J2"/>
    <mergeCell ref="D3:J3"/>
    <mergeCell ref="D4:J4"/>
    <mergeCell ref="D5:J5"/>
    <mergeCell ref="B41:F41"/>
    <mergeCell ref="D7:F7"/>
    <mergeCell ref="G7:H7"/>
    <mergeCell ref="I7:J7"/>
    <mergeCell ref="D8:F8"/>
    <mergeCell ref="D9:F9"/>
    <mergeCell ref="B39:F39"/>
    <mergeCell ref="B38:F38"/>
    <mergeCell ref="B37:F37"/>
    <mergeCell ref="B36:F36"/>
  </mergeCells>
  <pageMargins left="0.7" right="0.7" top="0.75" bottom="0.75" header="0.3" footer="0.3"/>
  <pageSetup scale="70" orientation="landscape" horizontalDpi="4294967293" r:id="rId1"/>
  <rowBreaks count="1" manualBreakCount="1">
    <brk id="34" max="16383" man="1"/>
  </rowBreaks>
  <ignoredErrors>
    <ignoredError sqref="M13:M14 C64:D6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O94"/>
  <sheetViews>
    <sheetView view="pageBreakPreview" topLeftCell="A50" zoomScale="77" zoomScaleNormal="77" zoomScaleSheetLayoutView="77" workbookViewId="0">
      <selection activeCell="B66" sqref="B66:C80"/>
    </sheetView>
  </sheetViews>
  <sheetFormatPr baseColWidth="10" defaultColWidth="10.85546875" defaultRowHeight="14.25"/>
  <cols>
    <col min="1" max="1" width="10.85546875" style="1"/>
    <col min="2" max="2" width="17.140625" style="1" customWidth="1"/>
    <col min="3" max="3" width="26.140625" style="1" customWidth="1"/>
    <col min="4" max="4" width="16.140625" style="1" customWidth="1"/>
    <col min="5" max="5" width="14.85546875" style="1" customWidth="1"/>
    <col min="6" max="6" width="12.5703125" style="1" customWidth="1"/>
    <col min="7" max="7" width="13.5703125" style="1" customWidth="1"/>
    <col min="8" max="8" width="18.42578125" style="1" customWidth="1"/>
    <col min="9" max="9" width="13.140625" style="1" customWidth="1"/>
    <col min="10" max="10" width="8.5703125" style="1" customWidth="1"/>
    <col min="11" max="11" width="18.140625" style="1" customWidth="1"/>
    <col min="12" max="12" width="10.42578125" style="1" customWidth="1"/>
    <col min="13" max="13" width="13.140625" style="212" customWidth="1"/>
    <col min="14" max="16384" width="10.85546875" style="1"/>
  </cols>
  <sheetData>
    <row r="2" spans="2:13">
      <c r="E2" s="2"/>
      <c r="F2" s="2"/>
      <c r="G2" s="2"/>
      <c r="H2" s="2"/>
      <c r="I2" s="2"/>
      <c r="J2" s="2"/>
      <c r="K2" s="2"/>
    </row>
    <row r="3" spans="2:13">
      <c r="B3" s="219" t="s">
        <v>31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2:13">
      <c r="B4" s="219" t="s">
        <v>32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</row>
    <row r="5" spans="2:13">
      <c r="B5" s="219" t="s">
        <v>33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2:13">
      <c r="B6" s="219" t="s">
        <v>92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</row>
    <row r="7" spans="2:13">
      <c r="B7" s="229" t="s">
        <v>111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</row>
    <row r="8" spans="2:13" ht="30">
      <c r="B8" s="31" t="s">
        <v>0</v>
      </c>
      <c r="C8" s="32" t="s">
        <v>21</v>
      </c>
      <c r="D8" s="32" t="s">
        <v>22</v>
      </c>
      <c r="E8" s="32" t="s">
        <v>23</v>
      </c>
      <c r="F8" s="32" t="s">
        <v>24</v>
      </c>
      <c r="G8" s="32" t="s">
        <v>25</v>
      </c>
      <c r="H8" s="33" t="s">
        <v>26</v>
      </c>
      <c r="I8" s="33" t="s">
        <v>27</v>
      </c>
      <c r="J8" s="33" t="s">
        <v>28</v>
      </c>
      <c r="K8" s="33" t="s">
        <v>29</v>
      </c>
      <c r="L8" s="33" t="s">
        <v>30</v>
      </c>
      <c r="M8" s="213" t="s">
        <v>20</v>
      </c>
    </row>
    <row r="9" spans="2:13" ht="15">
      <c r="B9" s="28" t="s">
        <v>1</v>
      </c>
      <c r="C9" s="25">
        <v>0</v>
      </c>
      <c r="D9" s="25">
        <v>0</v>
      </c>
      <c r="E9" s="25">
        <v>0</v>
      </c>
      <c r="F9" s="25">
        <v>52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14">
        <f>SUM(C9:L9)</f>
        <v>52</v>
      </c>
    </row>
    <row r="10" spans="2:13" ht="15">
      <c r="B10" s="28" t="s">
        <v>2</v>
      </c>
      <c r="C10" s="25">
        <v>1</v>
      </c>
      <c r="D10" s="25">
        <v>0</v>
      </c>
      <c r="E10" s="25">
        <v>0</v>
      </c>
      <c r="F10" s="25">
        <v>0</v>
      </c>
      <c r="G10" s="25">
        <v>1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14">
        <f t="shared" ref="M10:M31" si="0">SUM(C10:L10)</f>
        <v>2</v>
      </c>
    </row>
    <row r="11" spans="2:13" ht="15">
      <c r="B11" s="28" t="s">
        <v>3</v>
      </c>
      <c r="C11" s="25">
        <v>0</v>
      </c>
      <c r="D11" s="25">
        <v>1</v>
      </c>
      <c r="E11" s="25">
        <v>7</v>
      </c>
      <c r="F11" s="25">
        <v>0</v>
      </c>
      <c r="G11" s="25">
        <v>0</v>
      </c>
      <c r="H11" s="25">
        <v>2</v>
      </c>
      <c r="I11" s="25">
        <v>1</v>
      </c>
      <c r="J11" s="25">
        <v>0</v>
      </c>
      <c r="K11" s="25">
        <v>0</v>
      </c>
      <c r="L11" s="25">
        <v>0</v>
      </c>
      <c r="M11" s="214">
        <f t="shared" si="0"/>
        <v>11</v>
      </c>
    </row>
    <row r="12" spans="2:13" ht="15">
      <c r="B12" s="28" t="s">
        <v>4</v>
      </c>
      <c r="C12" s="25">
        <v>0</v>
      </c>
      <c r="D12" s="25">
        <v>6</v>
      </c>
      <c r="E12" s="25">
        <v>1</v>
      </c>
      <c r="F12" s="25">
        <v>0</v>
      </c>
      <c r="G12" s="25">
        <v>0</v>
      </c>
      <c r="H12" s="25">
        <v>5</v>
      </c>
      <c r="I12" s="25">
        <v>4</v>
      </c>
      <c r="J12" s="25">
        <v>0</v>
      </c>
      <c r="K12" s="25">
        <v>0</v>
      </c>
      <c r="L12" s="25">
        <v>0</v>
      </c>
      <c r="M12" s="214">
        <f t="shared" si="0"/>
        <v>16</v>
      </c>
    </row>
    <row r="13" spans="2:13" ht="15">
      <c r="B13" s="28" t="s">
        <v>5</v>
      </c>
      <c r="C13" s="25">
        <v>11</v>
      </c>
      <c r="D13" s="25">
        <v>0</v>
      </c>
      <c r="E13" s="25">
        <v>8</v>
      </c>
      <c r="F13" s="25">
        <v>0</v>
      </c>
      <c r="G13" s="25">
        <v>0</v>
      </c>
      <c r="H13" s="25">
        <v>2</v>
      </c>
      <c r="I13" s="25">
        <v>2</v>
      </c>
      <c r="J13" s="25">
        <v>0</v>
      </c>
      <c r="K13" s="25">
        <v>0</v>
      </c>
      <c r="L13" s="25">
        <v>0</v>
      </c>
      <c r="M13" s="214">
        <f t="shared" si="0"/>
        <v>23</v>
      </c>
    </row>
    <row r="14" spans="2:13" ht="27" customHeight="1">
      <c r="B14" s="28" t="s">
        <v>151</v>
      </c>
      <c r="C14" s="25">
        <v>10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14">
        <f t="shared" si="0"/>
        <v>10</v>
      </c>
    </row>
    <row r="15" spans="2:13" ht="15">
      <c r="B15" s="28" t="s">
        <v>6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14">
        <f t="shared" si="0"/>
        <v>0</v>
      </c>
    </row>
    <row r="16" spans="2:13" ht="15">
      <c r="B16" s="28" t="s">
        <v>7</v>
      </c>
      <c r="C16" s="25">
        <v>311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14">
        <f t="shared" si="0"/>
        <v>311</v>
      </c>
    </row>
    <row r="17" spans="2:13" ht="15">
      <c r="B17" s="28" t="s">
        <v>8</v>
      </c>
      <c r="C17" s="25">
        <v>0</v>
      </c>
      <c r="D17" s="25">
        <v>0</v>
      </c>
      <c r="E17" s="25">
        <v>69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14">
        <f t="shared" si="0"/>
        <v>69</v>
      </c>
    </row>
    <row r="18" spans="2:13" ht="15">
      <c r="B18" s="28" t="s">
        <v>9</v>
      </c>
      <c r="C18" s="25">
        <v>1</v>
      </c>
      <c r="D18" s="25">
        <v>0</v>
      </c>
      <c r="E18" s="25">
        <v>12</v>
      </c>
      <c r="F18" s="25">
        <v>12</v>
      </c>
      <c r="G18" s="25">
        <v>0</v>
      </c>
      <c r="H18" s="25">
        <v>2</v>
      </c>
      <c r="I18" s="25">
        <v>1</v>
      </c>
      <c r="J18" s="25">
        <v>0</v>
      </c>
      <c r="K18" s="25">
        <v>0</v>
      </c>
      <c r="L18" s="25">
        <v>0</v>
      </c>
      <c r="M18" s="214">
        <f t="shared" si="0"/>
        <v>28</v>
      </c>
    </row>
    <row r="19" spans="2:13" ht="15">
      <c r="B19" s="28" t="s">
        <v>153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101</v>
      </c>
      <c r="K19" s="25">
        <v>0</v>
      </c>
      <c r="L19" s="25">
        <v>0</v>
      </c>
      <c r="M19" s="214">
        <f t="shared" si="0"/>
        <v>101</v>
      </c>
    </row>
    <row r="20" spans="2:13" ht="15">
      <c r="B20" s="28" t="s">
        <v>152</v>
      </c>
      <c r="C20" s="25">
        <v>0</v>
      </c>
      <c r="D20" s="25">
        <v>0</v>
      </c>
      <c r="E20" s="25">
        <v>0</v>
      </c>
      <c r="F20" s="25">
        <v>49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14">
        <f t="shared" si="0"/>
        <v>49</v>
      </c>
    </row>
    <row r="21" spans="2:13" ht="15">
      <c r="B21" s="29" t="s">
        <v>11</v>
      </c>
      <c r="C21" s="25">
        <v>27</v>
      </c>
      <c r="D21" s="25">
        <v>3</v>
      </c>
      <c r="E21" s="25">
        <v>0</v>
      </c>
      <c r="F21" s="25">
        <v>0</v>
      </c>
      <c r="G21" s="25">
        <v>0</v>
      </c>
      <c r="H21" s="25">
        <v>10</v>
      </c>
      <c r="I21" s="25">
        <v>9</v>
      </c>
      <c r="J21" s="25">
        <v>0</v>
      </c>
      <c r="K21" s="25">
        <v>0</v>
      </c>
      <c r="L21" s="25">
        <v>0</v>
      </c>
      <c r="M21" s="214">
        <f t="shared" si="0"/>
        <v>49</v>
      </c>
    </row>
    <row r="22" spans="2:13" ht="15">
      <c r="B22" s="29" t="s">
        <v>12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14">
        <f t="shared" si="0"/>
        <v>0</v>
      </c>
    </row>
    <row r="23" spans="2:13" ht="15">
      <c r="B23" s="29" t="s">
        <v>13</v>
      </c>
      <c r="C23" s="25">
        <v>7</v>
      </c>
      <c r="D23" s="25">
        <v>0</v>
      </c>
      <c r="E23" s="25">
        <v>0</v>
      </c>
      <c r="F23" s="25">
        <v>0</v>
      </c>
      <c r="G23" s="25">
        <v>0</v>
      </c>
      <c r="H23" s="25">
        <v>4</v>
      </c>
      <c r="I23" s="25">
        <v>2</v>
      </c>
      <c r="J23" s="25">
        <v>0</v>
      </c>
      <c r="K23" s="25">
        <v>0</v>
      </c>
      <c r="L23" s="25">
        <v>0</v>
      </c>
      <c r="M23" s="214">
        <f t="shared" si="0"/>
        <v>13</v>
      </c>
    </row>
    <row r="24" spans="2:13" ht="15">
      <c r="B24" s="29" t="s">
        <v>14</v>
      </c>
      <c r="C24" s="25">
        <v>77</v>
      </c>
      <c r="D24" s="25">
        <v>17</v>
      </c>
      <c r="E24" s="25">
        <v>2</v>
      </c>
      <c r="F24" s="25">
        <v>0</v>
      </c>
      <c r="G24" s="25">
        <v>0</v>
      </c>
      <c r="H24" s="25">
        <v>9</v>
      </c>
      <c r="I24" s="25">
        <v>10</v>
      </c>
      <c r="J24" s="25">
        <v>1</v>
      </c>
      <c r="K24" s="25">
        <v>0</v>
      </c>
      <c r="L24" s="25">
        <v>0</v>
      </c>
      <c r="M24" s="214">
        <f t="shared" si="0"/>
        <v>116</v>
      </c>
    </row>
    <row r="25" spans="2:13" ht="15">
      <c r="B25" s="29" t="s">
        <v>15</v>
      </c>
      <c r="C25" s="25">
        <v>0</v>
      </c>
      <c r="D25" s="25">
        <v>6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14">
        <f t="shared" si="0"/>
        <v>6</v>
      </c>
    </row>
    <row r="26" spans="2:13" ht="15">
      <c r="B26" s="28" t="s">
        <v>108</v>
      </c>
      <c r="C26" s="25">
        <v>290</v>
      </c>
      <c r="D26" s="25">
        <v>39</v>
      </c>
      <c r="E26" s="25">
        <v>83</v>
      </c>
      <c r="F26" s="25">
        <v>0</v>
      </c>
      <c r="G26" s="25">
        <v>0</v>
      </c>
      <c r="H26" s="25">
        <v>11</v>
      </c>
      <c r="I26" s="25">
        <v>10</v>
      </c>
      <c r="J26" s="25">
        <v>0</v>
      </c>
      <c r="K26" s="25">
        <v>0</v>
      </c>
      <c r="L26" s="25">
        <v>0</v>
      </c>
      <c r="M26" s="214">
        <f t="shared" si="0"/>
        <v>433</v>
      </c>
    </row>
    <row r="27" spans="2:13" ht="15">
      <c r="B27" s="28" t="s">
        <v>39</v>
      </c>
      <c r="C27" s="25">
        <v>0</v>
      </c>
      <c r="D27" s="25">
        <v>0</v>
      </c>
      <c r="E27" s="25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14">
        <f t="shared" si="0"/>
        <v>0</v>
      </c>
    </row>
    <row r="28" spans="2:13" ht="28.5" customHeight="1">
      <c r="B28" s="28" t="s">
        <v>40</v>
      </c>
      <c r="C28" s="25">
        <v>14</v>
      </c>
      <c r="D28" s="25">
        <v>1</v>
      </c>
      <c r="E28" s="25">
        <v>7</v>
      </c>
      <c r="F28" s="25">
        <v>0</v>
      </c>
      <c r="G28" s="25">
        <v>0</v>
      </c>
      <c r="H28" s="25">
        <v>11</v>
      </c>
      <c r="I28" s="25">
        <v>7</v>
      </c>
      <c r="J28" s="25">
        <v>0</v>
      </c>
      <c r="K28" s="25">
        <v>0</v>
      </c>
      <c r="L28" s="25">
        <v>0</v>
      </c>
      <c r="M28" s="214">
        <f t="shared" si="0"/>
        <v>40</v>
      </c>
    </row>
    <row r="29" spans="2:13" ht="21.75" customHeight="1">
      <c r="B29" s="30" t="s">
        <v>17</v>
      </c>
      <c r="C29" s="25">
        <v>2</v>
      </c>
      <c r="D29" s="25">
        <v>0</v>
      </c>
      <c r="E29" s="25">
        <v>0</v>
      </c>
      <c r="F29" s="25">
        <v>2</v>
      </c>
      <c r="G29" s="25">
        <v>0</v>
      </c>
      <c r="H29" s="25">
        <v>0</v>
      </c>
      <c r="I29" s="25">
        <v>0</v>
      </c>
      <c r="J29" s="25">
        <v>39</v>
      </c>
      <c r="K29" s="25">
        <v>0</v>
      </c>
      <c r="L29" s="25">
        <v>0</v>
      </c>
      <c r="M29" s="214">
        <f t="shared" si="0"/>
        <v>43</v>
      </c>
    </row>
    <row r="30" spans="2:13" ht="22.5" customHeight="1">
      <c r="B30" s="30" t="s">
        <v>18</v>
      </c>
      <c r="C30" s="25">
        <v>67</v>
      </c>
      <c r="D30" s="25">
        <v>0</v>
      </c>
      <c r="E30" s="25">
        <v>0</v>
      </c>
      <c r="F30" s="27">
        <v>1</v>
      </c>
      <c r="G30" s="25"/>
      <c r="H30" s="25">
        <v>2</v>
      </c>
      <c r="I30" s="25">
        <v>1</v>
      </c>
      <c r="J30" s="25">
        <v>0</v>
      </c>
      <c r="K30" s="25">
        <v>2</v>
      </c>
      <c r="L30" s="25">
        <v>39</v>
      </c>
      <c r="M30" s="214">
        <f t="shared" si="0"/>
        <v>112</v>
      </c>
    </row>
    <row r="31" spans="2:13" ht="15">
      <c r="B31" s="34" t="s">
        <v>20</v>
      </c>
      <c r="C31" s="35">
        <f>SUM(C9:C30)</f>
        <v>818</v>
      </c>
      <c r="D31" s="35">
        <f t="shared" ref="D31:L31" si="1">SUM(D9:D30)</f>
        <v>73</v>
      </c>
      <c r="E31" s="35">
        <f t="shared" si="1"/>
        <v>189</v>
      </c>
      <c r="F31" s="35">
        <f t="shared" si="1"/>
        <v>116</v>
      </c>
      <c r="G31" s="35">
        <f t="shared" si="1"/>
        <v>1</v>
      </c>
      <c r="H31" s="35">
        <f t="shared" si="1"/>
        <v>58</v>
      </c>
      <c r="I31" s="35">
        <f t="shared" si="1"/>
        <v>47</v>
      </c>
      <c r="J31" s="35">
        <f t="shared" si="1"/>
        <v>141</v>
      </c>
      <c r="K31" s="35">
        <f t="shared" si="1"/>
        <v>2</v>
      </c>
      <c r="L31" s="35">
        <f t="shared" si="1"/>
        <v>39</v>
      </c>
      <c r="M31" s="215">
        <f t="shared" si="0"/>
        <v>1484</v>
      </c>
    </row>
    <row r="32" spans="2:13">
      <c r="B32" s="9" t="s">
        <v>95</v>
      </c>
    </row>
    <row r="35" spans="2:15" ht="15">
      <c r="C35" s="219" t="s">
        <v>31</v>
      </c>
      <c r="D35" s="219"/>
      <c r="E35" s="219"/>
      <c r="F35" s="219"/>
      <c r="G35" s="219"/>
      <c r="H35" s="219"/>
      <c r="I35" s="219"/>
      <c r="J35" s="219"/>
      <c r="K35" s="219"/>
      <c r="L35" s="219"/>
      <c r="M35" s="216"/>
      <c r="N35" s="2"/>
      <c r="O35" s="2"/>
    </row>
    <row r="36" spans="2:15" ht="15">
      <c r="C36" s="219" t="s">
        <v>32</v>
      </c>
      <c r="D36" s="219"/>
      <c r="E36" s="219"/>
      <c r="F36" s="219"/>
      <c r="G36" s="219"/>
      <c r="H36" s="219"/>
      <c r="I36" s="219"/>
      <c r="J36" s="219"/>
      <c r="K36" s="219"/>
      <c r="L36" s="219"/>
      <c r="M36" s="216"/>
      <c r="N36" s="2"/>
      <c r="O36" s="2"/>
    </row>
    <row r="37" spans="2:15" ht="15">
      <c r="C37" s="219" t="s">
        <v>33</v>
      </c>
      <c r="D37" s="219"/>
      <c r="E37" s="219"/>
      <c r="F37" s="219"/>
      <c r="G37" s="219"/>
      <c r="H37" s="219"/>
      <c r="I37" s="219"/>
      <c r="J37" s="219"/>
      <c r="K37" s="219"/>
      <c r="L37" s="219"/>
      <c r="M37" s="216"/>
      <c r="N37" s="2"/>
      <c r="O37" s="2"/>
    </row>
    <row r="38" spans="2:15" ht="15">
      <c r="C38" s="219" t="s">
        <v>106</v>
      </c>
      <c r="D38" s="219"/>
      <c r="E38" s="219"/>
      <c r="F38" s="219"/>
      <c r="G38" s="219"/>
      <c r="H38" s="219"/>
      <c r="I38" s="219"/>
      <c r="J38" s="219"/>
      <c r="K38" s="219"/>
      <c r="L38" s="219"/>
      <c r="M38" s="216"/>
      <c r="N38" s="2"/>
      <c r="O38" s="2"/>
    </row>
    <row r="39" spans="2:15" ht="15">
      <c r="C39" s="219" t="s">
        <v>111</v>
      </c>
      <c r="D39" s="219"/>
      <c r="E39" s="219"/>
      <c r="F39" s="219"/>
      <c r="G39" s="219"/>
      <c r="H39" s="219"/>
      <c r="I39" s="219"/>
      <c r="J39" s="219"/>
      <c r="K39" s="219"/>
      <c r="L39" s="219"/>
      <c r="M39" s="216"/>
      <c r="N39" s="2"/>
      <c r="O39" s="2"/>
    </row>
    <row r="40" spans="2:15" ht="15">
      <c r="C40" s="10"/>
      <c r="D40" s="3"/>
      <c r="E40" s="3"/>
      <c r="F40" s="3"/>
      <c r="G40" s="3"/>
      <c r="H40" s="3"/>
      <c r="I40" s="3"/>
      <c r="J40" s="3"/>
      <c r="K40" s="3"/>
      <c r="L40" s="3"/>
      <c r="M40" s="216"/>
      <c r="N40" s="2"/>
      <c r="O40" s="2"/>
    </row>
    <row r="41" spans="2:15">
      <c r="B41" s="12" t="s">
        <v>147</v>
      </c>
      <c r="C41" s="13" t="s">
        <v>104</v>
      </c>
    </row>
    <row r="42" spans="2:15" ht="15">
      <c r="B42" s="28" t="s">
        <v>46</v>
      </c>
      <c r="C42" s="26">
        <v>52</v>
      </c>
    </row>
    <row r="43" spans="2:15" ht="15">
      <c r="B43" s="28" t="s">
        <v>2</v>
      </c>
      <c r="C43" s="26">
        <v>2</v>
      </c>
    </row>
    <row r="44" spans="2:15" ht="15">
      <c r="B44" s="28" t="s">
        <v>3</v>
      </c>
      <c r="C44" s="26">
        <v>11</v>
      </c>
    </row>
    <row r="45" spans="2:15" ht="15">
      <c r="B45" s="28" t="s">
        <v>4</v>
      </c>
      <c r="C45" s="26">
        <v>16</v>
      </c>
    </row>
    <row r="46" spans="2:15" ht="15">
      <c r="B46" s="28" t="s">
        <v>5</v>
      </c>
      <c r="C46" s="26">
        <v>23</v>
      </c>
    </row>
    <row r="47" spans="2:15" ht="27" customHeight="1">
      <c r="B47" s="28" t="s">
        <v>151</v>
      </c>
      <c r="C47" s="26">
        <v>10</v>
      </c>
    </row>
    <row r="48" spans="2:15" ht="15">
      <c r="B48" s="28" t="s">
        <v>6</v>
      </c>
      <c r="C48" s="26">
        <v>0</v>
      </c>
    </row>
    <row r="49" spans="2:3" ht="15">
      <c r="B49" s="28" t="s">
        <v>7</v>
      </c>
      <c r="C49" s="26">
        <v>311</v>
      </c>
    </row>
    <row r="50" spans="2:3" ht="15">
      <c r="B50" s="28" t="s">
        <v>8</v>
      </c>
      <c r="C50" s="26">
        <v>69</v>
      </c>
    </row>
    <row r="51" spans="2:3" ht="15">
      <c r="B51" s="28" t="s">
        <v>9</v>
      </c>
      <c r="C51" s="26">
        <v>28</v>
      </c>
    </row>
    <row r="52" spans="2:3" ht="15">
      <c r="B52" s="28" t="s">
        <v>153</v>
      </c>
      <c r="C52" s="26">
        <v>101</v>
      </c>
    </row>
    <row r="53" spans="2:3" ht="15">
      <c r="B53" s="28" t="s">
        <v>152</v>
      </c>
      <c r="C53" s="26">
        <v>49</v>
      </c>
    </row>
    <row r="54" spans="2:3" ht="15">
      <c r="B54" s="29" t="s">
        <v>11</v>
      </c>
      <c r="C54" s="26">
        <v>49</v>
      </c>
    </row>
    <row r="55" spans="2:3" ht="15">
      <c r="B55" s="29" t="s">
        <v>12</v>
      </c>
      <c r="C55" s="26">
        <v>0</v>
      </c>
    </row>
    <row r="56" spans="2:3" ht="15">
      <c r="B56" s="29" t="s">
        <v>13</v>
      </c>
      <c r="C56" s="26">
        <v>13</v>
      </c>
    </row>
    <row r="57" spans="2:3" ht="15">
      <c r="B57" s="29" t="s">
        <v>14</v>
      </c>
      <c r="C57" s="26">
        <v>116</v>
      </c>
    </row>
    <row r="58" spans="2:3" ht="15">
      <c r="B58" s="29" t="s">
        <v>15</v>
      </c>
      <c r="C58" s="26">
        <v>6</v>
      </c>
    </row>
    <row r="59" spans="2:3" ht="15">
      <c r="B59" s="29" t="s">
        <v>108</v>
      </c>
      <c r="C59" s="26">
        <v>433</v>
      </c>
    </row>
    <row r="60" spans="2:3" ht="15">
      <c r="B60" s="28" t="s">
        <v>39</v>
      </c>
      <c r="C60" s="26">
        <v>0</v>
      </c>
    </row>
    <row r="61" spans="2:3" ht="31.5" customHeight="1">
      <c r="B61" s="28" t="s">
        <v>40</v>
      </c>
      <c r="C61" s="26">
        <v>40</v>
      </c>
    </row>
    <row r="62" spans="2:3" ht="26.1" customHeight="1">
      <c r="B62" s="30" t="s">
        <v>17</v>
      </c>
      <c r="C62" s="26">
        <v>43</v>
      </c>
    </row>
    <row r="63" spans="2:3" ht="23.45" customHeight="1">
      <c r="B63" s="30" t="s">
        <v>18</v>
      </c>
      <c r="C63" s="26">
        <v>112</v>
      </c>
    </row>
    <row r="64" spans="2:3" ht="15">
      <c r="B64" s="36" t="s">
        <v>20</v>
      </c>
      <c r="C64" s="37">
        <v>1484</v>
      </c>
    </row>
    <row r="65" spans="2:3" ht="15">
      <c r="B65" s="254"/>
      <c r="C65" s="255"/>
    </row>
    <row r="66" spans="2:3" ht="15">
      <c r="B66" s="254"/>
      <c r="C66" s="255"/>
    </row>
    <row r="67" spans="2:3" ht="15">
      <c r="B67" s="254"/>
      <c r="C67" s="255"/>
    </row>
    <row r="68" spans="2:3" ht="15">
      <c r="B68" s="254"/>
      <c r="C68" s="255"/>
    </row>
    <row r="69" spans="2:3" ht="15">
      <c r="B69" s="254"/>
      <c r="C69" s="255"/>
    </row>
    <row r="70" spans="2:3" ht="15">
      <c r="B70" s="254"/>
      <c r="C70" s="255"/>
    </row>
    <row r="71" spans="2:3" ht="15">
      <c r="B71" s="254"/>
      <c r="C71" s="255"/>
    </row>
    <row r="72" spans="2:3" ht="15">
      <c r="B72" s="254"/>
      <c r="C72" s="255"/>
    </row>
    <row r="73" spans="2:3" ht="15">
      <c r="B73" s="254"/>
      <c r="C73" s="255"/>
    </row>
    <row r="74" spans="2:3" ht="15">
      <c r="B74" s="254"/>
      <c r="C74" s="255"/>
    </row>
    <row r="75" spans="2:3" ht="15">
      <c r="B75" s="254"/>
      <c r="C75" s="255"/>
    </row>
    <row r="76" spans="2:3" ht="15">
      <c r="B76" s="254"/>
      <c r="C76" s="255"/>
    </row>
    <row r="77" spans="2:3" ht="15">
      <c r="B77" s="254"/>
      <c r="C77" s="255"/>
    </row>
    <row r="78" spans="2:3" ht="15">
      <c r="B78" s="254"/>
      <c r="C78" s="255"/>
    </row>
    <row r="79" spans="2:3" ht="15">
      <c r="B79" s="254"/>
      <c r="C79" s="255"/>
    </row>
    <row r="80" spans="2:3" ht="15">
      <c r="B80" s="254"/>
      <c r="C80" s="255"/>
    </row>
    <row r="81" spans="2:12">
      <c r="B81" s="9" t="s">
        <v>95</v>
      </c>
      <c r="D81" s="228" t="s">
        <v>146</v>
      </c>
      <c r="E81" s="228"/>
      <c r="F81" s="228"/>
      <c r="G81" s="228"/>
      <c r="H81" s="228"/>
      <c r="I81" s="228"/>
      <c r="J81" s="228"/>
      <c r="K81" s="228"/>
      <c r="L81" s="228"/>
    </row>
    <row r="82" spans="2:12" ht="32.1" customHeight="1">
      <c r="D82" s="227"/>
      <c r="E82" s="227"/>
      <c r="F82" s="227"/>
      <c r="G82" s="227"/>
      <c r="H82" s="227"/>
      <c r="I82" s="227"/>
      <c r="J82" s="227"/>
      <c r="K82" s="227"/>
      <c r="L82" s="227"/>
    </row>
    <row r="83" spans="2:12">
      <c r="D83" s="14"/>
      <c r="E83" s="14"/>
      <c r="F83" s="14"/>
      <c r="G83" s="14"/>
      <c r="H83" s="14"/>
      <c r="I83" s="14"/>
      <c r="J83" s="14"/>
    </row>
    <row r="94" spans="2:12">
      <c r="D94" s="1" t="s">
        <v>78</v>
      </c>
    </row>
  </sheetData>
  <mergeCells count="12">
    <mergeCell ref="C35:L35"/>
    <mergeCell ref="B6:M6"/>
    <mergeCell ref="B5:M5"/>
    <mergeCell ref="B4:M4"/>
    <mergeCell ref="B3:M3"/>
    <mergeCell ref="B7:M7"/>
    <mergeCell ref="C36:L36"/>
    <mergeCell ref="C37:L37"/>
    <mergeCell ref="C38:L38"/>
    <mergeCell ref="C39:L39"/>
    <mergeCell ref="D82:L82"/>
    <mergeCell ref="D81:L81"/>
  </mergeCells>
  <pageMargins left="0.66" right="0.7" top="0.75" bottom="0.75" header="0.3" footer="0.3"/>
  <pageSetup scale="60" orientation="landscape" horizontalDpi="4294967293" r:id="rId1"/>
  <rowBreaks count="1" manualBreakCount="1">
    <brk id="3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3:N32"/>
  <sheetViews>
    <sheetView view="pageBreakPreview" topLeftCell="A41" zoomScale="60" zoomScaleNormal="64" workbookViewId="0">
      <selection activeCell="A67" sqref="A67:XFD83"/>
    </sheetView>
  </sheetViews>
  <sheetFormatPr baseColWidth="10" defaultColWidth="10.85546875" defaultRowHeight="14.25"/>
  <cols>
    <col min="1" max="1" width="10.85546875" style="1"/>
    <col min="2" max="2" width="33.42578125" style="1" customWidth="1"/>
    <col min="3" max="3" width="11.5703125" style="1" customWidth="1"/>
    <col min="4" max="4" width="13.42578125" style="1" customWidth="1"/>
    <col min="5" max="5" width="15" style="1" customWidth="1"/>
    <col min="6" max="6" width="15.28515625" style="1" customWidth="1"/>
    <col min="7" max="7" width="16.140625" style="1" customWidth="1"/>
    <col min="8" max="8" width="15.85546875" style="1" customWidth="1"/>
    <col min="9" max="9" width="12" style="1" customWidth="1"/>
    <col min="10" max="10" width="11.42578125" style="1" customWidth="1"/>
    <col min="11" max="11" width="21.7109375" style="1" customWidth="1"/>
    <col min="12" max="12" width="12" style="1" customWidth="1"/>
    <col min="13" max="13" width="22.5703125" style="1" customWidth="1"/>
    <col min="14" max="14" width="32" style="1" customWidth="1"/>
    <col min="15" max="16384" width="10.85546875" style="1"/>
  </cols>
  <sheetData>
    <row r="3" spans="2:14" ht="15">
      <c r="B3" s="230" t="s">
        <v>31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2:14" ht="15">
      <c r="B4" s="230" t="s">
        <v>32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</row>
    <row r="5" spans="2:14" ht="15">
      <c r="B5" s="230" t="s">
        <v>45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</row>
    <row r="6" spans="2:14" ht="15">
      <c r="B6" s="230" t="s">
        <v>114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</row>
    <row r="7" spans="2:14" ht="15">
      <c r="B7"/>
      <c r="C7"/>
      <c r="D7"/>
      <c r="E7"/>
      <c r="F7"/>
      <c r="G7"/>
      <c r="H7"/>
      <c r="I7"/>
      <c r="J7"/>
      <c r="K7"/>
      <c r="L7"/>
      <c r="M7"/>
      <c r="N7"/>
    </row>
    <row r="8" spans="2:14" ht="30">
      <c r="B8" s="192" t="s">
        <v>115</v>
      </c>
      <c r="C8" s="192" t="s">
        <v>21</v>
      </c>
      <c r="D8" s="192" t="s">
        <v>22</v>
      </c>
      <c r="E8" s="192" t="s">
        <v>23</v>
      </c>
      <c r="F8" s="192" t="s">
        <v>24</v>
      </c>
      <c r="G8" s="192" t="s">
        <v>154</v>
      </c>
      <c r="H8" s="193" t="s">
        <v>26</v>
      </c>
      <c r="I8" s="193" t="s">
        <v>27</v>
      </c>
      <c r="J8" s="193" t="s">
        <v>28</v>
      </c>
      <c r="K8" s="193" t="s">
        <v>29</v>
      </c>
      <c r="L8" s="193" t="s">
        <v>30</v>
      </c>
      <c r="M8" s="193" t="s">
        <v>20</v>
      </c>
      <c r="N8" s="193" t="s">
        <v>80</v>
      </c>
    </row>
    <row r="9" spans="2:14" ht="15">
      <c r="B9" s="194" t="s">
        <v>1</v>
      </c>
      <c r="C9" s="25">
        <v>0</v>
      </c>
      <c r="D9" s="25">
        <v>0</v>
      </c>
      <c r="E9" s="25">
        <v>0</v>
      </c>
      <c r="F9" s="25">
        <v>52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104">
        <v>52</v>
      </c>
      <c r="N9" s="183">
        <f>M9/$M$31</f>
        <v>3.5040431266846361E-2</v>
      </c>
    </row>
    <row r="10" spans="2:14" ht="15">
      <c r="B10" s="194" t="s">
        <v>2</v>
      </c>
      <c r="C10" s="25">
        <v>1</v>
      </c>
      <c r="D10" s="25">
        <v>0</v>
      </c>
      <c r="E10" s="25">
        <v>0</v>
      </c>
      <c r="F10" s="25">
        <v>0</v>
      </c>
      <c r="G10" s="25">
        <v>1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104">
        <v>2</v>
      </c>
      <c r="N10" s="183">
        <f t="shared" ref="N10:N30" si="0">M10/$M$31</f>
        <v>1.3477088948787063E-3</v>
      </c>
    </row>
    <row r="11" spans="2:14" ht="15">
      <c r="B11" s="194" t="s">
        <v>3</v>
      </c>
      <c r="C11" s="25">
        <v>0</v>
      </c>
      <c r="D11" s="25">
        <v>1</v>
      </c>
      <c r="E11" s="25">
        <v>7</v>
      </c>
      <c r="F11" s="25">
        <v>0</v>
      </c>
      <c r="G11" s="25">
        <v>0</v>
      </c>
      <c r="H11" s="25">
        <v>2</v>
      </c>
      <c r="I11" s="25">
        <v>1</v>
      </c>
      <c r="J11" s="25">
        <v>0</v>
      </c>
      <c r="K11" s="25">
        <v>0</v>
      </c>
      <c r="L11" s="25">
        <v>0</v>
      </c>
      <c r="M11" s="104">
        <v>11</v>
      </c>
      <c r="N11" s="183">
        <f t="shared" si="0"/>
        <v>7.4123989218328841E-3</v>
      </c>
    </row>
    <row r="12" spans="2:14" ht="15">
      <c r="B12" s="194" t="s">
        <v>4</v>
      </c>
      <c r="C12" s="25">
        <v>0</v>
      </c>
      <c r="D12" s="25">
        <v>6</v>
      </c>
      <c r="E12" s="25">
        <v>1</v>
      </c>
      <c r="F12" s="25">
        <v>0</v>
      </c>
      <c r="G12" s="25">
        <v>0</v>
      </c>
      <c r="H12" s="25">
        <v>5</v>
      </c>
      <c r="I12" s="25">
        <v>4</v>
      </c>
      <c r="J12" s="25">
        <v>0</v>
      </c>
      <c r="K12" s="25">
        <v>0</v>
      </c>
      <c r="L12" s="25">
        <v>0</v>
      </c>
      <c r="M12" s="104">
        <v>16</v>
      </c>
      <c r="N12" s="183">
        <f t="shared" si="0"/>
        <v>1.078167115902965E-2</v>
      </c>
    </row>
    <row r="13" spans="2:14" ht="15">
      <c r="B13" s="194" t="s">
        <v>5</v>
      </c>
      <c r="C13" s="25">
        <v>11</v>
      </c>
      <c r="D13" s="25">
        <v>0</v>
      </c>
      <c r="E13" s="25">
        <v>8</v>
      </c>
      <c r="F13" s="25">
        <v>0</v>
      </c>
      <c r="G13" s="25">
        <v>0</v>
      </c>
      <c r="H13" s="25">
        <v>2</v>
      </c>
      <c r="I13" s="25">
        <v>2</v>
      </c>
      <c r="J13" s="25">
        <v>0</v>
      </c>
      <c r="K13" s="25">
        <v>0</v>
      </c>
      <c r="L13" s="25">
        <v>0</v>
      </c>
      <c r="M13" s="104">
        <v>23</v>
      </c>
      <c r="N13" s="183">
        <f t="shared" si="0"/>
        <v>1.5498652291105121E-2</v>
      </c>
    </row>
    <row r="14" spans="2:14" ht="15">
      <c r="B14" s="194" t="s">
        <v>151</v>
      </c>
      <c r="C14" s="25">
        <v>10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104">
        <v>10</v>
      </c>
      <c r="N14" s="183">
        <f t="shared" si="0"/>
        <v>6.7385444743935314E-3</v>
      </c>
    </row>
    <row r="15" spans="2:14" ht="15">
      <c r="B15" s="194" t="s">
        <v>6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104">
        <v>0</v>
      </c>
      <c r="N15" s="183">
        <f t="shared" si="0"/>
        <v>0</v>
      </c>
    </row>
    <row r="16" spans="2:14" ht="15">
      <c r="B16" s="194" t="s">
        <v>7</v>
      </c>
      <c r="C16" s="25">
        <v>311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104">
        <v>311</v>
      </c>
      <c r="N16" s="183">
        <f t="shared" si="0"/>
        <v>0.2095687331536388</v>
      </c>
    </row>
    <row r="17" spans="2:14" ht="15">
      <c r="B17" s="194" t="s">
        <v>8</v>
      </c>
      <c r="C17" s="25">
        <v>0</v>
      </c>
      <c r="D17" s="25">
        <v>0</v>
      </c>
      <c r="E17" s="25">
        <v>69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104">
        <v>69</v>
      </c>
      <c r="N17" s="183">
        <f t="shared" si="0"/>
        <v>4.6495956873315362E-2</v>
      </c>
    </row>
    <row r="18" spans="2:14" ht="15">
      <c r="B18" s="194" t="s">
        <v>9</v>
      </c>
      <c r="C18" s="25">
        <v>1</v>
      </c>
      <c r="D18" s="25">
        <v>0</v>
      </c>
      <c r="E18" s="25">
        <v>12</v>
      </c>
      <c r="F18" s="25">
        <v>12</v>
      </c>
      <c r="G18" s="25">
        <v>0</v>
      </c>
      <c r="H18" s="25">
        <v>2</v>
      </c>
      <c r="I18" s="25">
        <v>1</v>
      </c>
      <c r="J18" s="25">
        <v>0</v>
      </c>
      <c r="K18" s="25">
        <v>0</v>
      </c>
      <c r="L18" s="25">
        <v>0</v>
      </c>
      <c r="M18" s="104">
        <v>28</v>
      </c>
      <c r="N18" s="183">
        <f>M18/$M$31</f>
        <v>1.8867924528301886E-2</v>
      </c>
    </row>
    <row r="19" spans="2:14" ht="15">
      <c r="B19" s="194" t="s">
        <v>153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101</v>
      </c>
      <c r="K19" s="25">
        <v>0</v>
      </c>
      <c r="L19" s="25">
        <v>0</v>
      </c>
      <c r="M19" s="104">
        <v>101</v>
      </c>
      <c r="N19" s="183">
        <f t="shared" si="0"/>
        <v>6.805929919137467E-2</v>
      </c>
    </row>
    <row r="20" spans="2:14" ht="15">
      <c r="B20" s="194" t="s">
        <v>10</v>
      </c>
      <c r="C20" s="25">
        <v>0</v>
      </c>
      <c r="D20" s="25">
        <v>0</v>
      </c>
      <c r="E20" s="25">
        <v>0</v>
      </c>
      <c r="F20" s="25">
        <v>49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104">
        <v>49</v>
      </c>
      <c r="N20" s="183">
        <f t="shared" si="0"/>
        <v>3.3018867924528301E-2</v>
      </c>
    </row>
    <row r="21" spans="2:14" ht="15">
      <c r="B21" s="195" t="s">
        <v>11</v>
      </c>
      <c r="C21" s="25">
        <v>27</v>
      </c>
      <c r="D21" s="25">
        <v>3</v>
      </c>
      <c r="E21" s="25">
        <v>0</v>
      </c>
      <c r="F21" s="25">
        <v>0</v>
      </c>
      <c r="G21" s="25">
        <v>0</v>
      </c>
      <c r="H21" s="25">
        <v>10</v>
      </c>
      <c r="I21" s="25">
        <v>9</v>
      </c>
      <c r="J21" s="25">
        <v>0</v>
      </c>
      <c r="K21" s="25">
        <v>0</v>
      </c>
      <c r="L21" s="25">
        <v>0</v>
      </c>
      <c r="M21" s="104">
        <v>49</v>
      </c>
      <c r="N21" s="183">
        <f t="shared" si="0"/>
        <v>3.3018867924528301E-2</v>
      </c>
    </row>
    <row r="22" spans="2:14" ht="15">
      <c r="B22" s="195" t="s">
        <v>12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104">
        <v>0</v>
      </c>
      <c r="N22" s="183">
        <f t="shared" si="0"/>
        <v>0</v>
      </c>
    </row>
    <row r="23" spans="2:14" ht="15">
      <c r="B23" s="195" t="s">
        <v>13</v>
      </c>
      <c r="C23" s="25">
        <v>7</v>
      </c>
      <c r="D23" s="25">
        <v>0</v>
      </c>
      <c r="E23" s="25">
        <v>0</v>
      </c>
      <c r="F23" s="25">
        <v>0</v>
      </c>
      <c r="G23" s="25">
        <v>0</v>
      </c>
      <c r="H23" s="25">
        <v>4</v>
      </c>
      <c r="I23" s="25">
        <v>2</v>
      </c>
      <c r="J23" s="25">
        <v>0</v>
      </c>
      <c r="K23" s="25">
        <v>0</v>
      </c>
      <c r="L23" s="25">
        <v>0</v>
      </c>
      <c r="M23" s="104">
        <v>13</v>
      </c>
      <c r="N23" s="183">
        <f t="shared" si="0"/>
        <v>8.7601078167115903E-3</v>
      </c>
    </row>
    <row r="24" spans="2:14" ht="15">
      <c r="B24" s="195" t="s">
        <v>14</v>
      </c>
      <c r="C24" s="25">
        <v>77</v>
      </c>
      <c r="D24" s="25">
        <v>17</v>
      </c>
      <c r="E24" s="25">
        <v>2</v>
      </c>
      <c r="F24" s="25">
        <v>0</v>
      </c>
      <c r="G24" s="25">
        <v>0</v>
      </c>
      <c r="H24" s="25">
        <v>9</v>
      </c>
      <c r="I24" s="25">
        <v>10</v>
      </c>
      <c r="J24" s="25">
        <v>1</v>
      </c>
      <c r="K24" s="25">
        <v>0</v>
      </c>
      <c r="L24" s="25">
        <v>0</v>
      </c>
      <c r="M24" s="104">
        <v>116</v>
      </c>
      <c r="N24" s="183">
        <f t="shared" si="0"/>
        <v>7.8167115902964962E-2</v>
      </c>
    </row>
    <row r="25" spans="2:14" ht="15">
      <c r="B25" s="195" t="s">
        <v>15</v>
      </c>
      <c r="C25" s="25">
        <v>0</v>
      </c>
      <c r="D25" s="25">
        <v>6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104">
        <v>6</v>
      </c>
      <c r="N25" s="183">
        <f t="shared" si="0"/>
        <v>4.0431266846361188E-3</v>
      </c>
    </row>
    <row r="26" spans="2:14" ht="15">
      <c r="B26" s="194" t="s">
        <v>108</v>
      </c>
      <c r="C26" s="25">
        <v>290</v>
      </c>
      <c r="D26" s="25">
        <v>39</v>
      </c>
      <c r="E26" s="25">
        <v>83</v>
      </c>
      <c r="F26" s="26">
        <v>0</v>
      </c>
      <c r="G26" s="26">
        <v>0</v>
      </c>
      <c r="H26" s="26">
        <v>11</v>
      </c>
      <c r="I26" s="26">
        <v>10</v>
      </c>
      <c r="J26" s="26">
        <v>0</v>
      </c>
      <c r="K26" s="26">
        <v>0</v>
      </c>
      <c r="L26" s="26">
        <v>0</v>
      </c>
      <c r="M26" s="104">
        <v>433</v>
      </c>
      <c r="N26" s="183">
        <f t="shared" si="0"/>
        <v>0.2917789757412399</v>
      </c>
    </row>
    <row r="27" spans="2:14" ht="15">
      <c r="B27" s="194" t="s">
        <v>39</v>
      </c>
      <c r="C27" s="25">
        <v>0</v>
      </c>
      <c r="D27" s="25">
        <v>0</v>
      </c>
      <c r="E27" s="25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104">
        <v>0</v>
      </c>
      <c r="N27" s="183">
        <f t="shared" si="0"/>
        <v>0</v>
      </c>
    </row>
    <row r="28" spans="2:14" ht="25.5" customHeight="1">
      <c r="B28" s="194" t="s">
        <v>40</v>
      </c>
      <c r="C28" s="25">
        <v>14</v>
      </c>
      <c r="D28" s="25">
        <v>1</v>
      </c>
      <c r="E28" s="25">
        <v>7</v>
      </c>
      <c r="F28" s="25">
        <v>0</v>
      </c>
      <c r="G28" s="25">
        <v>0</v>
      </c>
      <c r="H28" s="25">
        <v>11</v>
      </c>
      <c r="I28" s="25">
        <v>7</v>
      </c>
      <c r="J28" s="25">
        <v>0</v>
      </c>
      <c r="K28" s="25">
        <v>0</v>
      </c>
      <c r="L28" s="25">
        <v>0</v>
      </c>
      <c r="M28" s="104">
        <v>40</v>
      </c>
      <c r="N28" s="183">
        <f t="shared" si="0"/>
        <v>2.6954177897574125E-2</v>
      </c>
    </row>
    <row r="29" spans="2:14" ht="15">
      <c r="B29" s="196" t="s">
        <v>17</v>
      </c>
      <c r="C29" s="25">
        <v>2</v>
      </c>
      <c r="D29" s="25">
        <v>0</v>
      </c>
      <c r="E29" s="25">
        <v>0</v>
      </c>
      <c r="F29" s="25">
        <v>2</v>
      </c>
      <c r="G29" s="25">
        <v>0</v>
      </c>
      <c r="H29" s="25">
        <v>0</v>
      </c>
      <c r="I29" s="25">
        <v>0</v>
      </c>
      <c r="J29" s="25">
        <v>39</v>
      </c>
      <c r="K29" s="25">
        <v>0</v>
      </c>
      <c r="L29" s="25">
        <v>0</v>
      </c>
      <c r="M29" s="104">
        <v>43</v>
      </c>
      <c r="N29" s="183">
        <f t="shared" si="0"/>
        <v>2.8975741239892182E-2</v>
      </c>
    </row>
    <row r="30" spans="2:14" ht="16.5" customHeight="1">
      <c r="B30" s="196" t="s">
        <v>18</v>
      </c>
      <c r="C30" s="25">
        <v>67</v>
      </c>
      <c r="D30" s="25">
        <v>0</v>
      </c>
      <c r="E30" s="25">
        <v>0</v>
      </c>
      <c r="F30" s="27">
        <v>1</v>
      </c>
      <c r="G30" s="25"/>
      <c r="H30" s="25">
        <v>2</v>
      </c>
      <c r="I30" s="25">
        <v>1</v>
      </c>
      <c r="J30" s="25">
        <v>0</v>
      </c>
      <c r="K30" s="25">
        <v>2</v>
      </c>
      <c r="L30" s="25">
        <v>39</v>
      </c>
      <c r="M30" s="104">
        <v>112</v>
      </c>
      <c r="N30" s="183">
        <f t="shared" si="0"/>
        <v>7.5471698113207544E-2</v>
      </c>
    </row>
    <row r="31" spans="2:14" ht="15">
      <c r="B31" s="36" t="s">
        <v>20</v>
      </c>
      <c r="C31" s="197">
        <f>SUM(C9:C30)</f>
        <v>818</v>
      </c>
      <c r="D31" s="197">
        <f t="shared" ref="D31:M31" si="1">SUM(D9:D30)</f>
        <v>73</v>
      </c>
      <c r="E31" s="197">
        <f t="shared" si="1"/>
        <v>189</v>
      </c>
      <c r="F31" s="197">
        <f t="shared" si="1"/>
        <v>116</v>
      </c>
      <c r="G31" s="197">
        <f t="shared" si="1"/>
        <v>1</v>
      </c>
      <c r="H31" s="197">
        <f t="shared" si="1"/>
        <v>58</v>
      </c>
      <c r="I31" s="197">
        <f t="shared" si="1"/>
        <v>47</v>
      </c>
      <c r="J31" s="197">
        <f t="shared" si="1"/>
        <v>141</v>
      </c>
      <c r="K31" s="197">
        <f t="shared" si="1"/>
        <v>2</v>
      </c>
      <c r="L31" s="197">
        <f t="shared" si="1"/>
        <v>39</v>
      </c>
      <c r="M31" s="197">
        <f t="shared" si="1"/>
        <v>1484</v>
      </c>
      <c r="N31" s="198">
        <f>M31/$M$31</f>
        <v>1</v>
      </c>
    </row>
    <row r="32" spans="2:14">
      <c r="B32" s="9" t="s">
        <v>95</v>
      </c>
      <c r="N32" s="15"/>
    </row>
  </sheetData>
  <mergeCells count="4">
    <mergeCell ref="B6:N6"/>
    <mergeCell ref="B5:N5"/>
    <mergeCell ref="B4:N4"/>
    <mergeCell ref="B3:N3"/>
  </mergeCells>
  <pageMargins left="0.7" right="0.7" top="0.75" bottom="0.75" header="0.3" footer="0.3"/>
  <pageSetup scale="50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55"/>
  <sheetViews>
    <sheetView view="pageBreakPreview" topLeftCell="A185" zoomScaleNormal="100" zoomScaleSheetLayoutView="100" workbookViewId="0">
      <selection activeCell="A181" sqref="A181:XFD197"/>
    </sheetView>
  </sheetViews>
  <sheetFormatPr baseColWidth="10" defaultColWidth="10.85546875" defaultRowHeight="14.25"/>
  <cols>
    <col min="1" max="1" width="10.85546875" style="1"/>
    <col min="2" max="2" width="25.28515625" style="1" customWidth="1"/>
    <col min="3" max="3" width="23" style="1" customWidth="1"/>
    <col min="4" max="4" width="17" style="1" customWidth="1"/>
    <col min="5" max="5" width="17.28515625" style="1" customWidth="1"/>
    <col min="6" max="6" width="15" style="1" customWidth="1"/>
    <col min="7" max="7" width="19.85546875" style="1" customWidth="1"/>
    <col min="8" max="8" width="17" style="1" customWidth="1"/>
    <col min="9" max="16384" width="10.85546875" style="1"/>
  </cols>
  <sheetData>
    <row r="1" spans="2:8" ht="15">
      <c r="B1"/>
      <c r="C1"/>
      <c r="D1" s="55"/>
      <c r="E1" s="88" t="s">
        <v>31</v>
      </c>
      <c r="F1" s="55"/>
      <c r="G1" s="140"/>
      <c r="H1" s="140"/>
    </row>
    <row r="2" spans="2:8" ht="15">
      <c r="B2"/>
      <c r="C2"/>
      <c r="D2" s="55"/>
      <c r="E2" s="88" t="s">
        <v>49</v>
      </c>
      <c r="F2" s="55"/>
      <c r="G2"/>
      <c r="H2"/>
    </row>
    <row r="3" spans="2:8" ht="15">
      <c r="B3"/>
      <c r="C3"/>
      <c r="D3"/>
      <c r="E3" s="141" t="s">
        <v>45</v>
      </c>
      <c r="F3"/>
      <c r="G3" s="142"/>
      <c r="H3" s="142"/>
    </row>
    <row r="4" spans="2:8" ht="15">
      <c r="B4"/>
      <c r="C4"/>
      <c r="D4"/>
      <c r="E4" s="141" t="s">
        <v>96</v>
      </c>
      <c r="F4"/>
      <c r="G4" s="142"/>
      <c r="H4" s="142"/>
    </row>
    <row r="5" spans="2:8" ht="15.75" thickBot="1">
      <c r="B5"/>
      <c r="C5" s="143"/>
      <c r="D5"/>
      <c r="E5" s="141" t="s">
        <v>141</v>
      </c>
      <c r="F5"/>
      <c r="G5" s="142"/>
      <c r="H5" s="142"/>
    </row>
    <row r="6" spans="2:8">
      <c r="B6" s="241" t="s">
        <v>50</v>
      </c>
      <c r="C6" s="243" t="s">
        <v>7</v>
      </c>
      <c r="D6" s="243" t="s">
        <v>11</v>
      </c>
      <c r="E6" s="243" t="s">
        <v>48</v>
      </c>
      <c r="F6" s="243" t="s">
        <v>16</v>
      </c>
      <c r="G6" s="245" t="s">
        <v>18</v>
      </c>
      <c r="H6" s="231" t="s">
        <v>20</v>
      </c>
    </row>
    <row r="7" spans="2:8" ht="15" thickBot="1">
      <c r="B7" s="242"/>
      <c r="C7" s="244"/>
      <c r="D7" s="244"/>
      <c r="E7" s="244"/>
      <c r="F7" s="244"/>
      <c r="G7" s="246"/>
      <c r="H7" s="232"/>
    </row>
    <row r="8" spans="2:8" ht="15">
      <c r="B8" s="144" t="s">
        <v>51</v>
      </c>
      <c r="C8" s="145">
        <v>104764</v>
      </c>
      <c r="D8" s="146">
        <v>0</v>
      </c>
      <c r="E8" s="146">
        <v>1455.75</v>
      </c>
      <c r="F8" s="199">
        <v>54111.25</v>
      </c>
      <c r="G8" s="147">
        <v>4058.75</v>
      </c>
      <c r="H8" s="148">
        <v>164389.75</v>
      </c>
    </row>
    <row r="9" spans="2:8" ht="15">
      <c r="B9" s="149" t="s">
        <v>52</v>
      </c>
      <c r="C9" s="150">
        <v>2334.5</v>
      </c>
      <c r="D9" s="150">
        <v>2446</v>
      </c>
      <c r="E9" s="150">
        <v>1557.5</v>
      </c>
      <c r="F9" s="200">
        <v>5783</v>
      </c>
      <c r="G9" s="150">
        <v>6143.25</v>
      </c>
      <c r="H9" s="151">
        <v>18264.25</v>
      </c>
    </row>
    <row r="10" spans="2:8" ht="15.75" thickBot="1">
      <c r="B10" s="152" t="s">
        <v>53</v>
      </c>
      <c r="C10" s="153">
        <f>SUM(C8:C9)</f>
        <v>107098.5</v>
      </c>
      <c r="D10" s="153">
        <f t="shared" ref="D10:H10" si="0">SUM(D8:D9)</f>
        <v>2446</v>
      </c>
      <c r="E10" s="153">
        <f t="shared" si="0"/>
        <v>3013.25</v>
      </c>
      <c r="F10" s="153">
        <f t="shared" si="0"/>
        <v>59894.25</v>
      </c>
      <c r="G10" s="153">
        <f t="shared" si="0"/>
        <v>10202</v>
      </c>
      <c r="H10" s="153">
        <f t="shared" si="0"/>
        <v>182654</v>
      </c>
    </row>
    <row r="11" spans="2:8" ht="15.75" thickBot="1">
      <c r="B11" s="155"/>
      <c r="C11" s="155"/>
      <c r="D11" s="155"/>
      <c r="E11" s="155"/>
      <c r="F11" s="155"/>
      <c r="G11" s="155"/>
      <c r="H11" s="155"/>
    </row>
    <row r="12" spans="2:8">
      <c r="B12" s="233" t="s">
        <v>54</v>
      </c>
      <c r="C12" s="235" t="s">
        <v>7</v>
      </c>
      <c r="D12" s="235" t="s">
        <v>11</v>
      </c>
      <c r="E12" s="235" t="s">
        <v>48</v>
      </c>
      <c r="F12" s="235" t="s">
        <v>16</v>
      </c>
      <c r="G12" s="237" t="s">
        <v>18</v>
      </c>
      <c r="H12" s="239" t="s">
        <v>20</v>
      </c>
    </row>
    <row r="13" spans="2:8" ht="15" thickBot="1">
      <c r="B13" s="234"/>
      <c r="C13" s="236"/>
      <c r="D13" s="236"/>
      <c r="E13" s="236"/>
      <c r="F13" s="236"/>
      <c r="G13" s="238"/>
      <c r="H13" s="240"/>
    </row>
    <row r="14" spans="2:8" ht="15">
      <c r="B14" s="156" t="s">
        <v>51</v>
      </c>
      <c r="C14" s="145">
        <v>31628</v>
      </c>
      <c r="D14" s="145">
        <v>0</v>
      </c>
      <c r="E14" s="145">
        <v>1455.75</v>
      </c>
      <c r="F14" s="202">
        <v>22998.5</v>
      </c>
      <c r="G14" s="145">
        <v>4058.75</v>
      </c>
      <c r="H14" s="148">
        <v>60141</v>
      </c>
    </row>
    <row r="15" spans="2:8" ht="15">
      <c r="B15" s="149" t="s">
        <v>52</v>
      </c>
      <c r="C15" s="150">
        <v>65943.25</v>
      </c>
      <c r="D15" s="150">
        <v>2446</v>
      </c>
      <c r="E15" s="150">
        <v>1557.5</v>
      </c>
      <c r="F15" s="200">
        <v>27413</v>
      </c>
      <c r="G15" s="150">
        <v>6143.25</v>
      </c>
      <c r="H15" s="151">
        <v>103503</v>
      </c>
    </row>
    <row r="16" spans="2:8" ht="15.75" thickBot="1">
      <c r="B16" s="152" t="s">
        <v>55</v>
      </c>
      <c r="C16" s="153">
        <f>SUM(C14:C15)</f>
        <v>97571.25</v>
      </c>
      <c r="D16" s="153">
        <f t="shared" ref="D16:H16" si="1">SUM(D14:D15)</f>
        <v>2446</v>
      </c>
      <c r="E16" s="153">
        <f t="shared" si="1"/>
        <v>3013.25</v>
      </c>
      <c r="F16" s="153">
        <f t="shared" si="1"/>
        <v>50411.5</v>
      </c>
      <c r="G16" s="153">
        <f t="shared" si="1"/>
        <v>10202</v>
      </c>
      <c r="H16" s="153">
        <f t="shared" si="1"/>
        <v>163644</v>
      </c>
    </row>
    <row r="17" spans="2:9" ht="15.75" thickBot="1">
      <c r="B17" s="155"/>
      <c r="C17" s="155"/>
      <c r="D17" s="155"/>
      <c r="E17" s="155"/>
      <c r="F17" s="155"/>
      <c r="G17" s="155"/>
      <c r="H17" s="155"/>
    </row>
    <row r="18" spans="2:9">
      <c r="B18" s="241" t="s">
        <v>56</v>
      </c>
      <c r="C18" s="243" t="s">
        <v>7</v>
      </c>
      <c r="D18" s="243" t="s">
        <v>11</v>
      </c>
      <c r="E18" s="243" t="s">
        <v>48</v>
      </c>
      <c r="F18" s="243" t="s">
        <v>16</v>
      </c>
      <c r="G18" s="245" t="s">
        <v>18</v>
      </c>
      <c r="H18" s="231" t="s">
        <v>20</v>
      </c>
    </row>
    <row r="19" spans="2:9" ht="15" thickBot="1">
      <c r="B19" s="242"/>
      <c r="C19" s="244"/>
      <c r="D19" s="244"/>
      <c r="E19" s="244"/>
      <c r="F19" s="244"/>
      <c r="G19" s="246"/>
      <c r="H19" s="232"/>
    </row>
    <row r="20" spans="2:9" ht="15">
      <c r="B20" s="156" t="s">
        <v>51</v>
      </c>
      <c r="C20" s="145">
        <v>63939</v>
      </c>
      <c r="D20" s="145">
        <v>0</v>
      </c>
      <c r="E20" s="157">
        <v>0</v>
      </c>
      <c r="F20" s="202">
        <v>3059.5</v>
      </c>
      <c r="G20" s="145">
        <v>0</v>
      </c>
      <c r="H20" s="158">
        <v>66998.5</v>
      </c>
      <c r="I20" s="17"/>
    </row>
    <row r="21" spans="2:9" ht="15">
      <c r="B21" s="149" t="s">
        <v>52</v>
      </c>
      <c r="C21" s="159">
        <v>21033</v>
      </c>
      <c r="D21" s="150">
        <v>0</v>
      </c>
      <c r="E21" s="160">
        <v>0</v>
      </c>
      <c r="F21" s="203">
        <v>0</v>
      </c>
      <c r="G21" s="150">
        <v>0</v>
      </c>
      <c r="H21" s="162">
        <v>21033</v>
      </c>
      <c r="I21" s="17"/>
    </row>
    <row r="22" spans="2:9" ht="15">
      <c r="B22" s="163" t="s">
        <v>57</v>
      </c>
      <c r="C22" s="164">
        <v>84972</v>
      </c>
      <c r="D22" s="164">
        <v>0</v>
      </c>
      <c r="E22" s="164">
        <v>0</v>
      </c>
      <c r="F22" s="52">
        <v>3059.5</v>
      </c>
      <c r="G22" s="164">
        <v>0</v>
      </c>
      <c r="H22" s="151">
        <v>88031.5</v>
      </c>
      <c r="I22" s="17"/>
    </row>
    <row r="23" spans="2:9" ht="15">
      <c r="B23" s="149" t="s">
        <v>51</v>
      </c>
      <c r="C23" s="150">
        <v>62911.5</v>
      </c>
      <c r="D23" s="150">
        <v>0</v>
      </c>
      <c r="E23" s="161">
        <v>0</v>
      </c>
      <c r="F23" s="203">
        <v>4173.25</v>
      </c>
      <c r="G23" s="150">
        <v>0</v>
      </c>
      <c r="H23" s="162">
        <v>67084.75</v>
      </c>
      <c r="I23" s="17"/>
    </row>
    <row r="24" spans="2:9" ht="15">
      <c r="B24" s="149" t="s">
        <v>52</v>
      </c>
      <c r="C24" s="150">
        <v>19125</v>
      </c>
      <c r="D24" s="150">
        <v>0</v>
      </c>
      <c r="E24" s="161">
        <v>0</v>
      </c>
      <c r="F24" s="203">
        <v>0</v>
      </c>
      <c r="G24" s="150">
        <v>0</v>
      </c>
      <c r="H24" s="162">
        <v>19125</v>
      </c>
      <c r="I24" s="17"/>
    </row>
    <row r="25" spans="2:9" ht="15">
      <c r="B25" s="163" t="s">
        <v>58</v>
      </c>
      <c r="C25" s="164">
        <v>82036.5</v>
      </c>
      <c r="D25" s="164">
        <v>0</v>
      </c>
      <c r="E25" s="164">
        <v>0</v>
      </c>
      <c r="F25" s="52">
        <v>4173.25</v>
      </c>
      <c r="G25" s="164">
        <v>0</v>
      </c>
      <c r="H25" s="151">
        <v>86209.75</v>
      </c>
      <c r="I25" s="17"/>
    </row>
    <row r="26" spans="2:9" ht="15.75" thickBot="1">
      <c r="B26" s="152" t="s">
        <v>56</v>
      </c>
      <c r="C26" s="153">
        <v>167008.5</v>
      </c>
      <c r="D26" s="153">
        <v>0</v>
      </c>
      <c r="E26" s="153">
        <v>0</v>
      </c>
      <c r="F26" s="201">
        <v>7232.75</v>
      </c>
      <c r="G26" s="153">
        <v>0</v>
      </c>
      <c r="H26" s="154">
        <v>174241.25</v>
      </c>
    </row>
    <row r="27" spans="2:9" ht="15.75" thickBot="1">
      <c r="B27" s="165"/>
      <c r="C27" s="166"/>
      <c r="D27" s="166"/>
      <c r="E27" s="166"/>
      <c r="F27" s="169"/>
      <c r="G27" s="166"/>
      <c r="H27" s="155"/>
    </row>
    <row r="28" spans="2:9" ht="15.75" thickBot="1">
      <c r="B28" s="167" t="s">
        <v>20</v>
      </c>
      <c r="C28" s="168">
        <f>C10+C16+C26</f>
        <v>371678.25</v>
      </c>
      <c r="D28" s="168">
        <f t="shared" ref="D28:H28" si="2">D10+D16+D26</f>
        <v>4892</v>
      </c>
      <c r="E28" s="168">
        <f t="shared" si="2"/>
        <v>6026.5</v>
      </c>
      <c r="F28" s="168">
        <f t="shared" si="2"/>
        <v>117538.5</v>
      </c>
      <c r="G28" s="168">
        <f t="shared" si="2"/>
        <v>20404</v>
      </c>
      <c r="H28" s="168">
        <f t="shared" si="2"/>
        <v>520539.25</v>
      </c>
    </row>
    <row r="29" spans="2:9">
      <c r="B29" s="217" t="s">
        <v>107</v>
      </c>
    </row>
    <row r="30" spans="2:9">
      <c r="B30" s="217" t="s">
        <v>95</v>
      </c>
    </row>
    <row r="31" spans="2:9">
      <c r="B31" s="2"/>
    </row>
    <row r="37" spans="1:8" ht="15">
      <c r="A37" s="230" t="s">
        <v>142</v>
      </c>
      <c r="B37" s="230"/>
      <c r="C37" s="230"/>
      <c r="D37" s="230"/>
      <c r="E37" s="230"/>
      <c r="F37" s="230"/>
      <c r="G37" s="230"/>
      <c r="H37" s="230"/>
    </row>
    <row r="38" spans="1:8" ht="15">
      <c r="A38"/>
      <c r="B38"/>
      <c r="C38"/>
      <c r="D38"/>
      <c r="E38"/>
      <c r="F38"/>
      <c r="G38"/>
      <c r="H38"/>
    </row>
    <row r="39" spans="1:8" ht="15">
      <c r="A39"/>
      <c r="B39" s="75" t="s">
        <v>159</v>
      </c>
      <c r="C39" s="75" t="s">
        <v>7</v>
      </c>
      <c r="D39" s="75" t="s">
        <v>11</v>
      </c>
      <c r="E39" s="75" t="s">
        <v>48</v>
      </c>
      <c r="F39" s="75" t="s">
        <v>108</v>
      </c>
      <c r="G39" s="75" t="s">
        <v>18</v>
      </c>
      <c r="H39" s="75" t="s">
        <v>19</v>
      </c>
    </row>
    <row r="40" spans="1:8" ht="15">
      <c r="A40"/>
      <c r="B40" s="59" t="s">
        <v>76</v>
      </c>
      <c r="C40" s="159">
        <v>107098.5</v>
      </c>
      <c r="D40" s="60">
        <v>2446</v>
      </c>
      <c r="E40" s="60">
        <v>3013.25</v>
      </c>
      <c r="F40" s="60">
        <v>59894.25</v>
      </c>
      <c r="G40" s="60">
        <v>10202</v>
      </c>
      <c r="H40" s="60">
        <f>SUM(C40:G40)</f>
        <v>182654</v>
      </c>
    </row>
    <row r="41" spans="1:8" ht="15">
      <c r="A41"/>
      <c r="B41" s="59" t="s">
        <v>77</v>
      </c>
      <c r="C41" s="159">
        <v>97571.25</v>
      </c>
      <c r="D41" s="60">
        <v>2446</v>
      </c>
      <c r="E41" s="60">
        <v>3013.25</v>
      </c>
      <c r="F41" s="60">
        <v>50411.5</v>
      </c>
      <c r="G41" s="60">
        <v>10202</v>
      </c>
      <c r="H41" s="60">
        <f t="shared" ref="H41:H43" si="3">SUM(C41:G41)</f>
        <v>163644</v>
      </c>
    </row>
    <row r="42" spans="1:8" ht="15.75" thickBot="1">
      <c r="A42"/>
      <c r="B42" s="59" t="s">
        <v>61</v>
      </c>
      <c r="C42" s="159">
        <v>167008.5</v>
      </c>
      <c r="D42" s="60">
        <v>0</v>
      </c>
      <c r="E42" s="60">
        <v>0</v>
      </c>
      <c r="F42" s="201">
        <v>7232.75</v>
      </c>
      <c r="G42" s="60">
        <v>0</v>
      </c>
      <c r="H42" s="60">
        <f t="shared" si="3"/>
        <v>174241.25</v>
      </c>
    </row>
    <row r="43" spans="1:8" ht="15">
      <c r="A43"/>
      <c r="B43" s="73" t="s">
        <v>20</v>
      </c>
      <c r="C43" s="66">
        <f>SUM(C40:C42)</f>
        <v>371678.25</v>
      </c>
      <c r="D43" s="66">
        <f t="shared" ref="D43:G43" si="4">SUM(D40:D42)</f>
        <v>4892</v>
      </c>
      <c r="E43" s="66">
        <f t="shared" si="4"/>
        <v>6026.5</v>
      </c>
      <c r="F43" s="66">
        <f t="shared" si="4"/>
        <v>117538.5</v>
      </c>
      <c r="G43" s="66">
        <f t="shared" si="4"/>
        <v>20404</v>
      </c>
      <c r="H43" s="66">
        <f t="shared" si="3"/>
        <v>520539.25</v>
      </c>
    </row>
    <row r="44" spans="1:8">
      <c r="B44" s="8" t="s">
        <v>95</v>
      </c>
      <c r="C44" s="18"/>
      <c r="D44" s="18"/>
      <c r="E44" s="18"/>
      <c r="F44" s="18"/>
      <c r="G44" s="18"/>
    </row>
    <row r="52" spans="2:2">
      <c r="B52" s="1" t="s">
        <v>74</v>
      </c>
    </row>
    <row r="75" spans="2:6" ht="15">
      <c r="B75" s="230" t="s">
        <v>99</v>
      </c>
      <c r="C75" s="230"/>
      <c r="D75" s="230"/>
      <c r="E75" s="230"/>
      <c r="F75" s="230"/>
    </row>
    <row r="76" spans="2:6" ht="15">
      <c r="B76" s="247" t="s">
        <v>111</v>
      </c>
      <c r="C76" s="247"/>
      <c r="D76" s="247"/>
      <c r="E76" s="247"/>
      <c r="F76" s="247"/>
    </row>
    <row r="77" spans="2:6" ht="15">
      <c r="B77" s="170" t="s">
        <v>76</v>
      </c>
      <c r="C77" s="105">
        <v>2022</v>
      </c>
      <c r="D77" s="105">
        <v>2023</v>
      </c>
      <c r="E77" s="105" t="s">
        <v>98</v>
      </c>
      <c r="F77" s="105" t="s">
        <v>97</v>
      </c>
    </row>
    <row r="78" spans="2:6" ht="15">
      <c r="B78" s="171" t="s">
        <v>51</v>
      </c>
      <c r="C78" s="103">
        <v>169720</v>
      </c>
      <c r="D78" s="103">
        <v>164389.75</v>
      </c>
      <c r="E78" s="103">
        <f>D78-C78</f>
        <v>-5330.25</v>
      </c>
      <c r="F78" s="178">
        <f>E78/C78</f>
        <v>-3.1406139523921753E-2</v>
      </c>
    </row>
    <row r="79" spans="2:6" ht="15">
      <c r="B79" s="173" t="s">
        <v>52</v>
      </c>
      <c r="C79" s="103">
        <v>16158</v>
      </c>
      <c r="D79" s="103">
        <v>18264.25</v>
      </c>
      <c r="E79" s="103">
        <f t="shared" ref="E79:E80" si="5">D79-C79</f>
        <v>2106.25</v>
      </c>
      <c r="F79" s="178">
        <f t="shared" ref="F79" si="6">E79/C79</f>
        <v>0.13035338531996535</v>
      </c>
    </row>
    <row r="80" spans="2:6" ht="15">
      <c r="B80" s="173" t="s">
        <v>53</v>
      </c>
      <c r="C80" s="104">
        <f>SUM(C78:C79)</f>
        <v>185878</v>
      </c>
      <c r="D80" s="104">
        <f>SUM(D78:D79)</f>
        <v>182654</v>
      </c>
      <c r="E80" s="104">
        <f t="shared" si="5"/>
        <v>-3224</v>
      </c>
      <c r="F80" s="179">
        <f>E80/C80</f>
        <v>-1.7344709971056284E-2</v>
      </c>
    </row>
    <row r="81" spans="2:6" ht="15">
      <c r="B81" s="174"/>
      <c r="C81" s="175"/>
      <c r="D81" s="175"/>
      <c r="E81" s="103"/>
      <c r="F81" s="176"/>
    </row>
    <row r="82" spans="2:6" ht="15">
      <c r="B82" s="170" t="s">
        <v>60</v>
      </c>
      <c r="C82" s="105">
        <v>2022</v>
      </c>
      <c r="D82" s="105">
        <v>2023</v>
      </c>
      <c r="E82" s="105" t="s">
        <v>98</v>
      </c>
      <c r="F82" s="105" t="s">
        <v>97</v>
      </c>
    </row>
    <row r="83" spans="2:6" ht="15">
      <c r="B83" s="173" t="s">
        <v>51</v>
      </c>
      <c r="C83" s="103">
        <v>70830</v>
      </c>
      <c r="D83" s="103">
        <v>60141</v>
      </c>
      <c r="E83" s="103">
        <f>D83-C83</f>
        <v>-10689</v>
      </c>
      <c r="F83" s="172">
        <f>E83/C83</f>
        <v>-0.15091063108852182</v>
      </c>
    </row>
    <row r="84" spans="2:6" ht="15">
      <c r="B84" s="173" t="s">
        <v>52</v>
      </c>
      <c r="C84" s="103">
        <v>97007</v>
      </c>
      <c r="D84" s="103">
        <v>103503</v>
      </c>
      <c r="E84" s="103">
        <f t="shared" ref="E84" si="7">D84-C84</f>
        <v>6496</v>
      </c>
      <c r="F84" s="172">
        <f t="shared" ref="F84:F85" si="8">E84/C84</f>
        <v>6.6964239694042693E-2</v>
      </c>
    </row>
    <row r="85" spans="2:6" ht="15">
      <c r="B85" s="173" t="s">
        <v>55</v>
      </c>
      <c r="C85" s="104">
        <f>SUM(C83:C84)</f>
        <v>167837</v>
      </c>
      <c r="D85" s="104">
        <f t="shared" ref="D85:E85" si="9">SUM(D83:D84)</f>
        <v>163644</v>
      </c>
      <c r="E85" s="104">
        <f t="shared" si="9"/>
        <v>-4193</v>
      </c>
      <c r="F85" s="218">
        <f t="shared" si="8"/>
        <v>-2.4982572376770318E-2</v>
      </c>
    </row>
    <row r="86" spans="2:6" ht="15">
      <c r="B86" s="174"/>
      <c r="C86" s="175"/>
      <c r="D86" s="175"/>
      <c r="E86" s="103"/>
      <c r="F86" s="176"/>
    </row>
    <row r="87" spans="2:6" ht="15">
      <c r="B87" s="170"/>
      <c r="C87" s="170">
        <v>2022</v>
      </c>
      <c r="D87" s="170">
        <v>2023</v>
      </c>
      <c r="E87" s="105" t="s">
        <v>98</v>
      </c>
      <c r="F87" s="105" t="s">
        <v>97</v>
      </c>
    </row>
    <row r="88" spans="2:6" ht="15">
      <c r="B88" s="173" t="s">
        <v>51</v>
      </c>
      <c r="C88" s="103">
        <v>77575</v>
      </c>
      <c r="D88" s="103">
        <v>66998.5</v>
      </c>
      <c r="E88" s="103">
        <f>D88-C88</f>
        <v>-10576.5</v>
      </c>
      <c r="F88" s="172">
        <f>E88/C88</f>
        <v>-0.13633902674830808</v>
      </c>
    </row>
    <row r="89" spans="2:6" ht="15">
      <c r="B89" s="173" t="s">
        <v>52</v>
      </c>
      <c r="C89" s="103">
        <v>24410</v>
      </c>
      <c r="D89" s="103">
        <v>21033</v>
      </c>
      <c r="E89" s="103">
        <f t="shared" ref="E89:E94" si="10">D89-C89</f>
        <v>-3377</v>
      </c>
      <c r="F89" s="172">
        <f t="shared" ref="F89:F94" si="11">E89/C89</f>
        <v>-0.13834494059811553</v>
      </c>
    </row>
    <row r="90" spans="2:6" ht="15">
      <c r="B90" s="173" t="s">
        <v>57</v>
      </c>
      <c r="C90" s="104">
        <f>SUM(C88:C89)</f>
        <v>101985</v>
      </c>
      <c r="D90" s="104">
        <v>88031.5</v>
      </c>
      <c r="E90" s="103">
        <f t="shared" si="10"/>
        <v>-13953.5</v>
      </c>
      <c r="F90" s="172">
        <f t="shared" si="11"/>
        <v>-0.13681914006961809</v>
      </c>
    </row>
    <row r="91" spans="2:6" ht="15">
      <c r="B91" s="173" t="s">
        <v>51</v>
      </c>
      <c r="C91" s="103">
        <v>84638</v>
      </c>
      <c r="D91" s="103">
        <v>67084.75</v>
      </c>
      <c r="E91" s="103">
        <f t="shared" si="10"/>
        <v>-17553.25</v>
      </c>
      <c r="F91" s="172">
        <f t="shared" si="11"/>
        <v>-0.2073920697559016</v>
      </c>
    </row>
    <row r="92" spans="2:6" ht="15">
      <c r="B92" s="173" t="s">
        <v>52</v>
      </c>
      <c r="C92" s="103">
        <v>26487</v>
      </c>
      <c r="D92" s="103">
        <v>19125</v>
      </c>
      <c r="E92" s="103">
        <f t="shared" si="10"/>
        <v>-7362</v>
      </c>
      <c r="F92" s="172">
        <f t="shared" si="11"/>
        <v>-0.27794767244308527</v>
      </c>
    </row>
    <row r="93" spans="2:6" ht="15">
      <c r="B93" s="173" t="s">
        <v>58</v>
      </c>
      <c r="C93" s="104">
        <f>SUM(C91:C92)</f>
        <v>111125</v>
      </c>
      <c r="D93" s="104">
        <v>86209.75</v>
      </c>
      <c r="E93" s="103">
        <f t="shared" si="10"/>
        <v>-24915.25</v>
      </c>
      <c r="F93" s="172">
        <f t="shared" si="11"/>
        <v>-0.22420922384701913</v>
      </c>
    </row>
    <row r="94" spans="2:6" ht="15">
      <c r="B94" s="173" t="s">
        <v>56</v>
      </c>
      <c r="C94" s="104">
        <f>C90+C93</f>
        <v>213110</v>
      </c>
      <c r="D94" s="104">
        <f>D90+D93</f>
        <v>174241.25</v>
      </c>
      <c r="E94" s="104">
        <f t="shared" si="10"/>
        <v>-38868.75</v>
      </c>
      <c r="F94" s="218">
        <f t="shared" si="11"/>
        <v>-0.18238820327530383</v>
      </c>
    </row>
    <row r="95" spans="2:6" ht="15">
      <c r="B95" s="177"/>
      <c r="C95" s="103"/>
      <c r="D95" s="103"/>
      <c r="E95" s="103"/>
      <c r="F95" s="172"/>
    </row>
    <row r="96" spans="2:6" ht="15">
      <c r="B96" s="67" t="s">
        <v>20</v>
      </c>
      <c r="C96" s="81">
        <f>C80+C85+C94</f>
        <v>566825</v>
      </c>
      <c r="D96" s="81">
        <f t="shared" ref="D96:F96" si="12">D80+D85+D94</f>
        <v>520539.25</v>
      </c>
      <c r="E96" s="81">
        <f t="shared" si="12"/>
        <v>-46285.75</v>
      </c>
      <c r="F96" s="180">
        <f t="shared" si="12"/>
        <v>-0.22471548562313043</v>
      </c>
    </row>
    <row r="97" spans="2:2">
      <c r="B97" s="8" t="s">
        <v>95</v>
      </c>
    </row>
    <row r="98" spans="2:2">
      <c r="B98" s="8"/>
    </row>
    <row r="99" spans="2:2">
      <c r="B99" s="8"/>
    </row>
    <row r="100" spans="2:2">
      <c r="B100" s="8"/>
    </row>
    <row r="101" spans="2:2">
      <c r="B101" s="8"/>
    </row>
    <row r="102" spans="2:2">
      <c r="B102" s="8"/>
    </row>
    <row r="103" spans="2:2">
      <c r="B103" s="8"/>
    </row>
    <row r="104" spans="2:2">
      <c r="B104" s="8"/>
    </row>
    <row r="105" spans="2:2">
      <c r="B105" s="8"/>
    </row>
    <row r="106" spans="2:2">
      <c r="B106" s="8"/>
    </row>
    <row r="107" spans="2:2">
      <c r="B107" s="8"/>
    </row>
    <row r="108" spans="2:2">
      <c r="B108" s="8"/>
    </row>
    <row r="109" spans="2:2">
      <c r="B109" s="8"/>
    </row>
    <row r="110" spans="2:2">
      <c r="B110" s="8"/>
    </row>
    <row r="111" spans="2:2">
      <c r="B111" s="8"/>
    </row>
    <row r="112" spans="2:2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  <row r="135" spans="2:2">
      <c r="B135" s="8"/>
    </row>
    <row r="136" spans="2:2">
      <c r="B136" s="8"/>
    </row>
    <row r="137" spans="2:2">
      <c r="B137" s="8"/>
    </row>
    <row r="138" spans="2:2">
      <c r="B138" s="8"/>
    </row>
    <row r="139" spans="2:2">
      <c r="B139" s="8"/>
    </row>
    <row r="140" spans="2:2">
      <c r="B140" s="8"/>
    </row>
    <row r="141" spans="2:2">
      <c r="B141" s="8"/>
    </row>
    <row r="142" spans="2:2">
      <c r="B142" s="8"/>
    </row>
    <row r="148" spans="2:6" ht="15">
      <c r="B148" s="230" t="s">
        <v>148</v>
      </c>
      <c r="C148" s="230"/>
      <c r="D148" s="230"/>
      <c r="E148" s="230"/>
      <c r="F148" s="230"/>
    </row>
    <row r="149" spans="2:6" ht="15">
      <c r="B149" s="181"/>
      <c r="C149"/>
      <c r="D149"/>
      <c r="E149"/>
      <c r="F149"/>
    </row>
    <row r="150" spans="2:6" ht="15">
      <c r="B150" s="170" t="s">
        <v>75</v>
      </c>
      <c r="C150" s="105">
        <v>2022</v>
      </c>
      <c r="D150" s="105">
        <v>2023</v>
      </c>
      <c r="E150" s="67" t="s">
        <v>143</v>
      </c>
      <c r="F150" s="67" t="s">
        <v>135</v>
      </c>
    </row>
    <row r="151" spans="2:6" ht="15">
      <c r="B151" s="182" t="s">
        <v>59</v>
      </c>
      <c r="C151" s="106">
        <v>185878</v>
      </c>
      <c r="D151" s="103">
        <v>182654</v>
      </c>
      <c r="E151" s="60">
        <f>D151-C151</f>
        <v>-3224</v>
      </c>
      <c r="F151" s="61">
        <f>E151/C151</f>
        <v>-1.7344709971056284E-2</v>
      </c>
    </row>
    <row r="152" spans="2:6" ht="15">
      <c r="B152" s="182" t="s">
        <v>60</v>
      </c>
      <c r="C152" s="106">
        <v>167837</v>
      </c>
      <c r="D152" s="103">
        <v>163644</v>
      </c>
      <c r="E152" s="60">
        <f t="shared" ref="E152:E154" si="13">D152-C152</f>
        <v>-4193</v>
      </c>
      <c r="F152" s="61">
        <f t="shared" ref="F152:F154" si="14">E152/C152</f>
        <v>-2.4982572376770318E-2</v>
      </c>
    </row>
    <row r="153" spans="2:6" ht="15">
      <c r="B153" s="182" t="s">
        <v>61</v>
      </c>
      <c r="C153" s="106">
        <v>213110</v>
      </c>
      <c r="D153" s="103">
        <v>174241.25</v>
      </c>
      <c r="E153" s="60">
        <f t="shared" si="13"/>
        <v>-38868.75</v>
      </c>
      <c r="F153" s="61">
        <f t="shared" si="14"/>
        <v>-0.18238820327530383</v>
      </c>
    </row>
    <row r="154" spans="2:6" ht="15">
      <c r="B154" s="182" t="s">
        <v>20</v>
      </c>
      <c r="C154" s="106">
        <f>SUM(C151:C153)</f>
        <v>566825</v>
      </c>
      <c r="D154" s="106">
        <f>SUM(D151:D153)</f>
        <v>520539.25</v>
      </c>
      <c r="E154" s="106">
        <f t="shared" si="13"/>
        <v>-46285.75</v>
      </c>
      <c r="F154" s="183">
        <f t="shared" si="14"/>
        <v>-8.1657919110836683E-2</v>
      </c>
    </row>
    <row r="155" spans="2:6" ht="15">
      <c r="B155" s="204" t="s">
        <v>95</v>
      </c>
      <c r="C155"/>
      <c r="D155"/>
      <c r="E155"/>
      <c r="F155"/>
    </row>
  </sheetData>
  <mergeCells count="25">
    <mergeCell ref="B75:F75"/>
    <mergeCell ref="H18:H19"/>
    <mergeCell ref="B18:B19"/>
    <mergeCell ref="C18:C19"/>
    <mergeCell ref="D18:D19"/>
    <mergeCell ref="E18:E19"/>
    <mergeCell ref="F18:F19"/>
    <mergeCell ref="G18:G19"/>
    <mergeCell ref="A37:H37"/>
    <mergeCell ref="B148:F148"/>
    <mergeCell ref="H6:H7"/>
    <mergeCell ref="B12:B13"/>
    <mergeCell ref="C12:C13"/>
    <mergeCell ref="D12:D13"/>
    <mergeCell ref="E12:E13"/>
    <mergeCell ref="F12:F13"/>
    <mergeCell ref="G12:G13"/>
    <mergeCell ref="H12:H13"/>
    <mergeCell ref="B6:B7"/>
    <mergeCell ref="C6:C7"/>
    <mergeCell ref="D6:D7"/>
    <mergeCell ref="E6:E7"/>
    <mergeCell ref="F6:F7"/>
    <mergeCell ref="G6:G7"/>
    <mergeCell ref="B76:F76"/>
  </mergeCells>
  <pageMargins left="0.7" right="0.7" top="0.75" bottom="0.75" header="0.3" footer="0.3"/>
  <pageSetup scale="72" orientation="landscape" horizontalDpi="4294967293" verticalDpi="0" r:id="rId1"/>
  <rowBreaks count="4" manualBreakCount="4">
    <brk id="33" max="7" man="1"/>
    <brk id="68" max="16383" man="1"/>
    <brk id="117" max="16383" man="1"/>
    <brk id="142" max="16383" man="1"/>
  </rowBreaks>
  <ignoredErrors>
    <ignoredError sqref="C81:D82 C86:D87 C83:C84 C88:C90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H295"/>
  <sheetViews>
    <sheetView view="pageBreakPreview" topLeftCell="A288" zoomScale="69" zoomScaleNormal="100" workbookViewId="0">
      <selection activeCell="C321" sqref="C321"/>
    </sheetView>
  </sheetViews>
  <sheetFormatPr baseColWidth="10" defaultRowHeight="15"/>
  <cols>
    <col min="2" max="2" width="24.5703125" customWidth="1"/>
    <col min="3" max="3" width="18.5703125" customWidth="1"/>
    <col min="4" max="4" width="17.5703125" customWidth="1"/>
    <col min="5" max="5" width="11.28515625" customWidth="1"/>
    <col min="6" max="6" width="12.140625" customWidth="1"/>
    <col min="7" max="7" width="14.5703125" customWidth="1"/>
    <col min="8" max="8" width="14.28515625" customWidth="1"/>
  </cols>
  <sheetData>
    <row r="2" spans="2:8">
      <c r="D2" s="49"/>
    </row>
    <row r="6" spans="2:8">
      <c r="B6" s="230" t="s">
        <v>31</v>
      </c>
      <c r="C6" s="230"/>
      <c r="D6" s="230"/>
      <c r="E6" s="230"/>
      <c r="F6" s="230"/>
      <c r="G6" s="230"/>
      <c r="H6" s="230"/>
    </row>
    <row r="7" spans="2:8">
      <c r="B7" s="230" t="s">
        <v>32</v>
      </c>
      <c r="C7" s="230"/>
      <c r="D7" s="230"/>
      <c r="E7" s="230"/>
      <c r="F7" s="230"/>
      <c r="G7" s="230"/>
      <c r="H7" s="230"/>
    </row>
    <row r="8" spans="2:8">
      <c r="B8" s="230" t="s">
        <v>45</v>
      </c>
      <c r="C8" s="230"/>
      <c r="D8" s="230"/>
      <c r="E8" s="230"/>
      <c r="F8" s="230"/>
      <c r="G8" s="230"/>
      <c r="H8" s="230"/>
    </row>
    <row r="9" spans="2:8">
      <c r="B9" s="230" t="s">
        <v>116</v>
      </c>
      <c r="C9" s="230"/>
      <c r="D9" s="230"/>
      <c r="E9" s="230"/>
      <c r="F9" s="230"/>
      <c r="G9" s="230"/>
      <c r="H9" s="230"/>
    </row>
    <row r="10" spans="2:8">
      <c r="B10" s="250"/>
      <c r="C10" s="250"/>
      <c r="D10" s="250"/>
      <c r="E10" s="250"/>
      <c r="F10" s="250"/>
      <c r="G10" s="250"/>
      <c r="H10" s="250"/>
    </row>
    <row r="11" spans="2:8" ht="15.75">
      <c r="B11" s="249" t="s">
        <v>117</v>
      </c>
      <c r="C11" s="249"/>
      <c r="D11" s="249"/>
      <c r="E11" s="249"/>
      <c r="F11" s="249"/>
      <c r="G11" s="249"/>
      <c r="H11" s="249"/>
    </row>
    <row r="12" spans="2:8" ht="30">
      <c r="B12" s="85" t="s">
        <v>156</v>
      </c>
      <c r="C12" s="86" t="s">
        <v>38</v>
      </c>
      <c r="D12" s="87" t="s">
        <v>119</v>
      </c>
      <c r="E12" s="87" t="s">
        <v>120</v>
      </c>
      <c r="F12" s="87" t="s">
        <v>121</v>
      </c>
      <c r="G12" s="87" t="s">
        <v>122</v>
      </c>
      <c r="H12" s="87" t="s">
        <v>123</v>
      </c>
    </row>
    <row r="13" spans="2:8">
      <c r="B13" s="50" t="s">
        <v>46</v>
      </c>
      <c r="C13" s="51">
        <v>52</v>
      </c>
      <c r="D13" s="51">
        <v>20196</v>
      </c>
      <c r="E13" s="51">
        <v>212940</v>
      </c>
      <c r="F13" s="52">
        <f>SUM(D13:E13)</f>
        <v>233136</v>
      </c>
      <c r="G13" s="51">
        <v>74223</v>
      </c>
      <c r="H13" s="51">
        <v>127</v>
      </c>
    </row>
    <row r="14" spans="2:8">
      <c r="B14" s="50" t="s">
        <v>152</v>
      </c>
      <c r="C14" s="51">
        <v>49</v>
      </c>
      <c r="D14" s="51">
        <v>30760</v>
      </c>
      <c r="E14" s="51">
        <v>140288</v>
      </c>
      <c r="F14" s="52">
        <f t="shared" ref="F14:F19" si="0">SUM(D14:E14)</f>
        <v>171048</v>
      </c>
      <c r="G14" s="51">
        <v>64173</v>
      </c>
      <c r="H14" s="51">
        <v>169</v>
      </c>
    </row>
    <row r="15" spans="2:8">
      <c r="B15" s="50" t="s">
        <v>9</v>
      </c>
      <c r="C15" s="51">
        <v>12</v>
      </c>
      <c r="D15" s="51">
        <v>10757</v>
      </c>
      <c r="E15" s="51">
        <v>35526</v>
      </c>
      <c r="F15" s="52">
        <f t="shared" si="0"/>
        <v>46283</v>
      </c>
      <c r="G15" s="51">
        <v>14946</v>
      </c>
      <c r="H15" s="51">
        <v>1652</v>
      </c>
    </row>
    <row r="16" spans="2:8">
      <c r="B16" s="50" t="s">
        <v>155</v>
      </c>
      <c r="C16" s="51">
        <v>2</v>
      </c>
      <c r="D16" s="51">
        <v>209</v>
      </c>
      <c r="E16" s="51">
        <v>101</v>
      </c>
      <c r="F16" s="52">
        <f t="shared" si="0"/>
        <v>310</v>
      </c>
      <c r="G16" s="51">
        <v>184</v>
      </c>
      <c r="H16" s="51">
        <v>0</v>
      </c>
    </row>
    <row r="17" spans="2:8">
      <c r="B17" s="50" t="s">
        <v>125</v>
      </c>
      <c r="C17" s="51">
        <v>1</v>
      </c>
      <c r="D17" s="51">
        <v>1</v>
      </c>
      <c r="E17" s="51">
        <v>281</v>
      </c>
      <c r="F17" s="52">
        <f t="shared" si="0"/>
        <v>282</v>
      </c>
      <c r="G17" s="51">
        <v>104</v>
      </c>
      <c r="H17" s="51">
        <v>3</v>
      </c>
    </row>
    <row r="18" spans="2:8">
      <c r="B18" s="50" t="s">
        <v>126</v>
      </c>
      <c r="C18" s="51">
        <v>39</v>
      </c>
      <c r="D18" s="51">
        <v>13795</v>
      </c>
      <c r="E18" s="51">
        <v>0</v>
      </c>
      <c r="F18" s="52">
        <f t="shared" si="0"/>
        <v>13795</v>
      </c>
      <c r="G18" s="51">
        <v>4217</v>
      </c>
      <c r="H18" s="51">
        <v>12319</v>
      </c>
    </row>
    <row r="19" spans="2:8">
      <c r="B19" s="50" t="s">
        <v>127</v>
      </c>
      <c r="C19" s="51">
        <v>0</v>
      </c>
      <c r="D19" s="51">
        <v>0</v>
      </c>
      <c r="E19" s="51">
        <v>0</v>
      </c>
      <c r="F19" s="52">
        <f t="shared" si="0"/>
        <v>0</v>
      </c>
      <c r="G19" s="51">
        <v>0</v>
      </c>
      <c r="H19" s="51">
        <v>0</v>
      </c>
    </row>
    <row r="20" spans="2:8">
      <c r="B20" s="73" t="s">
        <v>19</v>
      </c>
      <c r="C20" s="66">
        <f>SUM(C13:C19)</f>
        <v>155</v>
      </c>
      <c r="D20" s="66">
        <f t="shared" ref="D20:H20" si="1">SUM(D13:D19)</f>
        <v>75718</v>
      </c>
      <c r="E20" s="66">
        <f t="shared" si="1"/>
        <v>389136</v>
      </c>
      <c r="F20" s="66">
        <f t="shared" si="1"/>
        <v>464854</v>
      </c>
      <c r="G20" s="66">
        <f t="shared" si="1"/>
        <v>157847</v>
      </c>
      <c r="H20" s="66">
        <f t="shared" si="1"/>
        <v>14270</v>
      </c>
    </row>
    <row r="21" spans="2:8">
      <c r="B21" s="191" t="s">
        <v>95</v>
      </c>
    </row>
    <row r="42" spans="3:4" ht="12.75" customHeight="1"/>
    <row r="45" spans="3:4" ht="35.450000000000003" customHeight="1">
      <c r="C45" s="248" t="s">
        <v>157</v>
      </c>
      <c r="D45" s="248"/>
    </row>
    <row r="46" spans="3:4">
      <c r="C46" s="67" t="s">
        <v>44</v>
      </c>
      <c r="D46" s="67" t="s">
        <v>19</v>
      </c>
    </row>
    <row r="47" spans="3:4">
      <c r="C47" s="50" t="s">
        <v>46</v>
      </c>
      <c r="D47" s="52">
        <v>233136</v>
      </c>
    </row>
    <row r="48" spans="3:4">
      <c r="C48" s="50" t="s">
        <v>10</v>
      </c>
      <c r="D48" s="52">
        <v>171048</v>
      </c>
    </row>
    <row r="49" spans="2:4">
      <c r="C49" s="50" t="s">
        <v>9</v>
      </c>
      <c r="D49" s="52">
        <v>46283</v>
      </c>
    </row>
    <row r="50" spans="2:4">
      <c r="C50" s="50" t="s">
        <v>124</v>
      </c>
      <c r="D50" s="52">
        <v>310</v>
      </c>
    </row>
    <row r="51" spans="2:4">
      <c r="C51" s="50" t="s">
        <v>18</v>
      </c>
      <c r="D51" s="52">
        <v>282</v>
      </c>
    </row>
    <row r="52" spans="2:4">
      <c r="C52" s="50" t="s">
        <v>128</v>
      </c>
      <c r="D52" s="52">
        <v>13795</v>
      </c>
    </row>
    <row r="53" spans="2:4">
      <c r="C53" s="50" t="s">
        <v>127</v>
      </c>
      <c r="D53" s="52">
        <v>0</v>
      </c>
    </row>
    <row r="54" spans="2:4">
      <c r="C54" s="84" t="s">
        <v>19</v>
      </c>
      <c r="D54" s="81">
        <f>SUM(D47:D53)</f>
        <v>464854</v>
      </c>
    </row>
    <row r="55" spans="2:4">
      <c r="C55" s="210" t="s">
        <v>95</v>
      </c>
    </row>
    <row r="56" spans="2:4">
      <c r="B56" s="53"/>
    </row>
    <row r="57" spans="2:4">
      <c r="D57" s="56"/>
    </row>
    <row r="58" spans="2:4">
      <c r="D58" s="56"/>
    </row>
    <row r="59" spans="2:4">
      <c r="D59" s="56"/>
    </row>
    <row r="60" spans="2:4">
      <c r="D60" s="56"/>
    </row>
    <row r="61" spans="2:4">
      <c r="D61" s="56"/>
    </row>
    <row r="62" spans="2:4">
      <c r="D62" s="56"/>
    </row>
    <row r="63" spans="2:4">
      <c r="D63" s="56"/>
    </row>
    <row r="64" spans="2:4">
      <c r="D64" s="56"/>
    </row>
    <row r="65" spans="2:7">
      <c r="D65" s="56"/>
    </row>
    <row r="66" spans="2:7">
      <c r="D66" s="56"/>
    </row>
    <row r="67" spans="2:7">
      <c r="D67" s="56"/>
    </row>
    <row r="68" spans="2:7">
      <c r="D68" s="56"/>
    </row>
    <row r="69" spans="2:7">
      <c r="D69" s="56"/>
    </row>
    <row r="70" spans="2:7">
      <c r="D70" s="56"/>
    </row>
    <row r="71" spans="2:7">
      <c r="D71" s="56"/>
    </row>
    <row r="72" spans="2:7">
      <c r="D72" s="56"/>
    </row>
    <row r="73" spans="2:7">
      <c r="D73" s="56"/>
    </row>
    <row r="74" spans="2:7">
      <c r="D74" s="56"/>
    </row>
    <row r="75" spans="2:7">
      <c r="D75" s="56"/>
    </row>
    <row r="77" spans="2:7">
      <c r="B77" s="230" t="s">
        <v>129</v>
      </c>
      <c r="C77" s="230"/>
      <c r="D77" s="230"/>
      <c r="E77" s="230"/>
      <c r="F77" s="230"/>
      <c r="G77" s="230"/>
    </row>
    <row r="78" spans="2:7">
      <c r="D78" s="55"/>
    </row>
    <row r="79" spans="2:7" ht="30">
      <c r="B79" s="64" t="s">
        <v>118</v>
      </c>
      <c r="C79" s="65" t="s">
        <v>119</v>
      </c>
      <c r="D79" s="65" t="s">
        <v>120</v>
      </c>
      <c r="E79" s="65" t="s">
        <v>122</v>
      </c>
      <c r="F79" s="65" t="s">
        <v>123</v>
      </c>
    </row>
    <row r="80" spans="2:7">
      <c r="B80" s="66">
        <v>155</v>
      </c>
      <c r="C80" s="66">
        <v>75718</v>
      </c>
      <c r="D80" s="66">
        <v>389136</v>
      </c>
      <c r="E80" s="66">
        <v>157847</v>
      </c>
      <c r="F80" s="66">
        <v>14270</v>
      </c>
    </row>
    <row r="100" spans="2:6">
      <c r="F100" s="57"/>
    </row>
    <row r="108" spans="2:6">
      <c r="B108" s="230" t="s">
        <v>130</v>
      </c>
      <c r="C108" s="230"/>
      <c r="D108" s="230"/>
      <c r="E108" s="230"/>
      <c r="F108" s="230"/>
    </row>
    <row r="109" spans="2:6">
      <c r="D109" s="56"/>
    </row>
    <row r="110" spans="2:6" ht="30">
      <c r="B110" s="83" t="s">
        <v>115</v>
      </c>
      <c r="C110" s="65" t="s">
        <v>119</v>
      </c>
      <c r="D110" s="65" t="s">
        <v>120</v>
      </c>
      <c r="E110" s="65" t="s">
        <v>122</v>
      </c>
      <c r="F110" s="65" t="s">
        <v>123</v>
      </c>
    </row>
    <row r="111" spans="2:6">
      <c r="B111" s="58" t="s">
        <v>46</v>
      </c>
      <c r="C111" s="54">
        <v>20196</v>
      </c>
      <c r="D111" s="54">
        <v>212940</v>
      </c>
      <c r="E111" s="54">
        <v>74223</v>
      </c>
      <c r="F111" s="54">
        <v>127</v>
      </c>
    </row>
    <row r="112" spans="2:6">
      <c r="B112" s="50" t="s">
        <v>10</v>
      </c>
      <c r="C112" s="51">
        <v>30760</v>
      </c>
      <c r="D112" s="51">
        <v>140288</v>
      </c>
      <c r="E112" s="51">
        <v>64173</v>
      </c>
      <c r="F112" s="51">
        <v>169</v>
      </c>
    </row>
    <row r="113" spans="2:6">
      <c r="B113" s="50" t="s">
        <v>9</v>
      </c>
      <c r="C113" s="51">
        <v>10757</v>
      </c>
      <c r="D113" s="51">
        <v>35526</v>
      </c>
      <c r="E113" s="51">
        <v>14946</v>
      </c>
      <c r="F113" s="51">
        <v>1652</v>
      </c>
    </row>
    <row r="114" spans="2:6">
      <c r="B114" s="50" t="s">
        <v>124</v>
      </c>
      <c r="C114" s="51">
        <v>209</v>
      </c>
      <c r="D114" s="82">
        <v>101</v>
      </c>
      <c r="E114" s="51">
        <v>184</v>
      </c>
      <c r="F114" s="51">
        <v>0</v>
      </c>
    </row>
    <row r="115" spans="2:6">
      <c r="B115" s="50" t="s">
        <v>125</v>
      </c>
      <c r="C115" s="51">
        <v>1</v>
      </c>
      <c r="D115" s="51">
        <v>281</v>
      </c>
      <c r="E115" s="51">
        <v>104</v>
      </c>
      <c r="F115" s="51">
        <v>3</v>
      </c>
    </row>
    <row r="116" spans="2:6">
      <c r="B116" s="50" t="s">
        <v>126</v>
      </c>
      <c r="C116" s="51">
        <v>13795</v>
      </c>
      <c r="D116" s="51">
        <v>0</v>
      </c>
      <c r="E116" s="51">
        <v>4217</v>
      </c>
      <c r="F116" s="51">
        <v>12319</v>
      </c>
    </row>
    <row r="117" spans="2:6">
      <c r="B117" s="50" t="s">
        <v>127</v>
      </c>
      <c r="C117" s="51">
        <v>0</v>
      </c>
      <c r="D117" s="51">
        <v>0</v>
      </c>
      <c r="E117" s="51">
        <v>0</v>
      </c>
      <c r="F117" s="51">
        <v>0</v>
      </c>
    </row>
    <row r="118" spans="2:6">
      <c r="B118" s="67" t="s">
        <v>19</v>
      </c>
      <c r="C118" s="81">
        <f>SUM(C111:C117)</f>
        <v>75718</v>
      </c>
      <c r="D118" s="81">
        <f t="shared" ref="D118:F118" si="2">SUM(D111:D117)</f>
        <v>389136</v>
      </c>
      <c r="E118" s="81">
        <f t="shared" si="2"/>
        <v>157847</v>
      </c>
      <c r="F118" s="81">
        <f t="shared" si="2"/>
        <v>14270</v>
      </c>
    </row>
    <row r="119" spans="2:6">
      <c r="B119" s="210" t="s">
        <v>95</v>
      </c>
    </row>
    <row r="151" spans="2:6">
      <c r="B151" s="230" t="s">
        <v>31</v>
      </c>
      <c r="C151" s="230"/>
      <c r="D151" s="230"/>
      <c r="E151" s="230"/>
      <c r="F151" s="230"/>
    </row>
    <row r="152" spans="2:6">
      <c r="B152" s="230" t="s">
        <v>32</v>
      </c>
      <c r="C152" s="230"/>
      <c r="D152" s="230"/>
      <c r="E152" s="230"/>
      <c r="F152" s="230"/>
    </row>
    <row r="153" spans="2:6">
      <c r="B153" s="230" t="s">
        <v>45</v>
      </c>
      <c r="C153" s="230"/>
      <c r="D153" s="230"/>
      <c r="E153" s="230"/>
      <c r="F153" s="230"/>
    </row>
    <row r="154" spans="2:6">
      <c r="B154" s="230" t="s">
        <v>131</v>
      </c>
      <c r="C154" s="230"/>
      <c r="D154" s="230"/>
      <c r="E154" s="230"/>
      <c r="F154" s="230"/>
    </row>
    <row r="155" spans="2:6">
      <c r="B155" s="230" t="s">
        <v>132</v>
      </c>
      <c r="C155" s="230"/>
      <c r="D155" s="230"/>
      <c r="E155" s="230"/>
      <c r="F155" s="230"/>
    </row>
    <row r="157" spans="2:6">
      <c r="B157" s="67" t="s">
        <v>133</v>
      </c>
      <c r="C157" s="67">
        <v>2022</v>
      </c>
      <c r="D157" s="67">
        <v>2023</v>
      </c>
      <c r="E157" s="67" t="s">
        <v>134</v>
      </c>
      <c r="F157" s="67" t="s">
        <v>135</v>
      </c>
    </row>
    <row r="158" spans="2:6">
      <c r="B158" s="50" t="s">
        <v>46</v>
      </c>
      <c r="C158" s="51">
        <v>37</v>
      </c>
      <c r="D158" s="59">
        <v>52</v>
      </c>
      <c r="E158" s="60">
        <f>D158-C158</f>
        <v>15</v>
      </c>
      <c r="F158" s="61">
        <f>E158/C158</f>
        <v>0.40540540540540543</v>
      </c>
    </row>
    <row r="159" spans="2:6">
      <c r="B159" s="50" t="s">
        <v>10</v>
      </c>
      <c r="C159" s="51">
        <v>28</v>
      </c>
      <c r="D159" s="59">
        <v>49</v>
      </c>
      <c r="E159" s="60">
        <f t="shared" ref="E159:E165" si="3">D159-C159</f>
        <v>21</v>
      </c>
      <c r="F159" s="61">
        <f t="shared" ref="F159:F165" si="4">E159/C159</f>
        <v>0.75</v>
      </c>
    </row>
    <row r="160" spans="2:6">
      <c r="B160" s="50" t="s">
        <v>9</v>
      </c>
      <c r="C160" s="51">
        <v>9</v>
      </c>
      <c r="D160" s="59">
        <v>12</v>
      </c>
      <c r="E160" s="60">
        <f t="shared" si="3"/>
        <v>3</v>
      </c>
      <c r="F160" s="61">
        <f t="shared" si="4"/>
        <v>0.33333333333333331</v>
      </c>
    </row>
    <row r="161" spans="2:7">
      <c r="B161" s="50" t="s">
        <v>124</v>
      </c>
      <c r="C161" s="51">
        <v>1</v>
      </c>
      <c r="D161" s="59">
        <v>2</v>
      </c>
      <c r="E161" s="60">
        <f t="shared" si="3"/>
        <v>1</v>
      </c>
      <c r="F161" s="61">
        <f t="shared" si="4"/>
        <v>1</v>
      </c>
    </row>
    <row r="162" spans="2:7">
      <c r="B162" s="50" t="s">
        <v>18</v>
      </c>
      <c r="C162" s="51">
        <v>0</v>
      </c>
      <c r="D162" s="59">
        <v>1</v>
      </c>
      <c r="E162" s="60">
        <f t="shared" si="3"/>
        <v>1</v>
      </c>
      <c r="F162" s="61">
        <v>1</v>
      </c>
      <c r="G162" s="211" t="s">
        <v>158</v>
      </c>
    </row>
    <row r="163" spans="2:7">
      <c r="B163" s="50" t="s">
        <v>128</v>
      </c>
      <c r="C163" s="51">
        <v>37</v>
      </c>
      <c r="D163" s="59">
        <v>39</v>
      </c>
      <c r="E163" s="60">
        <f t="shared" si="3"/>
        <v>2</v>
      </c>
      <c r="F163" s="61">
        <f t="shared" si="4"/>
        <v>5.4054054054054057E-2</v>
      </c>
    </row>
    <row r="164" spans="2:7">
      <c r="B164" s="50" t="s">
        <v>127</v>
      </c>
      <c r="C164" s="51">
        <v>0</v>
      </c>
      <c r="D164" s="59">
        <v>0</v>
      </c>
      <c r="E164" s="60">
        <f t="shared" si="3"/>
        <v>0</v>
      </c>
      <c r="F164" s="61">
        <v>0</v>
      </c>
    </row>
    <row r="165" spans="2:7">
      <c r="B165" s="76" t="s">
        <v>19</v>
      </c>
      <c r="C165" s="77">
        <f>SUM(C158:C164)</f>
        <v>112</v>
      </c>
      <c r="D165" s="77">
        <f t="shared" ref="D165" si="5">SUM(D158:D164)</f>
        <v>155</v>
      </c>
      <c r="E165" s="77">
        <f t="shared" si="3"/>
        <v>43</v>
      </c>
      <c r="F165" s="78">
        <f t="shared" si="4"/>
        <v>0.38392857142857145</v>
      </c>
    </row>
    <row r="166" spans="2:7">
      <c r="B166" s="53" t="s">
        <v>95</v>
      </c>
    </row>
    <row r="192" spans="2:6">
      <c r="B192" s="230" t="s">
        <v>31</v>
      </c>
      <c r="C192" s="230"/>
      <c r="D192" s="230"/>
      <c r="E192" s="230"/>
      <c r="F192" s="230"/>
    </row>
    <row r="193" spans="2:7">
      <c r="B193" s="230" t="s">
        <v>32</v>
      </c>
      <c r="C193" s="230"/>
      <c r="D193" s="230"/>
      <c r="E193" s="230"/>
      <c r="F193" s="230"/>
    </row>
    <row r="194" spans="2:7">
      <c r="B194" s="230" t="s">
        <v>45</v>
      </c>
      <c r="C194" s="230"/>
      <c r="D194" s="230"/>
      <c r="E194" s="230"/>
      <c r="F194" s="230"/>
    </row>
    <row r="195" spans="2:7">
      <c r="B195" s="230" t="s">
        <v>150</v>
      </c>
      <c r="C195" s="230"/>
      <c r="D195" s="230"/>
      <c r="E195" s="230"/>
      <c r="F195" s="230"/>
    </row>
    <row r="196" spans="2:7">
      <c r="B196" s="230" t="s">
        <v>132</v>
      </c>
      <c r="C196" s="230"/>
      <c r="D196" s="230"/>
      <c r="E196" s="230"/>
      <c r="F196" s="230"/>
    </row>
    <row r="197" spans="2:7">
      <c r="D197" s="55"/>
    </row>
    <row r="198" spans="2:7" ht="30">
      <c r="B198" s="67" t="s">
        <v>44</v>
      </c>
      <c r="C198" s="65">
        <v>2022</v>
      </c>
      <c r="D198" s="65">
        <v>2023</v>
      </c>
      <c r="E198" s="65" t="s">
        <v>41</v>
      </c>
      <c r="F198" s="65" t="s">
        <v>42</v>
      </c>
    </row>
    <row r="199" spans="2:7">
      <c r="B199" s="68" t="s">
        <v>46</v>
      </c>
      <c r="C199" s="69">
        <v>134286</v>
      </c>
      <c r="D199" s="69">
        <v>233136</v>
      </c>
      <c r="E199" s="70">
        <f>D199-C199</f>
        <v>98850</v>
      </c>
      <c r="F199" s="71">
        <f>E199/C199</f>
        <v>0.73611545507349985</v>
      </c>
    </row>
    <row r="200" spans="2:7">
      <c r="B200" s="68" t="s">
        <v>6</v>
      </c>
      <c r="C200" s="69">
        <v>0</v>
      </c>
      <c r="D200" s="69">
        <v>0</v>
      </c>
      <c r="E200" s="70">
        <f t="shared" ref="E200:E208" si="6">D200-C200</f>
        <v>0</v>
      </c>
      <c r="F200" s="71">
        <v>0</v>
      </c>
    </row>
    <row r="201" spans="2:7">
      <c r="B201" s="68" t="s">
        <v>9</v>
      </c>
      <c r="C201" s="69">
        <v>27536</v>
      </c>
      <c r="D201" s="62">
        <v>46283</v>
      </c>
      <c r="E201" s="70">
        <f t="shared" si="6"/>
        <v>18747</v>
      </c>
      <c r="F201" s="71">
        <f t="shared" ref="F201:F208" si="7">E201/C201</f>
        <v>0.68081783846600818</v>
      </c>
    </row>
    <row r="202" spans="2:7">
      <c r="B202" s="68" t="s">
        <v>86</v>
      </c>
      <c r="C202" s="69">
        <v>1359</v>
      </c>
      <c r="D202" s="69">
        <v>310</v>
      </c>
      <c r="E202" s="70">
        <f t="shared" si="6"/>
        <v>-1049</v>
      </c>
      <c r="F202" s="71">
        <f t="shared" si="7"/>
        <v>-0.77189109639440767</v>
      </c>
    </row>
    <row r="203" spans="2:7">
      <c r="B203" s="68" t="s">
        <v>10</v>
      </c>
      <c r="C203" s="72">
        <v>46470</v>
      </c>
      <c r="D203" s="72">
        <v>171048</v>
      </c>
      <c r="E203" s="70">
        <f t="shared" si="6"/>
        <v>124578</v>
      </c>
      <c r="F203" s="71">
        <f t="shared" si="7"/>
        <v>2.6808263395739185</v>
      </c>
    </row>
    <row r="204" spans="2:7">
      <c r="B204" s="68" t="s">
        <v>93</v>
      </c>
      <c r="C204" s="69">
        <v>0</v>
      </c>
      <c r="D204" s="69">
        <v>0</v>
      </c>
      <c r="E204" s="70">
        <f t="shared" si="6"/>
        <v>0</v>
      </c>
      <c r="F204" s="71">
        <v>0</v>
      </c>
    </row>
    <row r="205" spans="2:7">
      <c r="B205" s="68" t="s">
        <v>94</v>
      </c>
      <c r="C205" s="69">
        <v>0</v>
      </c>
      <c r="D205" s="69">
        <v>0</v>
      </c>
      <c r="E205" s="70">
        <f t="shared" si="6"/>
        <v>0</v>
      </c>
      <c r="F205" s="71">
        <v>0</v>
      </c>
    </row>
    <row r="206" spans="2:7">
      <c r="B206" s="68" t="s">
        <v>87</v>
      </c>
      <c r="C206" s="69">
        <v>0</v>
      </c>
      <c r="D206" s="69">
        <v>282</v>
      </c>
      <c r="E206" s="70">
        <f t="shared" si="6"/>
        <v>282</v>
      </c>
      <c r="F206" s="71">
        <v>1</v>
      </c>
      <c r="G206" s="211" t="s">
        <v>158</v>
      </c>
    </row>
    <row r="207" spans="2:7">
      <c r="B207" s="68" t="s">
        <v>47</v>
      </c>
      <c r="C207" s="69">
        <v>15130</v>
      </c>
      <c r="D207" s="69">
        <v>13795</v>
      </c>
      <c r="E207" s="70">
        <f t="shared" si="6"/>
        <v>-1335</v>
      </c>
      <c r="F207" s="71">
        <f t="shared" si="7"/>
        <v>-8.8235294117647065E-2</v>
      </c>
    </row>
    <row r="208" spans="2:7">
      <c r="B208" s="79" t="s">
        <v>20</v>
      </c>
      <c r="C208" s="77">
        <f>SUM(C199:C207)</f>
        <v>224781</v>
      </c>
      <c r="D208" s="77">
        <f t="shared" ref="D208" si="8">SUM(D199:D207)</f>
        <v>464854</v>
      </c>
      <c r="E208" s="77">
        <f t="shared" si="6"/>
        <v>240073</v>
      </c>
      <c r="F208" s="80">
        <f t="shared" si="7"/>
        <v>1.0680306609544401</v>
      </c>
    </row>
    <row r="209" spans="2:2">
      <c r="B209" s="53" t="s">
        <v>95</v>
      </c>
    </row>
    <row r="230" spans="2:6" hidden="1"/>
    <row r="235" spans="2:6">
      <c r="B235" s="230" t="s">
        <v>31</v>
      </c>
      <c r="C235" s="230"/>
      <c r="D235" s="230"/>
      <c r="E235" s="230"/>
      <c r="F235" s="230"/>
    </row>
    <row r="236" spans="2:6">
      <c r="B236" s="230" t="s">
        <v>32</v>
      </c>
      <c r="C236" s="230"/>
      <c r="D236" s="230"/>
      <c r="E236" s="230"/>
      <c r="F236" s="230"/>
    </row>
    <row r="237" spans="2:6">
      <c r="B237" s="230" t="s">
        <v>45</v>
      </c>
      <c r="C237" s="230"/>
      <c r="D237" s="230"/>
      <c r="E237" s="230"/>
      <c r="F237" s="230"/>
    </row>
    <row r="238" spans="2:6">
      <c r="B238" s="230" t="s">
        <v>136</v>
      </c>
      <c r="C238" s="230"/>
      <c r="D238" s="230"/>
      <c r="E238" s="230"/>
      <c r="F238" s="230"/>
    </row>
    <row r="239" spans="2:6">
      <c r="B239" s="230" t="s">
        <v>137</v>
      </c>
      <c r="C239" s="230"/>
      <c r="D239" s="230"/>
      <c r="E239" s="230"/>
      <c r="F239" s="230"/>
    </row>
    <row r="240" spans="2:6">
      <c r="B240" s="63"/>
      <c r="C240" s="63"/>
    </row>
    <row r="241" spans="2:6">
      <c r="B241" s="75" t="s">
        <v>88</v>
      </c>
      <c r="C241" s="75">
        <v>2019</v>
      </c>
      <c r="D241" s="75">
        <v>2023</v>
      </c>
      <c r="E241" s="75" t="s">
        <v>134</v>
      </c>
      <c r="F241" s="75" t="s">
        <v>135</v>
      </c>
    </row>
    <row r="242" spans="2:6">
      <c r="B242" s="50" t="s">
        <v>46</v>
      </c>
      <c r="C242" s="51">
        <v>40</v>
      </c>
      <c r="D242" s="59">
        <v>52</v>
      </c>
      <c r="E242" s="60">
        <f>D242-C242</f>
        <v>12</v>
      </c>
      <c r="F242" s="61">
        <f>E242/C242</f>
        <v>0.3</v>
      </c>
    </row>
    <row r="243" spans="2:6">
      <c r="B243" s="50" t="s">
        <v>10</v>
      </c>
      <c r="C243" s="51">
        <v>0</v>
      </c>
      <c r="D243" s="59">
        <v>49</v>
      </c>
      <c r="E243" s="60">
        <f t="shared" ref="E243:E250" si="9">D243-C243</f>
        <v>49</v>
      </c>
      <c r="F243" s="61">
        <v>1</v>
      </c>
    </row>
    <row r="244" spans="2:6">
      <c r="B244" s="50" t="s">
        <v>6</v>
      </c>
      <c r="C244" s="51">
        <v>2</v>
      </c>
      <c r="D244" s="59">
        <v>0</v>
      </c>
      <c r="E244" s="60">
        <f t="shared" si="9"/>
        <v>-2</v>
      </c>
      <c r="F244" s="61">
        <f t="shared" ref="F244:F250" si="10">E244/C244</f>
        <v>-1</v>
      </c>
    </row>
    <row r="245" spans="2:6">
      <c r="B245" s="50" t="s">
        <v>9</v>
      </c>
      <c r="C245" s="51">
        <v>8</v>
      </c>
      <c r="D245" s="59">
        <v>12</v>
      </c>
      <c r="E245" s="60">
        <f t="shared" si="9"/>
        <v>4</v>
      </c>
      <c r="F245" s="61">
        <f t="shared" si="10"/>
        <v>0.5</v>
      </c>
    </row>
    <row r="246" spans="2:6">
      <c r="B246" s="50" t="s">
        <v>124</v>
      </c>
      <c r="C246" s="51">
        <v>1</v>
      </c>
      <c r="D246" s="59">
        <v>2</v>
      </c>
      <c r="E246" s="60">
        <f t="shared" si="9"/>
        <v>1</v>
      </c>
      <c r="F246" s="61">
        <f t="shared" si="10"/>
        <v>1</v>
      </c>
    </row>
    <row r="247" spans="2:6">
      <c r="B247" s="50" t="s">
        <v>18</v>
      </c>
      <c r="C247" s="51">
        <v>2</v>
      </c>
      <c r="D247" s="59">
        <v>1</v>
      </c>
      <c r="E247" s="60">
        <f t="shared" si="9"/>
        <v>-1</v>
      </c>
      <c r="F247" s="61">
        <f t="shared" si="10"/>
        <v>-0.5</v>
      </c>
    </row>
    <row r="248" spans="2:6">
      <c r="B248" s="50" t="s">
        <v>128</v>
      </c>
      <c r="C248" s="51">
        <v>38</v>
      </c>
      <c r="D248" s="59">
        <v>39</v>
      </c>
      <c r="E248" s="60">
        <f t="shared" si="9"/>
        <v>1</v>
      </c>
      <c r="F248" s="61">
        <f t="shared" si="10"/>
        <v>2.6315789473684209E-2</v>
      </c>
    </row>
    <row r="249" spans="2:6">
      <c r="B249" s="50" t="s">
        <v>127</v>
      </c>
      <c r="C249" s="51">
        <v>0</v>
      </c>
      <c r="D249" s="59">
        <v>0</v>
      </c>
      <c r="E249" s="60">
        <f t="shared" si="9"/>
        <v>0</v>
      </c>
      <c r="F249" s="61">
        <v>0</v>
      </c>
    </row>
    <row r="250" spans="2:6">
      <c r="B250" s="76" t="s">
        <v>19</v>
      </c>
      <c r="C250" s="77">
        <f>SUM(C242:C249)</f>
        <v>91</v>
      </c>
      <c r="D250" s="77">
        <f t="shared" ref="D250" si="11">SUM(D242:D249)</f>
        <v>155</v>
      </c>
      <c r="E250" s="77">
        <f t="shared" si="9"/>
        <v>64</v>
      </c>
      <c r="F250" s="78">
        <f t="shared" si="10"/>
        <v>0.70329670329670335</v>
      </c>
    </row>
    <row r="251" spans="2:6">
      <c r="B251" s="210" t="s">
        <v>95</v>
      </c>
    </row>
    <row r="279" spans="2:6">
      <c r="B279" s="230" t="s">
        <v>31</v>
      </c>
      <c r="C279" s="230"/>
      <c r="D279" s="230"/>
      <c r="E279" s="230"/>
      <c r="F279" s="230"/>
    </row>
    <row r="280" spans="2:6">
      <c r="B280" s="230" t="s">
        <v>32</v>
      </c>
      <c r="C280" s="230"/>
      <c r="D280" s="230"/>
      <c r="E280" s="230"/>
      <c r="F280" s="230"/>
    </row>
    <row r="281" spans="2:6">
      <c r="B281" s="230" t="s">
        <v>45</v>
      </c>
      <c r="C281" s="230"/>
      <c r="D281" s="230"/>
      <c r="E281" s="230"/>
      <c r="F281" s="230"/>
    </row>
    <row r="282" spans="2:6">
      <c r="B282" s="230" t="s">
        <v>138</v>
      </c>
      <c r="C282" s="230"/>
      <c r="D282" s="230"/>
      <c r="E282" s="230"/>
      <c r="F282" s="230"/>
    </row>
    <row r="283" spans="2:6">
      <c r="B283" s="230" t="s">
        <v>137</v>
      </c>
      <c r="C283" s="230"/>
      <c r="D283" s="230"/>
      <c r="E283" s="230"/>
      <c r="F283" s="230"/>
    </row>
    <row r="285" spans="2:6" ht="30">
      <c r="B285" s="67" t="s">
        <v>115</v>
      </c>
      <c r="C285" s="65">
        <v>2019</v>
      </c>
      <c r="D285" s="65">
        <v>2023</v>
      </c>
      <c r="E285" s="65" t="s">
        <v>41</v>
      </c>
      <c r="F285" s="65" t="s">
        <v>42</v>
      </c>
    </row>
    <row r="286" spans="2:6">
      <c r="B286" s="68" t="s">
        <v>46</v>
      </c>
      <c r="C286" s="69">
        <v>126500</v>
      </c>
      <c r="D286" s="69">
        <v>233136</v>
      </c>
      <c r="E286" s="70">
        <f>D286-C286</f>
        <v>106636</v>
      </c>
      <c r="F286" s="71">
        <f>E286/C286</f>
        <v>0.84297233201581023</v>
      </c>
    </row>
    <row r="287" spans="2:6">
      <c r="B287" s="68" t="s">
        <v>6</v>
      </c>
      <c r="C287" s="69">
        <v>5939</v>
      </c>
      <c r="D287" s="69">
        <v>0</v>
      </c>
      <c r="E287" s="70">
        <f t="shared" ref="E287:E294" si="12">D287-C287</f>
        <v>-5939</v>
      </c>
      <c r="F287" s="71">
        <f t="shared" ref="F287:F294" si="13">E287/C287</f>
        <v>-1</v>
      </c>
    </row>
    <row r="288" spans="2:6">
      <c r="B288" s="68" t="s">
        <v>9</v>
      </c>
      <c r="C288" s="69">
        <v>31644</v>
      </c>
      <c r="D288" s="62">
        <v>46283</v>
      </c>
      <c r="E288" s="70">
        <f t="shared" si="12"/>
        <v>14639</v>
      </c>
      <c r="F288" s="71">
        <f t="shared" si="13"/>
        <v>0.46261534572114776</v>
      </c>
    </row>
    <row r="289" spans="2:6">
      <c r="B289" s="68" t="s">
        <v>17</v>
      </c>
      <c r="C289" s="69">
        <v>2773</v>
      </c>
      <c r="D289" s="69">
        <v>310</v>
      </c>
      <c r="E289" s="70">
        <f t="shared" si="12"/>
        <v>-2463</v>
      </c>
      <c r="F289" s="71">
        <f t="shared" si="13"/>
        <v>-0.88820771727371073</v>
      </c>
    </row>
    <row r="290" spans="2:6">
      <c r="B290" s="68" t="s">
        <v>152</v>
      </c>
      <c r="C290" s="72">
        <v>0</v>
      </c>
      <c r="D290" s="72">
        <v>171048</v>
      </c>
      <c r="E290" s="70">
        <f t="shared" si="12"/>
        <v>171048</v>
      </c>
      <c r="F290" s="71">
        <v>1</v>
      </c>
    </row>
    <row r="291" spans="2:6">
      <c r="B291" s="68" t="s">
        <v>93</v>
      </c>
      <c r="C291" s="69">
        <v>0</v>
      </c>
      <c r="D291" s="69">
        <v>0</v>
      </c>
      <c r="E291" s="70">
        <f t="shared" si="12"/>
        <v>0</v>
      </c>
      <c r="F291" s="71">
        <v>0</v>
      </c>
    </row>
    <row r="292" spans="2:6">
      <c r="B292" s="68" t="s">
        <v>87</v>
      </c>
      <c r="C292" s="69">
        <v>4803</v>
      </c>
      <c r="D292" s="69">
        <v>282</v>
      </c>
      <c r="E292" s="70">
        <f t="shared" si="12"/>
        <v>-4521</v>
      </c>
      <c r="F292" s="71">
        <f t="shared" si="13"/>
        <v>-0.94128669581511559</v>
      </c>
    </row>
    <row r="293" spans="2:6" ht="20.25" customHeight="1">
      <c r="B293" s="68" t="s">
        <v>47</v>
      </c>
      <c r="C293" s="69">
        <v>16861</v>
      </c>
      <c r="D293" s="69">
        <v>13795</v>
      </c>
      <c r="E293" s="70">
        <f t="shared" si="12"/>
        <v>-3066</v>
      </c>
      <c r="F293" s="71">
        <f t="shared" si="13"/>
        <v>-0.18183974853211554</v>
      </c>
    </row>
    <row r="294" spans="2:6">
      <c r="B294" s="73" t="s">
        <v>20</v>
      </c>
      <c r="C294" s="66">
        <f>SUM(C286:C293)</f>
        <v>188520</v>
      </c>
      <c r="D294" s="66">
        <f>SUM(D286:D293)</f>
        <v>464854</v>
      </c>
      <c r="E294" s="66">
        <f t="shared" si="12"/>
        <v>276334</v>
      </c>
      <c r="F294" s="74">
        <f t="shared" si="13"/>
        <v>1.4658073413961383</v>
      </c>
    </row>
    <row r="295" spans="2:6">
      <c r="B295" s="210" t="s">
        <v>95</v>
      </c>
    </row>
  </sheetData>
  <mergeCells count="29">
    <mergeCell ref="B196:F196"/>
    <mergeCell ref="B77:G77"/>
    <mergeCell ref="B108:F108"/>
    <mergeCell ref="B151:F151"/>
    <mergeCell ref="B152:F152"/>
    <mergeCell ref="B194:F194"/>
    <mergeCell ref="B195:F195"/>
    <mergeCell ref="B193:F193"/>
    <mergeCell ref="B280:F280"/>
    <mergeCell ref="B281:F281"/>
    <mergeCell ref="B282:F282"/>
    <mergeCell ref="B283:F283"/>
    <mergeCell ref="B235:F235"/>
    <mergeCell ref="B236:F236"/>
    <mergeCell ref="B237:F237"/>
    <mergeCell ref="B238:F238"/>
    <mergeCell ref="B239:F239"/>
    <mergeCell ref="B279:F279"/>
    <mergeCell ref="B11:H11"/>
    <mergeCell ref="B6:H6"/>
    <mergeCell ref="B7:H7"/>
    <mergeCell ref="B8:H8"/>
    <mergeCell ref="B9:H9"/>
    <mergeCell ref="B10:H10"/>
    <mergeCell ref="C45:D45"/>
    <mergeCell ref="B153:F153"/>
    <mergeCell ref="B154:F154"/>
    <mergeCell ref="B155:F155"/>
    <mergeCell ref="B192:F192"/>
  </mergeCells>
  <pageMargins left="0.7" right="0.7" top="0.75" bottom="0.75" header="0.3" footer="0.3"/>
  <pageSetup scale="80" orientation="landscape" horizontalDpi="4294967293" r:id="rId1"/>
  <rowBreaks count="4" manualBreakCount="4">
    <brk id="38" max="16383" man="1"/>
    <brk id="71" max="16383" man="1"/>
    <brk id="101" max="16383" man="1"/>
    <brk id="143" max="7" man="1"/>
  </rowBreaks>
  <ignoredErrors>
    <ignoredError sqref="F13:F19 C208:D208 C250:D250 C294:D294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T191"/>
  <sheetViews>
    <sheetView tabSelected="1" view="pageBreakPreview" topLeftCell="B1" zoomScaleNormal="100" zoomScaleSheetLayoutView="100" workbookViewId="0">
      <selection activeCell="A6" sqref="A6:T6"/>
    </sheetView>
  </sheetViews>
  <sheetFormatPr baseColWidth="10" defaultColWidth="10.85546875" defaultRowHeight="12.75"/>
  <cols>
    <col min="1" max="1" width="24" style="7" customWidth="1"/>
    <col min="2" max="2" width="12.5703125" style="7" bestFit="1" customWidth="1"/>
    <col min="3" max="3" width="16.140625" style="7" customWidth="1"/>
    <col min="4" max="5" width="13.28515625" style="7" customWidth="1"/>
    <col min="6" max="6" width="11.85546875" style="7" customWidth="1"/>
    <col min="7" max="7" width="11.42578125" style="7" customWidth="1"/>
    <col min="8" max="8" width="12" style="7" customWidth="1"/>
    <col min="9" max="9" width="13.28515625" style="7" customWidth="1"/>
    <col min="10" max="10" width="14" style="7" customWidth="1"/>
    <col min="11" max="11" width="12" style="7" customWidth="1"/>
    <col min="12" max="12" width="14.28515625" style="7" customWidth="1"/>
    <col min="13" max="13" width="10.5703125" style="7" customWidth="1"/>
    <col min="14" max="14" width="16.42578125" style="7" customWidth="1"/>
    <col min="15" max="15" width="14" style="7" customWidth="1"/>
    <col min="16" max="16" width="13.28515625" style="7" customWidth="1"/>
    <col min="17" max="17" width="16.42578125" style="7" customWidth="1"/>
    <col min="18" max="18" width="14" style="7" customWidth="1"/>
    <col min="19" max="19" width="13.42578125" style="7" customWidth="1"/>
    <col min="20" max="20" width="13.140625" style="7" customWidth="1"/>
    <col min="21" max="16384" width="10.85546875" style="7"/>
  </cols>
  <sheetData>
    <row r="2" spans="1:20">
      <c r="A2" s="252" t="s">
        <v>79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</row>
    <row r="3" spans="1:20">
      <c r="A3" s="252" t="s">
        <v>32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</row>
    <row r="4" spans="1:20">
      <c r="A4" s="252" t="s">
        <v>81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</row>
    <row r="5" spans="1:20">
      <c r="A5" s="252" t="s">
        <v>82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</row>
    <row r="6" spans="1:20">
      <c r="A6" s="252" t="s">
        <v>111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</row>
    <row r="7" spans="1:20" ht="13.5" thickBot="1"/>
    <row r="8" spans="1:20" ht="25.5">
      <c r="A8" s="111" t="s">
        <v>62</v>
      </c>
      <c r="B8" s="112" t="s">
        <v>3</v>
      </c>
      <c r="C8" s="112" t="s">
        <v>2</v>
      </c>
      <c r="D8" s="112" t="s">
        <v>4</v>
      </c>
      <c r="E8" s="112" t="s">
        <v>5</v>
      </c>
      <c r="F8" s="112" t="s">
        <v>63</v>
      </c>
      <c r="G8" s="112" t="s">
        <v>7</v>
      </c>
      <c r="H8" s="112" t="s">
        <v>8</v>
      </c>
      <c r="I8" s="112" t="s">
        <v>9</v>
      </c>
      <c r="J8" s="113" t="s">
        <v>11</v>
      </c>
      <c r="K8" s="113" t="s">
        <v>12</v>
      </c>
      <c r="L8" s="113" t="s">
        <v>13</v>
      </c>
      <c r="M8" s="113" t="s">
        <v>64</v>
      </c>
      <c r="N8" s="113" t="s">
        <v>14</v>
      </c>
      <c r="O8" s="112" t="s">
        <v>15</v>
      </c>
      <c r="P8" s="112" t="s">
        <v>108</v>
      </c>
      <c r="Q8" s="112" t="s">
        <v>40</v>
      </c>
      <c r="R8" s="112" t="s">
        <v>17</v>
      </c>
      <c r="S8" s="112" t="s">
        <v>18</v>
      </c>
      <c r="T8" s="114" t="s">
        <v>20</v>
      </c>
    </row>
    <row r="9" spans="1:20">
      <c r="A9" s="115" t="s">
        <v>65</v>
      </c>
      <c r="B9" s="116">
        <v>3582</v>
      </c>
      <c r="C9" s="116">
        <v>789</v>
      </c>
      <c r="D9" s="116">
        <v>0</v>
      </c>
      <c r="E9" s="116">
        <v>7962</v>
      </c>
      <c r="F9" s="116">
        <v>0</v>
      </c>
      <c r="G9" s="116">
        <v>21117</v>
      </c>
      <c r="H9" s="116">
        <v>0</v>
      </c>
      <c r="I9" s="116">
        <v>0</v>
      </c>
      <c r="J9" s="117">
        <v>767</v>
      </c>
      <c r="K9" s="117">
        <v>0</v>
      </c>
      <c r="L9" s="117">
        <v>100771</v>
      </c>
      <c r="M9" s="117">
        <v>0</v>
      </c>
      <c r="N9" s="117">
        <v>12067</v>
      </c>
      <c r="O9" s="116">
        <v>0</v>
      </c>
      <c r="P9" s="118">
        <v>287890</v>
      </c>
      <c r="Q9" s="116">
        <v>10351</v>
      </c>
      <c r="R9" s="116">
        <v>4</v>
      </c>
      <c r="S9" s="119">
        <v>216423</v>
      </c>
      <c r="T9" s="120">
        <f>SUM(B9:S9)</f>
        <v>661723</v>
      </c>
    </row>
    <row r="10" spans="1:20">
      <c r="A10" s="115" t="s">
        <v>66</v>
      </c>
      <c r="B10" s="116">
        <v>0</v>
      </c>
      <c r="C10" s="116">
        <v>0</v>
      </c>
      <c r="D10" s="116">
        <v>0</v>
      </c>
      <c r="E10" s="116">
        <v>0</v>
      </c>
      <c r="F10" s="116">
        <v>0</v>
      </c>
      <c r="G10" s="116">
        <v>1066203</v>
      </c>
      <c r="H10" s="116">
        <v>0</v>
      </c>
      <c r="I10" s="116">
        <v>0</v>
      </c>
      <c r="J10" s="117">
        <v>135</v>
      </c>
      <c r="K10" s="117">
        <v>0</v>
      </c>
      <c r="L10" s="117">
        <v>0</v>
      </c>
      <c r="M10" s="117">
        <v>0</v>
      </c>
      <c r="N10" s="117">
        <v>12342</v>
      </c>
      <c r="O10" s="116">
        <v>0</v>
      </c>
      <c r="P10" s="118">
        <v>426068</v>
      </c>
      <c r="Q10" s="116">
        <v>0</v>
      </c>
      <c r="R10" s="116">
        <v>0</v>
      </c>
      <c r="S10" s="116">
        <v>9008</v>
      </c>
      <c r="T10" s="120">
        <f t="shared" ref="T10:T12" si="0">SUM(B10:S10)</f>
        <v>1513756</v>
      </c>
    </row>
    <row r="11" spans="1:20">
      <c r="A11" s="115" t="s">
        <v>67</v>
      </c>
      <c r="B11" s="116">
        <v>34047</v>
      </c>
      <c r="C11" s="116">
        <v>0</v>
      </c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7">
        <v>102455</v>
      </c>
      <c r="K11" s="117">
        <v>0</v>
      </c>
      <c r="L11" s="117">
        <v>0</v>
      </c>
      <c r="M11" s="117">
        <v>0</v>
      </c>
      <c r="N11" s="119">
        <v>98112</v>
      </c>
      <c r="O11" s="116">
        <v>340599</v>
      </c>
      <c r="P11" s="118">
        <v>884428</v>
      </c>
      <c r="Q11" s="116">
        <v>6503</v>
      </c>
      <c r="R11" s="116">
        <v>0</v>
      </c>
      <c r="S11" s="116">
        <v>0</v>
      </c>
      <c r="T11" s="120">
        <f t="shared" si="0"/>
        <v>1466144</v>
      </c>
    </row>
    <row r="12" spans="1:20">
      <c r="A12" s="115" t="s">
        <v>68</v>
      </c>
      <c r="B12" s="116">
        <v>47287</v>
      </c>
      <c r="C12" s="116">
        <v>0</v>
      </c>
      <c r="D12" s="116">
        <v>0</v>
      </c>
      <c r="E12" s="116">
        <v>424695</v>
      </c>
      <c r="F12" s="116">
        <v>0</v>
      </c>
      <c r="G12" s="116">
        <v>0</v>
      </c>
      <c r="H12" s="116">
        <v>385586</v>
      </c>
      <c r="I12" s="116">
        <v>105899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6">
        <v>0</v>
      </c>
      <c r="P12" s="118">
        <v>955377</v>
      </c>
      <c r="Q12" s="116">
        <v>98884</v>
      </c>
      <c r="R12" s="116">
        <v>0</v>
      </c>
      <c r="S12" s="116">
        <v>0</v>
      </c>
      <c r="T12" s="120">
        <f t="shared" si="0"/>
        <v>2017728</v>
      </c>
    </row>
    <row r="13" spans="1:20" ht="13.5" thickBot="1">
      <c r="A13" s="121" t="s">
        <v>69</v>
      </c>
      <c r="B13" s="122">
        <f>SUM(B9:B12)</f>
        <v>84916</v>
      </c>
      <c r="C13" s="122">
        <f t="shared" ref="C13:T13" si="1">SUM(C9:C12)</f>
        <v>789</v>
      </c>
      <c r="D13" s="122">
        <f t="shared" si="1"/>
        <v>0</v>
      </c>
      <c r="E13" s="122">
        <f t="shared" si="1"/>
        <v>432657</v>
      </c>
      <c r="F13" s="122">
        <f t="shared" si="1"/>
        <v>0</v>
      </c>
      <c r="G13" s="122">
        <f t="shared" si="1"/>
        <v>1087320</v>
      </c>
      <c r="H13" s="122">
        <f t="shared" si="1"/>
        <v>385586</v>
      </c>
      <c r="I13" s="122">
        <f t="shared" si="1"/>
        <v>105899</v>
      </c>
      <c r="J13" s="122">
        <f t="shared" si="1"/>
        <v>103357</v>
      </c>
      <c r="K13" s="122">
        <f t="shared" si="1"/>
        <v>0</v>
      </c>
      <c r="L13" s="122">
        <f t="shared" si="1"/>
        <v>100771</v>
      </c>
      <c r="M13" s="122">
        <f t="shared" si="1"/>
        <v>0</v>
      </c>
      <c r="N13" s="122">
        <f t="shared" si="1"/>
        <v>122521</v>
      </c>
      <c r="O13" s="122">
        <f t="shared" si="1"/>
        <v>340599</v>
      </c>
      <c r="P13" s="122">
        <f t="shared" si="1"/>
        <v>2553763</v>
      </c>
      <c r="Q13" s="122">
        <f t="shared" si="1"/>
        <v>115738</v>
      </c>
      <c r="R13" s="122">
        <f t="shared" si="1"/>
        <v>4</v>
      </c>
      <c r="S13" s="122">
        <f t="shared" si="1"/>
        <v>225431</v>
      </c>
      <c r="T13" s="122">
        <f t="shared" si="1"/>
        <v>5659351</v>
      </c>
    </row>
    <row r="14" spans="1:20" ht="13.5" thickBot="1">
      <c r="A14" s="123"/>
      <c r="B14" s="124"/>
      <c r="C14" s="124"/>
      <c r="D14" s="124"/>
      <c r="E14" s="124"/>
      <c r="F14" s="124"/>
      <c r="G14" s="124"/>
      <c r="H14" s="124"/>
      <c r="I14" s="124"/>
      <c r="J14" s="125"/>
      <c r="K14" s="125"/>
      <c r="L14" s="125"/>
      <c r="M14" s="125"/>
      <c r="N14" s="125"/>
      <c r="O14" s="124"/>
      <c r="P14" s="124"/>
      <c r="Q14" s="124"/>
      <c r="R14" s="126"/>
      <c r="S14" s="126"/>
      <c r="T14" s="127"/>
    </row>
    <row r="15" spans="1:20" ht="25.5">
      <c r="A15" s="128" t="s">
        <v>60</v>
      </c>
      <c r="B15" s="112" t="s">
        <v>3</v>
      </c>
      <c r="C15" s="112" t="s">
        <v>2</v>
      </c>
      <c r="D15" s="112" t="s">
        <v>4</v>
      </c>
      <c r="E15" s="112" t="s">
        <v>5</v>
      </c>
      <c r="F15" s="112" t="s">
        <v>63</v>
      </c>
      <c r="G15" s="112" t="s">
        <v>7</v>
      </c>
      <c r="H15" s="112" t="s">
        <v>8</v>
      </c>
      <c r="I15" s="112" t="s">
        <v>9</v>
      </c>
      <c r="J15" s="113" t="s">
        <v>11</v>
      </c>
      <c r="K15" s="113" t="s">
        <v>12</v>
      </c>
      <c r="L15" s="113" t="s">
        <v>13</v>
      </c>
      <c r="M15" s="113" t="s">
        <v>64</v>
      </c>
      <c r="N15" s="113" t="s">
        <v>14</v>
      </c>
      <c r="O15" s="112" t="s">
        <v>15</v>
      </c>
      <c r="P15" s="112" t="s">
        <v>108</v>
      </c>
      <c r="Q15" s="112" t="s">
        <v>40</v>
      </c>
      <c r="R15" s="112" t="s">
        <v>17</v>
      </c>
      <c r="S15" s="112" t="s">
        <v>18</v>
      </c>
      <c r="T15" s="114" t="s">
        <v>20</v>
      </c>
    </row>
    <row r="16" spans="1:20">
      <c r="A16" s="115" t="s">
        <v>65</v>
      </c>
      <c r="B16" s="116">
        <v>0</v>
      </c>
      <c r="C16" s="116">
        <v>0</v>
      </c>
      <c r="D16" s="116">
        <v>0</v>
      </c>
      <c r="E16" s="116">
        <v>14085</v>
      </c>
      <c r="F16" s="116">
        <v>0</v>
      </c>
      <c r="G16" s="116">
        <v>0</v>
      </c>
      <c r="H16" s="116">
        <v>0</v>
      </c>
      <c r="I16" s="116">
        <v>0</v>
      </c>
      <c r="J16" s="117">
        <v>20335</v>
      </c>
      <c r="K16" s="117">
        <v>0</v>
      </c>
      <c r="L16" s="117">
        <v>18320</v>
      </c>
      <c r="M16" s="117">
        <v>0</v>
      </c>
      <c r="N16" s="117">
        <v>21689</v>
      </c>
      <c r="O16" s="116">
        <v>0</v>
      </c>
      <c r="P16" s="116">
        <v>68872</v>
      </c>
      <c r="Q16" s="116">
        <v>62327</v>
      </c>
      <c r="R16" s="116">
        <v>0</v>
      </c>
      <c r="S16" s="129">
        <v>9768</v>
      </c>
      <c r="T16" s="120">
        <f>SUM(B16:S16)</f>
        <v>215396</v>
      </c>
    </row>
    <row r="17" spans="1:20">
      <c r="A17" s="115" t="s">
        <v>66</v>
      </c>
      <c r="B17" s="116">
        <v>0</v>
      </c>
      <c r="C17" s="116">
        <v>0</v>
      </c>
      <c r="D17" s="116">
        <v>0</v>
      </c>
      <c r="E17" s="116">
        <v>0</v>
      </c>
      <c r="F17" s="116">
        <v>0</v>
      </c>
      <c r="G17" s="116">
        <v>336977</v>
      </c>
      <c r="H17" s="116">
        <v>0</v>
      </c>
      <c r="I17" s="116">
        <v>0</v>
      </c>
      <c r="J17" s="117">
        <v>6042</v>
      </c>
      <c r="K17" s="117">
        <v>0</v>
      </c>
      <c r="L17" s="117">
        <v>0</v>
      </c>
      <c r="M17" s="117">
        <v>0</v>
      </c>
      <c r="N17" s="117">
        <v>25470</v>
      </c>
      <c r="O17" s="116">
        <v>0</v>
      </c>
      <c r="P17" s="116">
        <v>170434</v>
      </c>
      <c r="Q17" s="116">
        <v>0</v>
      </c>
      <c r="R17" s="129">
        <v>0</v>
      </c>
      <c r="S17" s="129">
        <v>79021</v>
      </c>
      <c r="T17" s="120">
        <f t="shared" ref="T17:T19" si="2">SUM(B17:S17)</f>
        <v>617944</v>
      </c>
    </row>
    <row r="18" spans="1:20">
      <c r="A18" s="115" t="s">
        <v>67</v>
      </c>
      <c r="B18" s="116">
        <v>0</v>
      </c>
      <c r="C18" s="116">
        <v>0</v>
      </c>
      <c r="D18" s="116">
        <v>58217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25615</v>
      </c>
      <c r="O18" s="116">
        <v>0</v>
      </c>
      <c r="P18" s="116">
        <v>40721</v>
      </c>
      <c r="Q18" s="116">
        <v>0</v>
      </c>
      <c r="R18" s="129">
        <v>0</v>
      </c>
      <c r="S18" s="129">
        <v>0</v>
      </c>
      <c r="T18" s="120">
        <f t="shared" si="2"/>
        <v>124553</v>
      </c>
    </row>
    <row r="19" spans="1:20">
      <c r="A19" s="115" t="s">
        <v>68</v>
      </c>
      <c r="B19" s="116">
        <v>0</v>
      </c>
      <c r="C19" s="116">
        <v>0</v>
      </c>
      <c r="D19" s="116">
        <v>8006</v>
      </c>
      <c r="E19" s="116">
        <v>0</v>
      </c>
      <c r="F19" s="116">
        <v>0</v>
      </c>
      <c r="G19" s="116">
        <v>0</v>
      </c>
      <c r="H19" s="116">
        <v>316288</v>
      </c>
      <c r="I19" s="116">
        <v>35523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6">
        <v>0</v>
      </c>
      <c r="P19" s="116">
        <v>13039</v>
      </c>
      <c r="Q19" s="116">
        <v>5200</v>
      </c>
      <c r="R19" s="129">
        <v>0</v>
      </c>
      <c r="S19" s="129">
        <v>0</v>
      </c>
      <c r="T19" s="120">
        <f t="shared" si="2"/>
        <v>378056</v>
      </c>
    </row>
    <row r="20" spans="1:20" ht="13.5" thickBot="1">
      <c r="A20" s="121" t="s">
        <v>70</v>
      </c>
      <c r="B20" s="122">
        <f>SUM(B16:B19)</f>
        <v>0</v>
      </c>
      <c r="C20" s="122">
        <f t="shared" ref="C20:T20" si="3">SUM(C16:C19)</f>
        <v>0</v>
      </c>
      <c r="D20" s="122">
        <f t="shared" si="3"/>
        <v>66223</v>
      </c>
      <c r="E20" s="122">
        <f t="shared" si="3"/>
        <v>14085</v>
      </c>
      <c r="F20" s="122">
        <f t="shared" si="3"/>
        <v>0</v>
      </c>
      <c r="G20" s="122">
        <f t="shared" si="3"/>
        <v>336977</v>
      </c>
      <c r="H20" s="122">
        <f t="shared" si="3"/>
        <v>316288</v>
      </c>
      <c r="I20" s="122">
        <f t="shared" si="3"/>
        <v>35523</v>
      </c>
      <c r="J20" s="122">
        <f t="shared" si="3"/>
        <v>26377</v>
      </c>
      <c r="K20" s="122">
        <f t="shared" si="3"/>
        <v>0</v>
      </c>
      <c r="L20" s="122">
        <f t="shared" si="3"/>
        <v>18320</v>
      </c>
      <c r="M20" s="122">
        <f t="shared" si="3"/>
        <v>0</v>
      </c>
      <c r="N20" s="122">
        <f t="shared" si="3"/>
        <v>72774</v>
      </c>
      <c r="O20" s="122">
        <f t="shared" si="3"/>
        <v>0</v>
      </c>
      <c r="P20" s="122">
        <f t="shared" si="3"/>
        <v>293066</v>
      </c>
      <c r="Q20" s="122">
        <f t="shared" si="3"/>
        <v>67527</v>
      </c>
      <c r="R20" s="122">
        <f t="shared" si="3"/>
        <v>0</v>
      </c>
      <c r="S20" s="122">
        <f t="shared" si="3"/>
        <v>88789</v>
      </c>
      <c r="T20" s="122">
        <f t="shared" si="3"/>
        <v>1335949</v>
      </c>
    </row>
    <row r="21" spans="1:20" ht="13.5" thickBot="1">
      <c r="A21" s="123"/>
      <c r="B21" s="124"/>
      <c r="C21" s="124"/>
      <c r="D21" s="130"/>
      <c r="E21" s="124"/>
      <c r="F21" s="124"/>
      <c r="G21" s="130"/>
      <c r="H21" s="130"/>
      <c r="I21" s="130"/>
      <c r="J21" s="131"/>
      <c r="K21" s="131"/>
      <c r="L21" s="131"/>
      <c r="M21" s="131"/>
      <c r="N21" s="131"/>
      <c r="O21" s="124"/>
      <c r="P21" s="130"/>
      <c r="Q21" s="130"/>
      <c r="R21" s="126"/>
      <c r="S21" s="132"/>
      <c r="T21" s="127"/>
    </row>
    <row r="22" spans="1:20" ht="25.5">
      <c r="A22" s="128" t="s">
        <v>61</v>
      </c>
      <c r="B22" s="112" t="s">
        <v>3</v>
      </c>
      <c r="C22" s="112" t="s">
        <v>2</v>
      </c>
      <c r="D22" s="112" t="s">
        <v>4</v>
      </c>
      <c r="E22" s="112" t="s">
        <v>5</v>
      </c>
      <c r="F22" s="112" t="s">
        <v>63</v>
      </c>
      <c r="G22" s="112" t="s">
        <v>7</v>
      </c>
      <c r="H22" s="112" t="s">
        <v>8</v>
      </c>
      <c r="I22" s="112" t="s">
        <v>9</v>
      </c>
      <c r="J22" s="113" t="s">
        <v>11</v>
      </c>
      <c r="K22" s="113" t="s">
        <v>12</v>
      </c>
      <c r="L22" s="113" t="s">
        <v>13</v>
      </c>
      <c r="M22" s="113" t="s">
        <v>64</v>
      </c>
      <c r="N22" s="113" t="s">
        <v>14</v>
      </c>
      <c r="O22" s="112" t="s">
        <v>15</v>
      </c>
      <c r="P22" s="112" t="s">
        <v>108</v>
      </c>
      <c r="Q22" s="112" t="s">
        <v>40</v>
      </c>
      <c r="R22" s="112" t="s">
        <v>17</v>
      </c>
      <c r="S22" s="112" t="s">
        <v>18</v>
      </c>
      <c r="T22" s="114" t="s">
        <v>20</v>
      </c>
    </row>
    <row r="23" spans="1:20">
      <c r="A23" s="115" t="s">
        <v>57</v>
      </c>
      <c r="B23" s="117">
        <v>0</v>
      </c>
      <c r="C23" s="117">
        <v>0</v>
      </c>
      <c r="D23" s="133">
        <v>0</v>
      </c>
      <c r="E23" s="133">
        <v>0</v>
      </c>
      <c r="F23" s="133">
        <v>0</v>
      </c>
      <c r="G23" s="133">
        <v>735147</v>
      </c>
      <c r="H23" s="133"/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229</v>
      </c>
      <c r="O23" s="133">
        <v>0</v>
      </c>
      <c r="P23" s="133">
        <v>42567</v>
      </c>
      <c r="Q23" s="117">
        <v>0</v>
      </c>
      <c r="R23" s="134">
        <v>0</v>
      </c>
      <c r="S23" s="117">
        <v>3955</v>
      </c>
      <c r="T23" s="120">
        <f>SUM(B23:S23)</f>
        <v>781898</v>
      </c>
    </row>
    <row r="24" spans="1:20">
      <c r="A24" s="115" t="s">
        <v>71</v>
      </c>
      <c r="B24" s="117">
        <v>0</v>
      </c>
      <c r="C24" s="117">
        <v>0</v>
      </c>
      <c r="D24" s="133">
        <v>0</v>
      </c>
      <c r="E24" s="133">
        <v>0</v>
      </c>
      <c r="F24" s="133">
        <v>0</v>
      </c>
      <c r="G24" s="133">
        <v>702906</v>
      </c>
      <c r="H24" s="133"/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4500</v>
      </c>
      <c r="O24" s="133">
        <v>0</v>
      </c>
      <c r="P24" s="133">
        <v>40964</v>
      </c>
      <c r="Q24" s="117">
        <v>0</v>
      </c>
      <c r="R24" s="134">
        <v>0</v>
      </c>
      <c r="S24" s="117">
        <v>0</v>
      </c>
      <c r="T24" s="120">
        <f>SUM(B24:S24)</f>
        <v>748370</v>
      </c>
    </row>
    <row r="25" spans="1:20" ht="13.5" thickBot="1">
      <c r="A25" s="121" t="s">
        <v>72</v>
      </c>
      <c r="B25" s="135">
        <f>SUM(B23:B24)</f>
        <v>0</v>
      </c>
      <c r="C25" s="135">
        <f t="shared" ref="C25:T25" si="4">SUM(C23:C24)</f>
        <v>0</v>
      </c>
      <c r="D25" s="135">
        <f t="shared" si="4"/>
        <v>0</v>
      </c>
      <c r="E25" s="135">
        <f t="shared" si="4"/>
        <v>0</v>
      </c>
      <c r="F25" s="135">
        <f t="shared" si="4"/>
        <v>0</v>
      </c>
      <c r="G25" s="135">
        <f t="shared" si="4"/>
        <v>1438053</v>
      </c>
      <c r="H25" s="135">
        <f t="shared" si="4"/>
        <v>0</v>
      </c>
      <c r="I25" s="135">
        <f t="shared" si="4"/>
        <v>0</v>
      </c>
      <c r="J25" s="135">
        <f t="shared" si="4"/>
        <v>0</v>
      </c>
      <c r="K25" s="135">
        <f t="shared" si="4"/>
        <v>0</v>
      </c>
      <c r="L25" s="135">
        <f t="shared" si="4"/>
        <v>0</v>
      </c>
      <c r="M25" s="135">
        <f t="shared" si="4"/>
        <v>0</v>
      </c>
      <c r="N25" s="135">
        <f t="shared" si="4"/>
        <v>4729</v>
      </c>
      <c r="O25" s="135">
        <f t="shared" si="4"/>
        <v>0</v>
      </c>
      <c r="P25" s="135">
        <f t="shared" si="4"/>
        <v>83531</v>
      </c>
      <c r="Q25" s="135">
        <f t="shared" si="4"/>
        <v>0</v>
      </c>
      <c r="R25" s="135">
        <f t="shared" si="4"/>
        <v>0</v>
      </c>
      <c r="S25" s="135">
        <f t="shared" si="4"/>
        <v>3955</v>
      </c>
      <c r="T25" s="135">
        <f t="shared" si="4"/>
        <v>1530268</v>
      </c>
    </row>
    <row r="26" spans="1:20">
      <c r="A26" s="136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8"/>
      <c r="T26" s="139"/>
    </row>
    <row r="27" spans="1:20" ht="13.5" thickBot="1">
      <c r="A27" s="121" t="s">
        <v>73</v>
      </c>
      <c r="B27" s="135">
        <f>B13+B20+B25</f>
        <v>84916</v>
      </c>
      <c r="C27" s="135">
        <f t="shared" ref="C27:S27" si="5">C13+C20+C25</f>
        <v>789</v>
      </c>
      <c r="D27" s="135">
        <f t="shared" si="5"/>
        <v>66223</v>
      </c>
      <c r="E27" s="135">
        <f t="shared" si="5"/>
        <v>446742</v>
      </c>
      <c r="F27" s="135">
        <f t="shared" si="5"/>
        <v>0</v>
      </c>
      <c r="G27" s="135">
        <f t="shared" si="5"/>
        <v>2862350</v>
      </c>
      <c r="H27" s="135">
        <f t="shared" si="5"/>
        <v>701874</v>
      </c>
      <c r="I27" s="135">
        <f t="shared" si="5"/>
        <v>141422</v>
      </c>
      <c r="J27" s="135">
        <f t="shared" si="5"/>
        <v>129734</v>
      </c>
      <c r="K27" s="135">
        <f t="shared" si="5"/>
        <v>0</v>
      </c>
      <c r="L27" s="135">
        <f t="shared" si="5"/>
        <v>119091</v>
      </c>
      <c r="M27" s="135">
        <f t="shared" si="5"/>
        <v>0</v>
      </c>
      <c r="N27" s="135">
        <f t="shared" si="5"/>
        <v>200024</v>
      </c>
      <c r="O27" s="135">
        <f t="shared" si="5"/>
        <v>340599</v>
      </c>
      <c r="P27" s="135">
        <f t="shared" si="5"/>
        <v>2930360</v>
      </c>
      <c r="Q27" s="135">
        <f t="shared" si="5"/>
        <v>183265</v>
      </c>
      <c r="R27" s="135">
        <f t="shared" si="5"/>
        <v>4</v>
      </c>
      <c r="S27" s="135">
        <f t="shared" si="5"/>
        <v>318175</v>
      </c>
      <c r="T27" s="135">
        <f>T13+T20+T25</f>
        <v>8525568</v>
      </c>
    </row>
    <row r="28" spans="1:20">
      <c r="A28" s="6" t="s">
        <v>95</v>
      </c>
    </row>
    <row r="29" spans="1:20">
      <c r="A29" s="7" t="s">
        <v>109</v>
      </c>
    </row>
    <row r="38" spans="1:5" ht="15">
      <c r="A38"/>
      <c r="B38"/>
      <c r="C38"/>
      <c r="D38"/>
      <c r="E38"/>
    </row>
    <row r="39" spans="1:5" ht="15">
      <c r="A39" s="230" t="s">
        <v>110</v>
      </c>
      <c r="B39" s="230"/>
      <c r="C39" s="230"/>
      <c r="D39" s="230"/>
      <c r="E39" s="230"/>
    </row>
    <row r="40" spans="1:5" ht="15">
      <c r="A40" s="230" t="s">
        <v>140</v>
      </c>
      <c r="B40" s="230"/>
      <c r="C40" s="230"/>
      <c r="D40" s="230"/>
      <c r="E40" s="230"/>
    </row>
    <row r="42" spans="1:5" ht="30">
      <c r="A42" s="89" t="s">
        <v>62</v>
      </c>
      <c r="B42" s="89">
        <v>2022</v>
      </c>
      <c r="C42" s="89">
        <v>2023</v>
      </c>
      <c r="D42" s="89" t="s">
        <v>85</v>
      </c>
      <c r="E42" s="89" t="s">
        <v>100</v>
      </c>
    </row>
    <row r="43" spans="1:5" ht="15">
      <c r="A43" s="108" t="s">
        <v>103</v>
      </c>
      <c r="B43" s="90">
        <v>765231.35</v>
      </c>
      <c r="C43" s="90">
        <v>661723</v>
      </c>
      <c r="D43" s="90">
        <f>C43-B43</f>
        <v>-103508.34999999998</v>
      </c>
      <c r="E43" s="91">
        <f>D43/B43</f>
        <v>-0.13526412633251367</v>
      </c>
    </row>
    <row r="44" spans="1:5" ht="15">
      <c r="A44" s="108" t="s">
        <v>101</v>
      </c>
      <c r="B44" s="90">
        <v>1620879</v>
      </c>
      <c r="C44" s="90">
        <v>1513756</v>
      </c>
      <c r="D44" s="90">
        <f t="shared" ref="D44:D47" si="6">C44-B44</f>
        <v>-107123</v>
      </c>
      <c r="E44" s="91">
        <f t="shared" ref="E44:E47" si="7">D44/B44</f>
        <v>-6.6089448996501279E-2</v>
      </c>
    </row>
    <row r="45" spans="1:5" ht="15">
      <c r="A45" s="108" t="s">
        <v>67</v>
      </c>
      <c r="B45" s="90">
        <v>1389302</v>
      </c>
      <c r="C45" s="90">
        <v>1466144</v>
      </c>
      <c r="D45" s="90">
        <f t="shared" si="6"/>
        <v>76842</v>
      </c>
      <c r="E45" s="91">
        <f t="shared" si="7"/>
        <v>5.5309788656462022E-2</v>
      </c>
    </row>
    <row r="46" spans="1:5" ht="15">
      <c r="A46" s="108" t="s">
        <v>68</v>
      </c>
      <c r="B46" s="90">
        <v>1646443.54</v>
      </c>
      <c r="C46" s="90">
        <v>2017728</v>
      </c>
      <c r="D46" s="90">
        <f t="shared" si="6"/>
        <v>371284.45999999996</v>
      </c>
      <c r="E46" s="91">
        <f t="shared" si="7"/>
        <v>0.22550694936068075</v>
      </c>
    </row>
    <row r="47" spans="1:5" ht="15">
      <c r="A47" s="109" t="s">
        <v>69</v>
      </c>
      <c r="B47" s="93">
        <f t="shared" ref="B47" si="8">SUM(B43:B46)</f>
        <v>5421855.8900000006</v>
      </c>
      <c r="C47" s="93">
        <f>SUM(C43:C46)</f>
        <v>5659351</v>
      </c>
      <c r="D47" s="93">
        <f t="shared" si="6"/>
        <v>237495.1099999994</v>
      </c>
      <c r="E47" s="94">
        <f t="shared" si="7"/>
        <v>4.3803287069660454E-2</v>
      </c>
    </row>
    <row r="48" spans="1:5" ht="15">
      <c r="A48" s="95"/>
      <c r="B48" s="95"/>
      <c r="C48" s="95"/>
      <c r="D48" s="90"/>
      <c r="E48" s="96"/>
    </row>
    <row r="49" spans="1:6" ht="30">
      <c r="A49" s="89" t="s">
        <v>60</v>
      </c>
      <c r="B49" s="89">
        <v>2022</v>
      </c>
      <c r="C49" s="89">
        <v>2023</v>
      </c>
      <c r="D49" s="89" t="s">
        <v>85</v>
      </c>
      <c r="E49" s="89" t="s">
        <v>100</v>
      </c>
    </row>
    <row r="50" spans="1:6" ht="15">
      <c r="A50" s="108" t="s">
        <v>102</v>
      </c>
      <c r="B50" s="90">
        <v>188167</v>
      </c>
      <c r="C50" s="90">
        <v>215396</v>
      </c>
      <c r="D50" s="90">
        <f>C50-B50</f>
        <v>27229</v>
      </c>
      <c r="E50" s="91">
        <f>D50/B50</f>
        <v>0.1447065638501969</v>
      </c>
    </row>
    <row r="51" spans="1:6" ht="15">
      <c r="A51" s="108" t="s">
        <v>101</v>
      </c>
      <c r="B51" s="90">
        <v>717056</v>
      </c>
      <c r="C51" s="90">
        <v>617944</v>
      </c>
      <c r="D51" s="90">
        <f t="shared" ref="D51:D54" si="9">C51-B51</f>
        <v>-99112</v>
      </c>
      <c r="E51" s="91">
        <f t="shared" ref="E51:E54" si="10">D51/B51</f>
        <v>-0.13822072474116387</v>
      </c>
    </row>
    <row r="52" spans="1:6" ht="15">
      <c r="A52" s="108" t="s">
        <v>67</v>
      </c>
      <c r="B52" s="90">
        <v>342490</v>
      </c>
      <c r="C52" s="90">
        <v>124553</v>
      </c>
      <c r="D52" s="90">
        <f t="shared" si="9"/>
        <v>-217937</v>
      </c>
      <c r="E52" s="91">
        <f t="shared" si="10"/>
        <v>-0.63633098776606611</v>
      </c>
    </row>
    <row r="53" spans="1:6" ht="15">
      <c r="A53" s="108" t="s">
        <v>68</v>
      </c>
      <c r="B53" s="90">
        <v>483659.54</v>
      </c>
      <c r="C53" s="90">
        <v>378056</v>
      </c>
      <c r="D53" s="90">
        <f t="shared" si="9"/>
        <v>-105603.53999999998</v>
      </c>
      <c r="E53" s="91">
        <f t="shared" si="10"/>
        <v>-0.21834272099750163</v>
      </c>
    </row>
    <row r="54" spans="1:6" ht="15">
      <c r="A54" s="109" t="s">
        <v>84</v>
      </c>
      <c r="B54" s="97">
        <f t="shared" ref="B54" si="11">SUM(B50:B53)</f>
        <v>1731372.54</v>
      </c>
      <c r="C54" s="93">
        <f>SUM(C50:C53)</f>
        <v>1335949</v>
      </c>
      <c r="D54" s="93">
        <f t="shared" si="9"/>
        <v>-395423.54000000004</v>
      </c>
      <c r="E54" s="94">
        <f t="shared" si="10"/>
        <v>-0.22838732327359196</v>
      </c>
    </row>
    <row r="55" spans="1:6" ht="15">
      <c r="A55" s="95"/>
      <c r="B55" s="95"/>
      <c r="C55" s="95"/>
      <c r="D55" s="90"/>
      <c r="E55" s="96"/>
      <c r="F55" s="6"/>
    </row>
    <row r="56" spans="1:6" ht="30">
      <c r="A56" s="89" t="s">
        <v>83</v>
      </c>
      <c r="B56" s="89">
        <v>2022</v>
      </c>
      <c r="C56" s="89">
        <v>2023</v>
      </c>
      <c r="D56" s="89" t="s">
        <v>85</v>
      </c>
      <c r="E56" s="89" t="s">
        <v>100</v>
      </c>
    </row>
    <row r="57" spans="1:6" ht="15">
      <c r="A57" s="108" t="s">
        <v>57</v>
      </c>
      <c r="B57" s="98">
        <v>628999</v>
      </c>
      <c r="C57" s="98">
        <v>781898</v>
      </c>
      <c r="D57" s="90">
        <f>C57-B57</f>
        <v>152899</v>
      </c>
      <c r="E57" s="91">
        <f>D57/B57</f>
        <v>0.24308305736575098</v>
      </c>
    </row>
    <row r="58" spans="1:6" ht="15">
      <c r="A58" s="108" t="s">
        <v>71</v>
      </c>
      <c r="B58" s="98">
        <v>926648</v>
      </c>
      <c r="C58" s="98">
        <v>748370</v>
      </c>
      <c r="D58" s="90">
        <f t="shared" ref="D58:D59" si="12">C58-B58</f>
        <v>-178278</v>
      </c>
      <c r="E58" s="91">
        <f t="shared" ref="E58:E59" si="13">D58/B58</f>
        <v>-0.19239020642142432</v>
      </c>
    </row>
    <row r="59" spans="1:6" ht="15">
      <c r="A59" s="110" t="s">
        <v>83</v>
      </c>
      <c r="B59" s="99">
        <f t="shared" ref="B59" si="14">SUM(B57:B58)</f>
        <v>1555647</v>
      </c>
      <c r="C59" s="99">
        <f>SUM(C57:C58)</f>
        <v>1530268</v>
      </c>
      <c r="D59" s="93">
        <f t="shared" si="12"/>
        <v>-25379</v>
      </c>
      <c r="E59" s="94">
        <f t="shared" si="13"/>
        <v>-1.6314112391821539E-2</v>
      </c>
    </row>
    <row r="60" spans="1:6" ht="15">
      <c r="A60" s="95"/>
      <c r="B60" s="100"/>
      <c r="C60" s="100"/>
      <c r="D60" s="90"/>
      <c r="E60" s="91"/>
    </row>
    <row r="61" spans="1:6" ht="15.75" thickBot="1">
      <c r="A61" s="92" t="s">
        <v>73</v>
      </c>
      <c r="B61" s="101">
        <f>B47+B54+B59</f>
        <v>8708875.4299999997</v>
      </c>
      <c r="C61" s="101">
        <f t="shared" ref="C61:D61" si="15">C47+C54+C59</f>
        <v>8525568</v>
      </c>
      <c r="D61" s="101">
        <f t="shared" si="15"/>
        <v>-183307.43000000063</v>
      </c>
      <c r="E61" s="107">
        <f>D61/B61</f>
        <v>-2.1048346766856973E-2</v>
      </c>
    </row>
    <row r="62" spans="1:6">
      <c r="A62" s="8" t="s">
        <v>95</v>
      </c>
    </row>
    <row r="152" spans="1:5" ht="15" customHeight="1">
      <c r="A152" s="251" t="s">
        <v>149</v>
      </c>
      <c r="B152" s="251"/>
      <c r="C152" s="251"/>
      <c r="D152" s="251"/>
      <c r="E152" s="251"/>
    </row>
    <row r="153" spans="1:5" ht="15" customHeight="1">
      <c r="A153" s="253" t="s">
        <v>145</v>
      </c>
      <c r="B153" s="253"/>
      <c r="C153" s="253"/>
      <c r="D153" s="253"/>
      <c r="E153" s="253"/>
    </row>
    <row r="154" spans="1:5" ht="15">
      <c r="A154" s="75" t="s">
        <v>115</v>
      </c>
      <c r="B154" s="16">
        <v>2022</v>
      </c>
      <c r="C154" s="16">
        <v>2023</v>
      </c>
      <c r="D154" s="16" t="s">
        <v>143</v>
      </c>
      <c r="E154" s="16" t="s">
        <v>135</v>
      </c>
    </row>
    <row r="155" spans="1:5" ht="15">
      <c r="A155" s="28" t="s">
        <v>2</v>
      </c>
      <c r="B155" s="205">
        <v>211</v>
      </c>
      <c r="C155" s="205">
        <v>789</v>
      </c>
      <c r="D155" s="205">
        <f>C155-B155</f>
        <v>578</v>
      </c>
      <c r="E155" s="206">
        <f>D155/B155</f>
        <v>2.7393364928909953</v>
      </c>
    </row>
    <row r="156" spans="1:5" ht="15">
      <c r="A156" s="28" t="s">
        <v>3</v>
      </c>
      <c r="B156" s="205">
        <v>9219</v>
      </c>
      <c r="C156" s="205">
        <v>84916</v>
      </c>
      <c r="D156" s="205">
        <f t="shared" ref="D156:D173" si="16">C156-B156</f>
        <v>75697</v>
      </c>
      <c r="E156" s="206">
        <f t="shared" ref="E156:E174" si="17">D156/B156</f>
        <v>8.2109773294283546</v>
      </c>
    </row>
    <row r="157" spans="1:5" ht="15">
      <c r="A157" s="28" t="s">
        <v>4</v>
      </c>
      <c r="B157" s="205">
        <v>88839</v>
      </c>
      <c r="C157" s="205">
        <v>66223</v>
      </c>
      <c r="D157" s="205">
        <f t="shared" si="16"/>
        <v>-22616</v>
      </c>
      <c r="E157" s="206">
        <f t="shared" si="17"/>
        <v>-0.25457287902835468</v>
      </c>
    </row>
    <row r="158" spans="1:5" ht="15">
      <c r="A158" s="28" t="s">
        <v>5</v>
      </c>
      <c r="B158" s="205">
        <v>338345</v>
      </c>
      <c r="C158" s="205">
        <v>446742</v>
      </c>
      <c r="D158" s="205">
        <f t="shared" si="16"/>
        <v>108397</v>
      </c>
      <c r="E158" s="206">
        <f t="shared" si="17"/>
        <v>0.3203741742895565</v>
      </c>
    </row>
    <row r="159" spans="1:5" ht="15">
      <c r="A159" s="28" t="s">
        <v>151</v>
      </c>
      <c r="B159" s="205">
        <v>0</v>
      </c>
      <c r="C159" s="205">
        <v>0</v>
      </c>
      <c r="D159" s="205">
        <f t="shared" si="16"/>
        <v>0</v>
      </c>
      <c r="E159" s="206">
        <v>0</v>
      </c>
    </row>
    <row r="160" spans="1:5" ht="15">
      <c r="A160" s="28" t="s">
        <v>6</v>
      </c>
      <c r="B160" s="205">
        <v>0</v>
      </c>
      <c r="C160" s="205">
        <v>0</v>
      </c>
      <c r="D160" s="205">
        <f t="shared" si="16"/>
        <v>0</v>
      </c>
      <c r="E160" s="206">
        <v>0</v>
      </c>
    </row>
    <row r="161" spans="1:5" ht="15">
      <c r="A161" s="28" t="s">
        <v>7</v>
      </c>
      <c r="B161" s="205">
        <v>2978032</v>
      </c>
      <c r="C161" s="205">
        <v>2862350</v>
      </c>
      <c r="D161" s="205">
        <f t="shared" si="16"/>
        <v>-115682</v>
      </c>
      <c r="E161" s="206">
        <f t="shared" si="17"/>
        <v>-3.8845116506471385E-2</v>
      </c>
    </row>
    <row r="162" spans="1:5" ht="15">
      <c r="A162" s="28" t="s">
        <v>8</v>
      </c>
      <c r="B162" s="205">
        <v>858542</v>
      </c>
      <c r="C162" s="205">
        <v>701874</v>
      </c>
      <c r="D162" s="205">
        <f t="shared" si="16"/>
        <v>-156668</v>
      </c>
      <c r="E162" s="206">
        <f t="shared" si="17"/>
        <v>-0.18248146275895646</v>
      </c>
    </row>
    <row r="163" spans="1:5" ht="15">
      <c r="A163" s="28" t="s">
        <v>9</v>
      </c>
      <c r="B163" s="205">
        <v>95434</v>
      </c>
      <c r="C163" s="205">
        <v>141422</v>
      </c>
      <c r="D163" s="205">
        <f t="shared" si="16"/>
        <v>45988</v>
      </c>
      <c r="E163" s="206">
        <f t="shared" si="17"/>
        <v>0.48188276714797662</v>
      </c>
    </row>
    <row r="164" spans="1:5" ht="15">
      <c r="A164" s="28" t="s">
        <v>153</v>
      </c>
      <c r="B164" s="205">
        <v>0</v>
      </c>
      <c r="C164" s="205">
        <v>0</v>
      </c>
      <c r="D164" s="205">
        <f t="shared" si="16"/>
        <v>0</v>
      </c>
      <c r="E164" s="206">
        <v>0</v>
      </c>
    </row>
    <row r="165" spans="1:5" ht="15">
      <c r="A165" s="29" t="s">
        <v>11</v>
      </c>
      <c r="B165" s="205">
        <v>223416</v>
      </c>
      <c r="C165" s="205">
        <v>129734</v>
      </c>
      <c r="D165" s="205">
        <f t="shared" si="16"/>
        <v>-93682</v>
      </c>
      <c r="E165" s="206">
        <f t="shared" si="17"/>
        <v>-0.41931643212661585</v>
      </c>
    </row>
    <row r="166" spans="1:5" ht="15">
      <c r="A166" s="29" t="s">
        <v>12</v>
      </c>
      <c r="B166" s="205">
        <v>0</v>
      </c>
      <c r="C166" s="205">
        <v>0</v>
      </c>
      <c r="D166" s="205">
        <f t="shared" si="16"/>
        <v>0</v>
      </c>
      <c r="E166" s="206">
        <v>0</v>
      </c>
    </row>
    <row r="167" spans="1:5" ht="15">
      <c r="A167" s="29" t="s">
        <v>13</v>
      </c>
      <c r="B167" s="205">
        <v>15290.35</v>
      </c>
      <c r="C167" s="205">
        <v>119091</v>
      </c>
      <c r="D167" s="205">
        <f t="shared" si="16"/>
        <v>103800.65</v>
      </c>
      <c r="E167" s="206">
        <f t="shared" si="17"/>
        <v>6.788637931767421</v>
      </c>
    </row>
    <row r="168" spans="1:5" ht="15">
      <c r="A168" s="29" t="s">
        <v>14</v>
      </c>
      <c r="B168" s="205">
        <v>349769</v>
      </c>
      <c r="C168" s="205">
        <v>200024</v>
      </c>
      <c r="D168" s="205">
        <f t="shared" si="16"/>
        <v>-149745</v>
      </c>
      <c r="E168" s="206">
        <f t="shared" si="17"/>
        <v>-0.42812541992000436</v>
      </c>
    </row>
    <row r="169" spans="1:5" ht="15">
      <c r="A169" s="29" t="s">
        <v>108</v>
      </c>
      <c r="B169" s="205">
        <v>2861090</v>
      </c>
      <c r="C169" s="205">
        <v>2930360</v>
      </c>
      <c r="D169" s="205">
        <f t="shared" si="16"/>
        <v>69270</v>
      </c>
      <c r="E169" s="206">
        <f t="shared" si="17"/>
        <v>2.4211052431066481E-2</v>
      </c>
    </row>
    <row r="170" spans="1:5" ht="15">
      <c r="A170" s="29" t="s">
        <v>15</v>
      </c>
      <c r="B170" s="205">
        <v>304612</v>
      </c>
      <c r="C170" s="205">
        <v>340599</v>
      </c>
      <c r="D170" s="205">
        <f t="shared" si="16"/>
        <v>35987</v>
      </c>
      <c r="E170" s="206">
        <f t="shared" si="17"/>
        <v>0.11814045408585348</v>
      </c>
    </row>
    <row r="171" spans="1:5" ht="15">
      <c r="A171" s="28" t="s">
        <v>40</v>
      </c>
      <c r="B171" s="205">
        <v>132749.07999999999</v>
      </c>
      <c r="C171" s="205">
        <v>183265</v>
      </c>
      <c r="D171" s="205">
        <f t="shared" si="16"/>
        <v>50515.920000000013</v>
      </c>
      <c r="E171" s="206">
        <f t="shared" si="17"/>
        <v>0.38053687453050533</v>
      </c>
    </row>
    <row r="172" spans="1:5" ht="15">
      <c r="A172" s="30" t="s">
        <v>17</v>
      </c>
      <c r="B172" s="205">
        <v>11</v>
      </c>
      <c r="C172" s="205">
        <v>4</v>
      </c>
      <c r="D172" s="205">
        <f t="shared" si="16"/>
        <v>-7</v>
      </c>
      <c r="E172" s="206">
        <f t="shared" si="17"/>
        <v>-0.63636363636363635</v>
      </c>
    </row>
    <row r="173" spans="1:5" ht="15">
      <c r="A173" s="30" t="s">
        <v>18</v>
      </c>
      <c r="B173" s="205">
        <v>453316</v>
      </c>
      <c r="C173" s="205">
        <v>318175</v>
      </c>
      <c r="D173" s="205">
        <f t="shared" si="16"/>
        <v>-135141</v>
      </c>
      <c r="E173" s="206">
        <f t="shared" si="17"/>
        <v>-0.29811654563262713</v>
      </c>
    </row>
    <row r="174" spans="1:5" ht="15">
      <c r="A174" s="209" t="s">
        <v>73</v>
      </c>
      <c r="B174" s="207">
        <f>SUM(B155:B173)</f>
        <v>8708875.4299999997</v>
      </c>
      <c r="C174" s="207">
        <f>SUM(C155:C173)</f>
        <v>8525568</v>
      </c>
      <c r="D174" s="207">
        <f>C174-B174</f>
        <v>-183307.4299999997</v>
      </c>
      <c r="E174" s="208">
        <f t="shared" si="17"/>
        <v>-2.1048346766856869E-2</v>
      </c>
    </row>
    <row r="175" spans="1:5">
      <c r="A175" s="8" t="s">
        <v>95</v>
      </c>
    </row>
    <row r="184" spans="1:5">
      <c r="A184" s="251" t="s">
        <v>139</v>
      </c>
      <c r="B184" s="251"/>
      <c r="C184" s="251"/>
      <c r="D184" s="251"/>
      <c r="E184" s="251"/>
    </row>
    <row r="186" spans="1:5">
      <c r="A186" s="16" t="s">
        <v>144</v>
      </c>
      <c r="B186" s="16">
        <v>2022</v>
      </c>
      <c r="C186" s="16">
        <v>2023</v>
      </c>
      <c r="D186" s="16" t="s">
        <v>90</v>
      </c>
      <c r="E186" s="16" t="s">
        <v>91</v>
      </c>
    </row>
    <row r="187" spans="1:5">
      <c r="A187" s="19" t="s">
        <v>62</v>
      </c>
      <c r="B187" s="102">
        <v>5421855.8900000006</v>
      </c>
      <c r="C187" s="20">
        <v>5659351</v>
      </c>
      <c r="D187" s="20">
        <f>C187-B187</f>
        <v>237495.1099999994</v>
      </c>
      <c r="E187" s="24">
        <f>D187/B187</f>
        <v>4.3803287069660454E-2</v>
      </c>
    </row>
    <row r="188" spans="1:5">
      <c r="A188" s="19" t="s">
        <v>77</v>
      </c>
      <c r="B188" s="20">
        <v>1731372.54</v>
      </c>
      <c r="C188" s="20">
        <v>1335949</v>
      </c>
      <c r="D188" s="20">
        <f t="shared" ref="D188:D190" si="18">C188-B188</f>
        <v>-395423.54000000004</v>
      </c>
      <c r="E188" s="24">
        <f t="shared" ref="E188:E190" si="19">D188/B188</f>
        <v>-0.22838732327359196</v>
      </c>
    </row>
    <row r="189" spans="1:5">
      <c r="A189" s="19" t="s">
        <v>61</v>
      </c>
      <c r="B189" s="102">
        <v>1555647</v>
      </c>
      <c r="C189" s="20">
        <v>1530268</v>
      </c>
      <c r="D189" s="20">
        <f t="shared" si="18"/>
        <v>-25379</v>
      </c>
      <c r="E189" s="24">
        <f t="shared" si="19"/>
        <v>-1.6314112391821539E-2</v>
      </c>
    </row>
    <row r="190" spans="1:5">
      <c r="A190" s="21" t="s">
        <v>19</v>
      </c>
      <c r="B190" s="22">
        <f>SUM(B187:B189)</f>
        <v>8708875.4299999997</v>
      </c>
      <c r="C190" s="22">
        <f>SUM(C187:C189)</f>
        <v>8525568</v>
      </c>
      <c r="D190" s="22">
        <f t="shared" si="18"/>
        <v>-183307.4299999997</v>
      </c>
      <c r="E190" s="23">
        <f t="shared" si="19"/>
        <v>-2.1048346766856869E-2</v>
      </c>
    </row>
    <row r="191" spans="1:5">
      <c r="A191" s="6" t="s">
        <v>95</v>
      </c>
    </row>
  </sheetData>
  <mergeCells count="10">
    <mergeCell ref="A40:E40"/>
    <mergeCell ref="A184:E184"/>
    <mergeCell ref="A2:T2"/>
    <mergeCell ref="A39:E39"/>
    <mergeCell ref="A6:T6"/>
    <mergeCell ref="A5:T5"/>
    <mergeCell ref="A4:T4"/>
    <mergeCell ref="A3:T3"/>
    <mergeCell ref="A152:E152"/>
    <mergeCell ref="A153:E153"/>
  </mergeCells>
  <pageMargins left="0.7" right="0.7" top="0.75" bottom="0.75" header="0.3" footer="0.3"/>
  <pageSetup scale="42" orientation="landscape" horizontalDpi="4294967293" verticalDpi="0" r:id="rId1"/>
  <rowBreaks count="2" manualBreakCount="2">
    <brk id="63" max="16383" man="1"/>
    <brk id="144" max="16383" man="1"/>
  </rowBreaks>
  <ignoredErrors>
    <ignoredError sqref="B190:C19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COMPARATIVO EMB.</vt:lpstr>
      <vt:lpstr>EMBARCACIONES </vt:lpstr>
      <vt:lpstr>Representacion Porc. Emb.</vt:lpstr>
      <vt:lpstr>CONTENEDORES</vt:lpstr>
      <vt:lpstr>CRUCEROS </vt:lpstr>
      <vt:lpstr>CARGAS</vt:lpstr>
      <vt:lpstr>CARGAS!Área_de_impresión</vt:lpstr>
      <vt:lpstr>'COMPARATIVO EMB.'!Área_de_impresión</vt:lpstr>
      <vt:lpstr>CONTENEDORES!Área_de_impresión</vt:lpstr>
      <vt:lpstr>'CRUCEROS '!Área_de_impresión</vt:lpstr>
      <vt:lpstr>'EMBARCACIONES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CELERKY BENITEZ MEDRANO</dc:creator>
  <cp:lastModifiedBy>PAOLA JAZMIN CASTILLO</cp:lastModifiedBy>
  <cp:lastPrinted>2023-07-19T19:26:36Z</cp:lastPrinted>
  <dcterms:created xsi:type="dcterms:W3CDTF">2023-01-12T15:54:36Z</dcterms:created>
  <dcterms:modified xsi:type="dcterms:W3CDTF">2023-07-19T20:15:30Z</dcterms:modified>
</cp:coreProperties>
</file>