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xr:revisionPtr revIDLastSave="0" documentId="8_{839310EA-D7E1-4D81-8565-549C352E80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lación de Ingresos y Egresos" sheetId="1" r:id="rId1"/>
    <sheet name="Ejecución OAI 2023" sheetId="3" r:id="rId2"/>
  </sheets>
  <definedNames>
    <definedName name="_xlnm._FilterDatabase" localSheetId="1" hidden="1">'Ejecución OAI 2023'!$A$2:$A$98</definedName>
    <definedName name="_xlnm.Print_Area" localSheetId="1">'Ejecución OAI 2023'!$A$2:$N$98</definedName>
    <definedName name="_xlnm.Print_Area" localSheetId="0">'Relación de Ingresos y Egresos'!$A$1:$F$565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74" i="3" s="1"/>
  <c r="F10" i="3"/>
  <c r="G10" i="3"/>
  <c r="H10" i="3"/>
  <c r="H74" i="3" s="1"/>
  <c r="H87" i="3" s="1"/>
  <c r="I10" i="3"/>
  <c r="J10" i="3"/>
  <c r="J74" i="3" s="1"/>
  <c r="J87" i="3" s="1"/>
  <c r="K10" i="3"/>
  <c r="L10" i="3"/>
  <c r="M10" i="3"/>
  <c r="M74" i="3" s="1"/>
  <c r="M87" i="3" s="1"/>
  <c r="N10" i="3"/>
  <c r="N74" i="3" s="1"/>
  <c r="N87" i="3" s="1"/>
  <c r="B11" i="3"/>
  <c r="B12" i="3"/>
  <c r="B13" i="3"/>
  <c r="B15" i="3"/>
  <c r="E16" i="3"/>
  <c r="B16" i="3" s="1"/>
  <c r="F16" i="3"/>
  <c r="G16" i="3"/>
  <c r="H16" i="3"/>
  <c r="I16" i="3"/>
  <c r="J16" i="3"/>
  <c r="K16" i="3"/>
  <c r="L16" i="3"/>
  <c r="M16" i="3"/>
  <c r="N16" i="3"/>
  <c r="B17" i="3"/>
  <c r="B18" i="3"/>
  <c r="B19" i="3"/>
  <c r="B20" i="3"/>
  <c r="B21" i="3"/>
  <c r="B22" i="3"/>
  <c r="B23" i="3"/>
  <c r="B24" i="3"/>
  <c r="B25" i="3"/>
  <c r="E26" i="3"/>
  <c r="F26" i="3"/>
  <c r="G26" i="3"/>
  <c r="H26" i="3"/>
  <c r="I26" i="3"/>
  <c r="J26" i="3"/>
  <c r="K26" i="3"/>
  <c r="K74" i="3" s="1"/>
  <c r="K87" i="3" s="1"/>
  <c r="L26" i="3"/>
  <c r="M26" i="3"/>
  <c r="N26" i="3"/>
  <c r="B27" i="3"/>
  <c r="B28" i="3"/>
  <c r="B29" i="3"/>
  <c r="B30" i="3"/>
  <c r="B31" i="3"/>
  <c r="B32" i="3"/>
  <c r="B33" i="3"/>
  <c r="B34" i="3"/>
  <c r="B35" i="3"/>
  <c r="E36" i="3"/>
  <c r="F36" i="3"/>
  <c r="G36" i="3"/>
  <c r="H36" i="3"/>
  <c r="I36" i="3"/>
  <c r="I74" i="3" s="1"/>
  <c r="I87" i="3" s="1"/>
  <c r="J36" i="3"/>
  <c r="K36" i="3"/>
  <c r="L36" i="3"/>
  <c r="M36" i="3"/>
  <c r="N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E52" i="3"/>
  <c r="F52" i="3"/>
  <c r="G52" i="3"/>
  <c r="I52" i="3"/>
  <c r="J52" i="3"/>
  <c r="K52" i="3"/>
  <c r="L52" i="3"/>
  <c r="M52" i="3"/>
  <c r="N52" i="3"/>
  <c r="B53" i="3"/>
  <c r="B54" i="3"/>
  <c r="B55" i="3"/>
  <c r="B56" i="3"/>
  <c r="B57" i="3"/>
  <c r="B58" i="3"/>
  <c r="B59" i="3"/>
  <c r="B60" i="3"/>
  <c r="B61" i="3"/>
  <c r="E62" i="3"/>
  <c r="B62" i="3" s="1"/>
  <c r="F62" i="3"/>
  <c r="G62" i="3"/>
  <c r="I62" i="3"/>
  <c r="M62" i="3"/>
  <c r="N62" i="3"/>
  <c r="B63" i="3"/>
  <c r="B64" i="3"/>
  <c r="B65" i="3"/>
  <c r="B66" i="3"/>
  <c r="E67" i="3"/>
  <c r="B67" i="3" s="1"/>
  <c r="B68" i="3"/>
  <c r="B69" i="3"/>
  <c r="E70" i="3"/>
  <c r="B70" i="3" s="1"/>
  <c r="B71" i="3"/>
  <c r="B72" i="3"/>
  <c r="B73" i="3"/>
  <c r="E76" i="3"/>
  <c r="B77" i="3"/>
  <c r="B78" i="3"/>
  <c r="E79" i="3"/>
  <c r="F79" i="3"/>
  <c r="F85" i="3" s="1"/>
  <c r="G79" i="3"/>
  <c r="G85" i="3" s="1"/>
  <c r="B80" i="3"/>
  <c r="B81" i="3"/>
  <c r="B82" i="3"/>
  <c r="E83" i="3"/>
  <c r="B83" i="3" s="1"/>
  <c r="B84" i="3"/>
  <c r="B86" i="3"/>
  <c r="C87" i="3"/>
  <c r="D87" i="3"/>
  <c r="B79" i="3" l="1"/>
  <c r="B10" i="3"/>
  <c r="F74" i="3"/>
  <c r="F87" i="3" s="1"/>
  <c r="L74" i="3"/>
  <c r="L87" i="3" s="1"/>
  <c r="B36" i="3"/>
  <c r="B52" i="3"/>
  <c r="E85" i="3"/>
  <c r="B85" i="3" s="1"/>
  <c r="B26" i="3"/>
  <c r="E87" i="3"/>
  <c r="G74" i="3"/>
  <c r="G87" i="3" s="1"/>
  <c r="B76" i="3"/>
  <c r="B74" i="3" l="1"/>
  <c r="B87" i="3"/>
</calcChain>
</file>

<file path=xl/sharedStrings.xml><?xml version="1.0" encoding="utf-8"?>
<sst xmlns="http://schemas.openxmlformats.org/spreadsheetml/2006/main" count="1294" uniqueCount="577">
  <si>
    <t>Fecha</t>
  </si>
  <si>
    <t>Autoridad Portuaria Dominicana</t>
  </si>
  <si>
    <t>Relación de Ingresos y Egresos</t>
  </si>
  <si>
    <t>Número</t>
  </si>
  <si>
    <t>Beneficiario</t>
  </si>
  <si>
    <t>Concepto</t>
  </si>
  <si>
    <t>Cuenta</t>
  </si>
  <si>
    <t>Monto</t>
  </si>
  <si>
    <t>SIND. NAC. TRABAJADORES Y EMPLEADOS DE APORDOM</t>
  </si>
  <si>
    <t>PAGO RETENCION A EMPLEADOS</t>
  </si>
  <si>
    <t>NOMINA</t>
  </si>
  <si>
    <t>ANYARLENE BERGES PEÑA</t>
  </si>
  <si>
    <t>DIETA CONSEJO ADM.</t>
  </si>
  <si>
    <t>INSTITUTO DE AUXILIOS Y VIVIENDA (INAVI)</t>
  </si>
  <si>
    <t>PRESTACIONES LABORALES</t>
  </si>
  <si>
    <t>JOHANNY MARIA CARREÑO PIMENTEL</t>
  </si>
  <si>
    <t>REPOSICION DE CAJA CHICA</t>
  </si>
  <si>
    <t>CAROLAY CARABALLO AMPARO</t>
  </si>
  <si>
    <t>YOKASTY YAMILL PEÑA DIAZ</t>
  </si>
  <si>
    <t>ASISTENCIA ECONOMICA</t>
  </si>
  <si>
    <t>Al 31 de Julio 2023</t>
  </si>
  <si>
    <t>CUENTA OPERACIONES No. 010-500107-4</t>
  </si>
  <si>
    <t>DEPOSITOS BANCARIOS</t>
  </si>
  <si>
    <t>FECHA</t>
  </si>
  <si>
    <t>REFERENCIA</t>
  </si>
  <si>
    <t>PUERTO</t>
  </si>
  <si>
    <t>VALOR RD $</t>
  </si>
  <si>
    <t>820030685-3</t>
  </si>
  <si>
    <t>HAINA OCCIDENTAL</t>
  </si>
  <si>
    <t>820020166-3</t>
  </si>
  <si>
    <t>820030124-3</t>
  </si>
  <si>
    <t>820030163-03</t>
  </si>
  <si>
    <t>3030020199-13</t>
  </si>
  <si>
    <t>MANZANILLO</t>
  </si>
  <si>
    <t>3030020202-13</t>
  </si>
  <si>
    <t>DEPOSITO</t>
  </si>
  <si>
    <t>032299198-2</t>
  </si>
  <si>
    <t>HAINA ORIENTAL</t>
  </si>
  <si>
    <t>810050294-3</t>
  </si>
  <si>
    <t>820030513-3</t>
  </si>
  <si>
    <t>820030516-3</t>
  </si>
  <si>
    <t>820030182-3</t>
  </si>
  <si>
    <t>820030131-3</t>
  </si>
  <si>
    <t>820010180-3</t>
  </si>
  <si>
    <t>3030020004-13</t>
  </si>
  <si>
    <t>820030256-3</t>
  </si>
  <si>
    <t>820030260-3</t>
  </si>
  <si>
    <t>820010554-03</t>
  </si>
  <si>
    <t>0820010178-3</t>
  </si>
  <si>
    <t>19920154-13</t>
  </si>
  <si>
    <t>19920156-13</t>
  </si>
  <si>
    <t>3030050047-13</t>
  </si>
  <si>
    <t>3030000030-13</t>
  </si>
  <si>
    <t>820030258-03</t>
  </si>
  <si>
    <t>820030261-03</t>
  </si>
  <si>
    <t>820010167-13</t>
  </si>
  <si>
    <t>00811060175-03</t>
  </si>
  <si>
    <t>000810030182-1</t>
  </si>
  <si>
    <t>OFICINA CENTRAL</t>
  </si>
  <si>
    <t>0810070410-02</t>
  </si>
  <si>
    <t>0810070413-01</t>
  </si>
  <si>
    <t>0820030298-02</t>
  </si>
  <si>
    <t>0820030301-03</t>
  </si>
  <si>
    <t>0620030298-02</t>
  </si>
  <si>
    <t>810070290-2</t>
  </si>
  <si>
    <t>30030080-13</t>
  </si>
  <si>
    <t>30030083-13</t>
  </si>
  <si>
    <t>30030086-13</t>
  </si>
  <si>
    <t>810020260-2</t>
  </si>
  <si>
    <t>310010078-5</t>
  </si>
  <si>
    <t>BOCA CHICA</t>
  </si>
  <si>
    <t>200010445-2</t>
  </si>
  <si>
    <t>820010448-2</t>
  </si>
  <si>
    <t>SUB TOTAL RD$</t>
  </si>
  <si>
    <t>RELACION TRANSFERENCIAS RECIBIDAS ACH</t>
  </si>
  <si>
    <t>TRANSFERENCIA</t>
  </si>
  <si>
    <t>ACH</t>
  </si>
  <si>
    <t>RELACION DEPOSITOS EN TRANSITOS</t>
  </si>
  <si>
    <t>CONCEPTO</t>
  </si>
  <si>
    <t>VALOR RD$</t>
  </si>
  <si>
    <t>CUENTA DOLAR No. 010-238720-6</t>
  </si>
  <si>
    <t>US/RD$</t>
  </si>
  <si>
    <t>VALOR US$</t>
  </si>
  <si>
    <t>TOTAL RD$</t>
  </si>
  <si>
    <t>SUB TOTAL</t>
  </si>
  <si>
    <t>PUERTO Luperón</t>
  </si>
  <si>
    <t>TOTAL GENERAL</t>
  </si>
  <si>
    <t>DEP. EN US</t>
  </si>
  <si>
    <t>DEP. EN RD$</t>
  </si>
  <si>
    <t>CUENTA NOMINA No. 010-500126-0</t>
  </si>
  <si>
    <t>0700090309-06</t>
  </si>
  <si>
    <t xml:space="preserve">PUERTO PLATA </t>
  </si>
  <si>
    <t>3070050801-17</t>
  </si>
  <si>
    <t xml:space="preserve">LUPERON </t>
  </si>
  <si>
    <t>2310050447-05</t>
  </si>
  <si>
    <t xml:space="preserve">BOCA CHICA </t>
  </si>
  <si>
    <t>22724030-2</t>
  </si>
  <si>
    <t xml:space="preserve">HAINA ORIENTAL </t>
  </si>
  <si>
    <t>3760060705-08</t>
  </si>
  <si>
    <t xml:space="preserve">SAN PEDRO DE MACORIS </t>
  </si>
  <si>
    <t>3760060708-26</t>
  </si>
  <si>
    <t xml:space="preserve">LA CANA </t>
  </si>
  <si>
    <t>0820020028-02</t>
  </si>
  <si>
    <t>0820020033-02</t>
  </si>
  <si>
    <t>0820020036-02</t>
  </si>
  <si>
    <t>0820020039-02</t>
  </si>
  <si>
    <t>21038391-06</t>
  </si>
  <si>
    <t>0700130061-06</t>
  </si>
  <si>
    <t>2310040084-05</t>
  </si>
  <si>
    <t>22734646-02</t>
  </si>
  <si>
    <t>0700140022-06</t>
  </si>
  <si>
    <t>0820030052-02</t>
  </si>
  <si>
    <t>0820030055-02</t>
  </si>
  <si>
    <t>23100430168-05</t>
  </si>
  <si>
    <t>1510010460-20</t>
  </si>
  <si>
    <t xml:space="preserve">SANTA BARBARA </t>
  </si>
  <si>
    <t>3760080458-26</t>
  </si>
  <si>
    <t>3760080461-08</t>
  </si>
  <si>
    <t xml:space="preserve">BARAHONA </t>
  </si>
  <si>
    <t>0700140030-06</t>
  </si>
  <si>
    <t>820010078-02</t>
  </si>
  <si>
    <t>0820010081-02</t>
  </si>
  <si>
    <t>2310040125-05</t>
  </si>
  <si>
    <t>66970537-11</t>
  </si>
  <si>
    <t xml:space="preserve">SAMANA </t>
  </si>
  <si>
    <t>30050309-26</t>
  </si>
  <si>
    <t>0700090030-06</t>
  </si>
  <si>
    <t>0820010112-02</t>
  </si>
  <si>
    <t>0820010115-02</t>
  </si>
  <si>
    <t>190012034-01</t>
  </si>
  <si>
    <t xml:space="preserve">OFICINA CENTRAL </t>
  </si>
  <si>
    <t>1510070214-11</t>
  </si>
  <si>
    <t>2310010042-05</t>
  </si>
  <si>
    <t>0700050256-06</t>
  </si>
  <si>
    <t>0820020448-2</t>
  </si>
  <si>
    <t>0820020451-02</t>
  </si>
  <si>
    <t>22734613-02</t>
  </si>
  <si>
    <t>1130010619-26</t>
  </si>
  <si>
    <t>21038390-06</t>
  </si>
  <si>
    <t>21038388-06</t>
  </si>
  <si>
    <t>0400060091-09</t>
  </si>
  <si>
    <t>0700150038-06</t>
  </si>
  <si>
    <t>0820010057-02</t>
  </si>
  <si>
    <t>0820010060-02</t>
  </si>
  <si>
    <t>0820010067-02</t>
  </si>
  <si>
    <t>2310040068-05</t>
  </si>
  <si>
    <t>1130010281-8</t>
  </si>
  <si>
    <t>1130010284-26</t>
  </si>
  <si>
    <t>0700150024-06</t>
  </si>
  <si>
    <t>0820010081-2</t>
  </si>
  <si>
    <t>0820010085-02</t>
  </si>
  <si>
    <t>2310040126-05</t>
  </si>
  <si>
    <t>0400080316-09</t>
  </si>
  <si>
    <t>1130010105-08</t>
  </si>
  <si>
    <t>21038387-06</t>
  </si>
  <si>
    <t>0700150064-06</t>
  </si>
  <si>
    <t>0820010106-02</t>
  </si>
  <si>
    <t>0820010109-02</t>
  </si>
  <si>
    <t>2310040090-05</t>
  </si>
  <si>
    <t>1130090378-08</t>
  </si>
  <si>
    <t>070050010-17</t>
  </si>
  <si>
    <t>700090036-06</t>
  </si>
  <si>
    <t>5260020070-10</t>
  </si>
  <si>
    <t xml:space="preserve">AZUA </t>
  </si>
  <si>
    <t>5260020073-10</t>
  </si>
  <si>
    <t>0820030186-02</t>
  </si>
  <si>
    <t>0820030189-02</t>
  </si>
  <si>
    <t>0820030192-02</t>
  </si>
  <si>
    <t>0820030193-02</t>
  </si>
  <si>
    <t>02310040135-05</t>
  </si>
  <si>
    <t>51001011710-11</t>
  </si>
  <si>
    <t>1130040369-08</t>
  </si>
  <si>
    <t>30040372-26</t>
  </si>
  <si>
    <t>30040375-26</t>
  </si>
  <si>
    <t>1342908119-01</t>
  </si>
  <si>
    <t>002310070027-01</t>
  </si>
  <si>
    <t>588090597-06</t>
  </si>
  <si>
    <t>567821526-06</t>
  </si>
  <si>
    <t>0820010471-02</t>
  </si>
  <si>
    <t>0820010477-02</t>
  </si>
  <si>
    <t>22734618-02</t>
  </si>
  <si>
    <t>22734614-02</t>
  </si>
  <si>
    <t>2730010455-09</t>
  </si>
  <si>
    <t>2730010458-09</t>
  </si>
  <si>
    <t>2730010461-09</t>
  </si>
  <si>
    <t>2730010464-09</t>
  </si>
  <si>
    <t>310010143-5</t>
  </si>
  <si>
    <t>1130030536-26</t>
  </si>
  <si>
    <t>1130030539-08</t>
  </si>
  <si>
    <t>0820010128-02</t>
  </si>
  <si>
    <t>0820010131-02</t>
  </si>
  <si>
    <t>0820010134-01</t>
  </si>
  <si>
    <t>0820010139-02</t>
  </si>
  <si>
    <t>0820010142-02</t>
  </si>
  <si>
    <t>0820010145-02</t>
  </si>
  <si>
    <t>567821150-06</t>
  </si>
  <si>
    <t>21038386-06</t>
  </si>
  <si>
    <t>1900060156-10</t>
  </si>
  <si>
    <t>310040163-5</t>
  </si>
  <si>
    <t>2730080010-09</t>
  </si>
  <si>
    <t>1510020301-11</t>
  </si>
  <si>
    <t>1510020304-11</t>
  </si>
  <si>
    <t>1510020307-11</t>
  </si>
  <si>
    <t>31382024444-08</t>
  </si>
  <si>
    <t>22734620-02</t>
  </si>
  <si>
    <t>820010134-02</t>
  </si>
  <si>
    <t>820010137-02</t>
  </si>
  <si>
    <t>588306091-06</t>
  </si>
  <si>
    <t>2310010165-05</t>
  </si>
  <si>
    <t>2310010168-05</t>
  </si>
  <si>
    <t>2100010268-12</t>
  </si>
  <si>
    <t>LA ROMANA</t>
  </si>
  <si>
    <t>2310030326-05</t>
  </si>
  <si>
    <t>2310020089-05</t>
  </si>
  <si>
    <t>1130040427-08</t>
  </si>
  <si>
    <t>21038385-06</t>
  </si>
  <si>
    <t>567821490-06</t>
  </si>
  <si>
    <t>820030149-02</t>
  </si>
  <si>
    <t>820030152-02</t>
  </si>
  <si>
    <t>1510020484-20</t>
  </si>
  <si>
    <t>567823612-06</t>
  </si>
  <si>
    <t>820030162-02</t>
  </si>
  <si>
    <t>820030165-02</t>
  </si>
  <si>
    <t>310040535-05</t>
  </si>
  <si>
    <t>2730050250-9</t>
  </si>
  <si>
    <t>2730050253-09</t>
  </si>
  <si>
    <t>1510020441-11</t>
  </si>
  <si>
    <t>1510020444-11</t>
  </si>
  <si>
    <t>310040531-05</t>
  </si>
  <si>
    <t>310030329-5</t>
  </si>
  <si>
    <t>3760020602-08</t>
  </si>
  <si>
    <t>567807007-06</t>
  </si>
  <si>
    <t>21032328-06</t>
  </si>
  <si>
    <t>567807108-06</t>
  </si>
  <si>
    <t>082010608-02</t>
  </si>
  <si>
    <t>082010611-02</t>
  </si>
  <si>
    <t>22734622-02</t>
  </si>
  <si>
    <t>1510020682-20</t>
  </si>
  <si>
    <t>820010618-02</t>
  </si>
  <si>
    <t>820010621-02</t>
  </si>
  <si>
    <t>0400090037-09</t>
  </si>
  <si>
    <t>0400090040-09</t>
  </si>
  <si>
    <t>0400090043-09</t>
  </si>
  <si>
    <t>0400090047-07</t>
  </si>
  <si>
    <t>2310050233-09</t>
  </si>
  <si>
    <t>113004848-8</t>
  </si>
  <si>
    <t>567807230-6</t>
  </si>
  <si>
    <t>820030163-02</t>
  </si>
  <si>
    <t>820030166-02</t>
  </si>
  <si>
    <t>820030169-02</t>
  </si>
  <si>
    <t>2273598-02</t>
  </si>
  <si>
    <t>2310050098-05</t>
  </si>
  <si>
    <t>860080184-2</t>
  </si>
  <si>
    <t>31447190581-1</t>
  </si>
  <si>
    <t>130050656-8</t>
  </si>
  <si>
    <t>20966546-08</t>
  </si>
  <si>
    <t>3070010044-03</t>
  </si>
  <si>
    <t xml:space="preserve">HAINA OCCIDENTAL </t>
  </si>
  <si>
    <t>22734626-02</t>
  </si>
  <si>
    <t>820030026-02</t>
  </si>
  <si>
    <t>820030029-02</t>
  </si>
  <si>
    <t>567805186-06</t>
  </si>
  <si>
    <t>459997404-2</t>
  </si>
  <si>
    <t>130110599-08</t>
  </si>
  <si>
    <t>567812517-06</t>
  </si>
  <si>
    <t>820010169-2</t>
  </si>
  <si>
    <t>820010172-2</t>
  </si>
  <si>
    <t>556858215-5</t>
  </si>
  <si>
    <t>330040280-09</t>
  </si>
  <si>
    <t>730640283-08</t>
  </si>
  <si>
    <t>00140446-10</t>
  </si>
  <si>
    <t>130110582-08</t>
  </si>
  <si>
    <t>820010059-2</t>
  </si>
  <si>
    <t>820010063-2</t>
  </si>
  <si>
    <t>820010066-2</t>
  </si>
  <si>
    <t>21038329-6</t>
  </si>
  <si>
    <t>21038330-6</t>
  </si>
  <si>
    <t>567813223-6</t>
  </si>
  <si>
    <t>310038091-5</t>
  </si>
  <si>
    <t>310838094-5</t>
  </si>
  <si>
    <t>000400060-09</t>
  </si>
  <si>
    <t>400060233-09</t>
  </si>
  <si>
    <t>400060236-09</t>
  </si>
  <si>
    <t>130030400-08</t>
  </si>
  <si>
    <t>567815915-6</t>
  </si>
  <si>
    <t>310010081-5</t>
  </si>
  <si>
    <t>70050299-17</t>
  </si>
  <si>
    <t>260030051-01</t>
  </si>
  <si>
    <t>250030099-6</t>
  </si>
  <si>
    <t>22734502-2</t>
  </si>
  <si>
    <t>2199162-02</t>
  </si>
  <si>
    <t>21997161-02</t>
  </si>
  <si>
    <t>820020121-2</t>
  </si>
  <si>
    <t>820020124-2</t>
  </si>
  <si>
    <t>21907164-02</t>
  </si>
  <si>
    <t>310010403-5</t>
  </si>
  <si>
    <t>730040655-09</t>
  </si>
  <si>
    <t>730040658-09</t>
  </si>
  <si>
    <t>730040661-09</t>
  </si>
  <si>
    <t>400030997-09</t>
  </si>
  <si>
    <t>820030821-2</t>
  </si>
  <si>
    <t>820030824-2</t>
  </si>
  <si>
    <t>820030827-2</t>
  </si>
  <si>
    <t>16477526-11</t>
  </si>
  <si>
    <t>30110714-26</t>
  </si>
  <si>
    <t>30110717-26</t>
  </si>
  <si>
    <t>517081334-2</t>
  </si>
  <si>
    <t>517121361-2</t>
  </si>
  <si>
    <t>DEPOSITOS EN TRANSITOS</t>
  </si>
  <si>
    <t>310050048-5</t>
  </si>
  <si>
    <t>567813834-6</t>
  </si>
  <si>
    <t>PAGO ACH</t>
  </si>
  <si>
    <t>CREDITO CUENTA CORRIENTE</t>
  </si>
  <si>
    <t>REF.</t>
  </si>
  <si>
    <t>CR CTA.CTE</t>
  </si>
  <si>
    <t>107.749.301.53</t>
  </si>
  <si>
    <t>YOKASTA MILAGROS GARCIA FIGUEREO DE NOVAS</t>
  </si>
  <si>
    <t>8 256,16</t>
  </si>
  <si>
    <t>FELICIA MARTINEZ TORIBIO</t>
  </si>
  <si>
    <t>21 728,33</t>
  </si>
  <si>
    <t>MIGUELINA ELIAS MARTINEZ</t>
  </si>
  <si>
    <t>7 242,78</t>
  </si>
  <si>
    <t>FRANCISCO ELIAS MARTINEZ</t>
  </si>
  <si>
    <t>ANA FELICIA ELIAS MARTINEZ</t>
  </si>
  <si>
    <t>FELIX DE JESUS CARRASCO</t>
  </si>
  <si>
    <t>29 275,71</t>
  </si>
  <si>
    <t>YOLANDA MILAGROS ARIAS ZOQUIER</t>
  </si>
  <si>
    <t>133 092,33</t>
  </si>
  <si>
    <t>OLIVER MATOS VILLALONA</t>
  </si>
  <si>
    <t>82 685,58</t>
  </si>
  <si>
    <t>WILVERY AMELIA GONZALEZ PEREZ</t>
  </si>
  <si>
    <t>70 340,70</t>
  </si>
  <si>
    <t>RAMON MEDINA RODRIGUEZ</t>
  </si>
  <si>
    <t>269 735,54</t>
  </si>
  <si>
    <t>JOSE LUIS VIZCAINO</t>
  </si>
  <si>
    <t>1 827,96</t>
  </si>
  <si>
    <t>LIDIA ALTAGRACIA TEJEDA DE GONELL</t>
  </si>
  <si>
    <t>7 777,78</t>
  </si>
  <si>
    <t>ALONDRA IRIS SUERO ALCANTARA</t>
  </si>
  <si>
    <t>168 865,53</t>
  </si>
  <si>
    <t>EMILIANO SIERRA AQUINO</t>
  </si>
  <si>
    <t>42 378,41</t>
  </si>
  <si>
    <t>PAULINA DIPRE MATEO</t>
  </si>
  <si>
    <t>25 260,15</t>
  </si>
  <si>
    <t>ANGEL RAYMUNDO ERNESTO CARELA</t>
  </si>
  <si>
    <t>126 843,56</t>
  </si>
  <si>
    <t>CANO ACADEMY</t>
  </si>
  <si>
    <t>ENTRENAMIENTOS Y CAPACITACION</t>
  </si>
  <si>
    <t>111 200,00</t>
  </si>
  <si>
    <t>MAYRA CAIRO LEBRON</t>
  </si>
  <si>
    <t>138 369,54</t>
  </si>
  <si>
    <t>127 081,64</t>
  </si>
  <si>
    <t>11 600,00</t>
  </si>
  <si>
    <t>46 725,00</t>
  </si>
  <si>
    <t>FLOR VICTORIA VIZCAINO ARIAS</t>
  </si>
  <si>
    <t>366 050,51</t>
  </si>
  <si>
    <t>JUAN ANTONIO MORDAN GONZALEZ</t>
  </si>
  <si>
    <t>1 236,56</t>
  </si>
  <si>
    <t>*** ANULADO ***</t>
  </si>
  <si>
    <t>GUILLERMO GILFREDO POCKELS DIAZ</t>
  </si>
  <si>
    <t>8 198,92</t>
  </si>
  <si>
    <t>LEONIDAS ROSARIO</t>
  </si>
  <si>
    <t>148 781,95</t>
  </si>
  <si>
    <t>JUAN PABLO SANCHEZ LUNA</t>
  </si>
  <si>
    <t>56 050,57</t>
  </si>
  <si>
    <t>DIGNA ALTAGRACIA NINA DIAZ</t>
  </si>
  <si>
    <t>17 050,51</t>
  </si>
  <si>
    <t>RUBEN ARTURO MEDRANO CALDERON</t>
  </si>
  <si>
    <t>201 422,88</t>
  </si>
  <si>
    <t>182 000,00</t>
  </si>
  <si>
    <t>DEISY MARIA MUSTAFA LOPEZ</t>
  </si>
  <si>
    <t>8 044,61</t>
  </si>
  <si>
    <t>LUIZ MARIA MUSTAFA LOPEZ</t>
  </si>
  <si>
    <t>MIRIAN MERCEDES MUSTAFA LOPEZ</t>
  </si>
  <si>
    <t>MARIBER ALTAGRACIA MUSTAFA LOPEZ</t>
  </si>
  <si>
    <t>MARIA MAGDALENA MUSTAFA LOPEZ</t>
  </si>
  <si>
    <t>CARMEN ADALGIZA MUSTAFA LOPEZ</t>
  </si>
  <si>
    <t>MAYIVE LUCIA MUSTAFA LOPEZ</t>
  </si>
  <si>
    <t>MARITZA ALTAGRACIA MUSTAFA LOPEZ</t>
  </si>
  <si>
    <t>8 044,60</t>
  </si>
  <si>
    <t>15 000,00</t>
  </si>
  <si>
    <t>EVA TERESA NIEVES RECIO DE ANDUJAR</t>
  </si>
  <si>
    <t>6 427,39</t>
  </si>
  <si>
    <t>JUNIOR ALBERTO AQUINO</t>
  </si>
  <si>
    <t>68 707,60</t>
  </si>
  <si>
    <t>MARIA CELESTE JIMENEZ</t>
  </si>
  <si>
    <t>161 271,91</t>
  </si>
  <si>
    <t>MERCEDES ANTONIA GARCIA RONDON</t>
  </si>
  <si>
    <t>103 544,81</t>
  </si>
  <si>
    <t>RAYFER TANIER ENCARNACION MARTINEZ</t>
  </si>
  <si>
    <t>16 188,40</t>
  </si>
  <si>
    <t>MARIA CRISTINA POLANCO GARCIA</t>
  </si>
  <si>
    <t>86 021,15</t>
  </si>
  <si>
    <t>ROBERTO VALLEJO GUZMAN</t>
  </si>
  <si>
    <t>471 982,25</t>
  </si>
  <si>
    <t>SERVICIOS PRESTADOS</t>
  </si>
  <si>
    <t>105 640,00</t>
  </si>
  <si>
    <t>MARIA MARTINA ORTEGA YNFANTE</t>
  </si>
  <si>
    <t>4 017,00</t>
  </si>
  <si>
    <t>DOMINGO ALMONTE PEÑA</t>
  </si>
  <si>
    <t>340 802,71</t>
  </si>
  <si>
    <t>SALVADOR RAMIREZ PERDOMO</t>
  </si>
  <si>
    <t>53 038,26</t>
  </si>
  <si>
    <t>JORGE HUBER GONZALEZ</t>
  </si>
  <si>
    <t>401 134,90</t>
  </si>
  <si>
    <t>JUAN CARLOS TERRERO DE LOS SANTOS</t>
  </si>
  <si>
    <t>88 049,90</t>
  </si>
  <si>
    <t>PATRICIO PLATA MATOS</t>
  </si>
  <si>
    <t>84 257,26</t>
  </si>
  <si>
    <t>JORGE AMILCAR MOQUETE VOLQUEZ</t>
  </si>
  <si>
    <t>858 492,45</t>
  </si>
  <si>
    <t>DIOCITO MATOS</t>
  </si>
  <si>
    <t>49 974,31</t>
  </si>
  <si>
    <t>ENNIO JULIO MENICUCCI LOPEZ</t>
  </si>
  <si>
    <t>288 816,56</t>
  </si>
  <si>
    <t xml:space="preserve">BIENVENIDO MORILLO PEREZ </t>
  </si>
  <si>
    <t>67 138,37</t>
  </si>
  <si>
    <t>GENAO PEREZ PEREZ</t>
  </si>
  <si>
    <t>189 057,88</t>
  </si>
  <si>
    <t>GASPAR CLAUDIO</t>
  </si>
  <si>
    <t>18 418,04</t>
  </si>
  <si>
    <t>FELIX MARIA SANCHEZ MERAN</t>
  </si>
  <si>
    <t>496 496,16</t>
  </si>
  <si>
    <t>FRANCISCO MERCEDES CASTRO</t>
  </si>
  <si>
    <t>49 682,64</t>
  </si>
  <si>
    <t>PABLO ERNESTO MATEO PEREZ</t>
  </si>
  <si>
    <t>249 797,63</t>
  </si>
  <si>
    <t>JOSE MIGUEL RODRIGUEZ LOZANO</t>
  </si>
  <si>
    <t>39 416,36</t>
  </si>
  <si>
    <t>JOSE CORPORAN</t>
  </si>
  <si>
    <t>698 220,03</t>
  </si>
  <si>
    <t>SANTO VICTOR DISLA COLLADO</t>
  </si>
  <si>
    <t>51 571,02</t>
  </si>
  <si>
    <t>VICTOR LEONARDO ALVAREZ</t>
  </si>
  <si>
    <t>19 273,68</t>
  </si>
  <si>
    <t>EVANGELISTO NUÑEZ</t>
  </si>
  <si>
    <t>297 059,90</t>
  </si>
  <si>
    <t>ALFONSO OLIVERO ENCARNACION</t>
  </si>
  <si>
    <t>198 879,22</t>
  </si>
  <si>
    <t>JUSTINA GARCIA MINAYA DE LEDESMA</t>
  </si>
  <si>
    <t>401 730,14</t>
  </si>
  <si>
    <t>ELSA RAMONA FELIZ FELIZ</t>
  </si>
  <si>
    <t>48 129,53</t>
  </si>
  <si>
    <t>MAYRA FIGUEREO</t>
  </si>
  <si>
    <t>19 988,75</t>
  </si>
  <si>
    <t>JUAN ANTONIO ARAGONE</t>
  </si>
  <si>
    <t>59 527,37</t>
  </si>
  <si>
    <t>JHOSMERY ALTAGRACIA ROA ROSA</t>
  </si>
  <si>
    <t>4 166,67</t>
  </si>
  <si>
    <t>LUIS MERCEDE BATISTA MEDINA</t>
  </si>
  <si>
    <t>29 202,18</t>
  </si>
  <si>
    <t>JULIO CESAR BRITO SUERO</t>
  </si>
  <si>
    <t>28 284,28</t>
  </si>
  <si>
    <t>MERCEDES HILDA DIAZ</t>
  </si>
  <si>
    <t>48 572,59</t>
  </si>
  <si>
    <t>FELIX SORIANO</t>
  </si>
  <si>
    <t>29 122,92</t>
  </si>
  <si>
    <t>MARIA NAZARET GARCIA</t>
  </si>
  <si>
    <t>18 514,10</t>
  </si>
  <si>
    <t>62 300,00</t>
  </si>
  <si>
    <t>CARINI ALEXANDRA MOREL GONZALEZ</t>
  </si>
  <si>
    <t>61 675,28</t>
  </si>
  <si>
    <t>RAMON TERRERO PIÑOL</t>
  </si>
  <si>
    <t>301 209,06</t>
  </si>
  <si>
    <t>AURELINA VIZCAINO DE GARCES</t>
  </si>
  <si>
    <t>219 603,61</t>
  </si>
  <si>
    <t>RAMON SUERO</t>
  </si>
  <si>
    <t>161 525,28</t>
  </si>
  <si>
    <t>Total de Cheques:  88</t>
  </si>
  <si>
    <t>9561 850,58</t>
  </si>
  <si>
    <t>5. Fecha de registro: el día 10 del mes siguiente al mes analizado</t>
  </si>
  <si>
    <t>4. Fecha de imputación: último día del mes analizado</t>
  </si>
  <si>
    <t xml:space="preserve">3. Se presenta la clasificación objetar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</si>
  <si>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</si>
  <si>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</si>
  <si>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</si>
  <si>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Fecha de imputación: hasta el [día] de [mes] del [año]</t>
  </si>
  <si>
    <t>Fecha de registro: hasta el [día] de [mes] del [año]</t>
  </si>
  <si>
    <t>Fuente: Registro en el sistema de gestión financiera (SIGEF).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</si>
  <si>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</si>
  <si>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</si>
  <si>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</si>
  <si>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</si>
  <si>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4.2.3 - DISMINUCIÓN DE PRESTAMO INTERNO A CORTO PLAZO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</si>
  <si>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</si>
  <si>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</si>
  <si>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</si>
  <si>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</si>
  <si>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</si>
  <si>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</si>
  <si>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</si>
  <si>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</si>
  <si>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</si>
  <si>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</si>
  <si>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</si>
  <si>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</si>
  <si>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</si>
  <si>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</si>
  <si>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</si>
  <si>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</si>
  <si>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</si>
  <si>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</si>
  <si>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</si>
  <si>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</si>
  <si>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</si>
  <si>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</si>
  <si>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</si>
  <si>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</si>
  <si>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</si>
  <si>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</si>
  <si>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</si>
  <si>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</si>
  <si>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</si>
  <si>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</si>
  <si>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</si>
  <si>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</si>
  <si>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</si>
  <si>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</si>
  <si>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</si>
  <si>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</si>
  <si>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</si>
  <si>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</si>
  <si>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</si>
  <si>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</si>
  <si>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</si>
  <si>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</si>
  <si>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</si>
  <si>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</si>
  <si>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</si>
  <si>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</si>
  <si>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</si>
  <si>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</si>
  <si>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</si>
  <si>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</si>
  <si>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</si>
  <si>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</si>
  <si>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</si>
  <si>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</si>
  <si>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</si>
  <si>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</si>
  <si>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</si>
  <si>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</si>
  <si>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</si>
  <si>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</si>
  <si>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</si>
  <si>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</si>
  <si>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</si>
  <si>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</si>
  <si>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</si>
  <si>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</si>
  <si>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</si>
  <si>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</si>
  <si>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</si>
  <si>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</si>
  <si>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</si>
  <si>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</si>
  <si>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</si>
  <si>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</si>
  <si>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</si>
  <si>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</si>
  <si>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</si>
  <si>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</si>
  <si>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</si>
  <si>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</si>
  <si>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</si>
  <si>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</si>
  <si>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</si>
  <si>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</si>
  <si>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</si>
  <si>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</si>
  <si>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</si>
  <si>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</si>
  <si>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 xml:space="preserve">Ejecución de Gastos y Aplicaciones Financieras </t>
  </si>
  <si>
    <t>Año 2023</t>
  </si>
  <si>
    <t xml:space="preserve">Autoridad Portuaria Dominicana </t>
  </si>
  <si>
    <t>9,561 850,58</t>
  </si>
  <si>
    <t>Relación de  Egresos al 30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</si>
</sst>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</numFmts>
  <fonts count="3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63636"/>
      <name val="Calibri"/>
      <family val="2"/>
      <scheme val="minor"/>
    </font>
    <font>
      <b/>
      <sz val="8"/>
      <color rgb="FF4A4A4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8"/>
      <name val="Arial"/>
      <family val="2"/>
    </font>
    <font>
      <i/>
      <sz val="8"/>
      <color rgb="FF000000"/>
      <name val="Calibri"/>
      <family val="2"/>
      <scheme val="minor"/>
    </font>
    <font>
      <b/>
      <sz val="8"/>
      <name val="Arial"/>
      <family val="2"/>
    </font>
    <font>
      <b/>
      <i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indexed="64"/>
      </top>
      <bottom style="thick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 style="double">
        <color indexed="64"/>
      </top>
      <bottom style="medium">
        <color theme="4" tint="-0.499984740745262"/>
      </bottom>
      <diagonal/>
    </border>
    <border>
      <left/>
      <right/>
      <top style="thick">
        <color rgb="FF002060"/>
      </top>
      <bottom/>
      <diagonal/>
    </border>
    <border>
      <left/>
      <right/>
      <top style="thin">
        <color indexed="64"/>
      </top>
      <bottom style="thick">
        <color rgb="FF002060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4" borderId="0">
      <alignment horizontal="left" vertical="top"/>
    </xf>
    <xf numFmtId="0" fontId="9" fillId="4" borderId="0">
      <alignment horizontal="right" vertical="top"/>
    </xf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4" fontId="5" fillId="0" borderId="1" xfId="0" applyNumberFormat="1" applyFont="1" applyBorder="1"/>
    <xf numFmtId="0" fontId="6" fillId="3" borderId="1" xfId="0" applyFont="1" applyFill="1" applyBorder="1" applyAlignment="1">
      <alignment vertical="top" wrapText="1"/>
    </xf>
    <xf numFmtId="0" fontId="5" fillId="0" borderId="1" xfId="0" applyFont="1" applyBorder="1"/>
    <xf numFmtId="0" fontId="6" fillId="3" borderId="1" xfId="0" applyFont="1" applyFill="1" applyBorder="1" applyAlignment="1">
      <alignment horizontal="right" wrapText="1" indent="1"/>
    </xf>
    <xf numFmtId="14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 indent="1"/>
    </xf>
    <xf numFmtId="4" fontId="6" fillId="3" borderId="1" xfId="0" applyNumberFormat="1" applyFont="1" applyFill="1" applyBorder="1" applyAlignment="1">
      <alignment horizontal="righ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11" fontId="6" fillId="3" borderId="1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7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right" wrapText="1" indent="1"/>
    </xf>
    <xf numFmtId="14" fontId="5" fillId="0" borderId="4" xfId="0" applyNumberFormat="1" applyFont="1" applyBorder="1"/>
    <xf numFmtId="0" fontId="6" fillId="3" borderId="5" xfId="0" applyFont="1" applyFill="1" applyBorder="1" applyAlignment="1">
      <alignment vertical="top" wrapText="1"/>
    </xf>
    <xf numFmtId="0" fontId="5" fillId="0" borderId="6" xfId="0" applyFont="1" applyBorder="1"/>
    <xf numFmtId="14" fontId="6" fillId="3" borderId="4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6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4" fontId="11" fillId="3" borderId="1" xfId="0" applyNumberFormat="1" applyFont="1" applyFill="1" applyBorder="1"/>
    <xf numFmtId="0" fontId="18" fillId="0" borderId="0" xfId="0" applyFont="1"/>
    <xf numFmtId="4" fontId="18" fillId="0" borderId="0" xfId="0" applyNumberFormat="1" applyFont="1"/>
    <xf numFmtId="0" fontId="0" fillId="0" borderId="12" xfId="0" applyBorder="1"/>
    <xf numFmtId="0" fontId="18" fillId="0" borderId="13" xfId="0" applyFont="1" applyBorder="1"/>
    <xf numFmtId="0" fontId="18" fillId="0" borderId="14" xfId="0" applyFont="1" applyBorder="1"/>
    <xf numFmtId="0" fontId="19" fillId="0" borderId="0" xfId="0" applyFont="1"/>
    <xf numFmtId="14" fontId="20" fillId="3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4" fontId="9" fillId="0" borderId="1" xfId="0" applyNumberFormat="1" applyFont="1" applyBorder="1"/>
    <xf numFmtId="0" fontId="9" fillId="0" borderId="1" xfId="0" applyFont="1" applyBorder="1"/>
    <xf numFmtId="14" fontId="20" fillId="0" borderId="1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14" fontId="20" fillId="3" borderId="7" xfId="0" applyNumberFormat="1" applyFont="1" applyFill="1" applyBorder="1" applyAlignment="1">
      <alignment horizontal="center"/>
    </xf>
    <xf numFmtId="4" fontId="14" fillId="3" borderId="9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right" vertical="center"/>
    </xf>
    <xf numFmtId="4" fontId="14" fillId="3" borderId="0" xfId="0" applyNumberFormat="1" applyFont="1" applyFill="1" applyAlignment="1">
      <alignment horizontal="right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horizont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  <xf numFmtId="4" fontId="14" fillId="3" borderId="2" xfId="0" applyNumberFormat="1" applyFont="1" applyFill="1" applyBorder="1" applyAlignment="1">
      <alignment horizontal="right"/>
    </xf>
    <xf numFmtId="0" fontId="17" fillId="3" borderId="16" xfId="0" applyFont="1" applyFill="1" applyBorder="1" applyAlignment="1">
      <alignment horizontal="right" vertical="center"/>
    </xf>
    <xf numFmtId="4" fontId="14" fillId="3" borderId="17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center" wrapText="1"/>
    </xf>
    <xf numFmtId="14" fontId="20" fillId="0" borderId="7" xfId="0" applyNumberFormat="1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9" fillId="3" borderId="1" xfId="0" applyNumberFormat="1" applyFont="1" applyFill="1" applyBorder="1"/>
    <xf numFmtId="0" fontId="9" fillId="3" borderId="1" xfId="0" applyFont="1" applyFill="1" applyBorder="1"/>
    <xf numFmtId="0" fontId="12" fillId="3" borderId="1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3" borderId="0" xfId="0" applyFont="1" applyFill="1" applyAlignment="1">
      <alignment horizontal="right" vertical="center"/>
    </xf>
    <xf numFmtId="4" fontId="14" fillId="3" borderId="0" xfId="0" applyNumberFormat="1" applyFont="1" applyFill="1" applyAlignment="1">
      <alignment horizontal="right" vertical="center" wrapText="1"/>
    </xf>
    <xf numFmtId="1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3" borderId="15" xfId="0" applyFont="1" applyFill="1" applyBorder="1" applyAlignment="1">
      <alignment vertical="top" wrapText="1"/>
    </xf>
    <xf numFmtId="0" fontId="9" fillId="3" borderId="15" xfId="0" applyFont="1" applyFill="1" applyBorder="1" applyAlignment="1">
      <alignment horizontal="center" vertical="top" wrapText="1"/>
    </xf>
    <xf numFmtId="14" fontId="9" fillId="3" borderId="15" xfId="0" applyNumberFormat="1" applyFont="1" applyFill="1" applyBorder="1" applyAlignment="1">
      <alignment vertical="top" wrapText="1"/>
    </xf>
    <xf numFmtId="14" fontId="9" fillId="3" borderId="15" xfId="0" applyNumberFormat="1" applyFont="1" applyFill="1" applyBorder="1" applyAlignment="1">
      <alignment horizontal="right" vertical="top"/>
    </xf>
    <xf numFmtId="0" fontId="5" fillId="0" borderId="15" xfId="0" applyFont="1" applyBorder="1"/>
    <xf numFmtId="0" fontId="9" fillId="3" borderId="0" xfId="0" applyFont="1" applyFill="1" applyAlignment="1">
      <alignment vertical="top" wrapText="1"/>
    </xf>
    <xf numFmtId="14" fontId="9" fillId="3" borderId="0" xfId="0" applyNumberFormat="1" applyFont="1" applyFill="1" applyAlignment="1">
      <alignment vertical="top" wrapText="1"/>
    </xf>
    <xf numFmtId="0" fontId="18" fillId="0" borderId="18" xfId="0" applyFont="1" applyBorder="1"/>
    <xf numFmtId="4" fontId="18" fillId="0" borderId="19" xfId="0" applyNumberFormat="1" applyFont="1" applyBorder="1"/>
    <xf numFmtId="0" fontId="0" fillId="0" borderId="0" xfId="0" applyAlignment="1">
      <alignment wrapText="1"/>
    </xf>
    <xf numFmtId="0" fontId="0" fillId="0" borderId="20" xfId="0" applyBorder="1"/>
    <xf numFmtId="0" fontId="19" fillId="0" borderId="13" xfId="0" applyFont="1" applyBorder="1"/>
    <xf numFmtId="0" fontId="25" fillId="0" borderId="0" xfId="0" applyFo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43" fontId="26" fillId="0" borderId="1" xfId="0" applyNumberFormat="1" applyFont="1" applyBorder="1" applyAlignment="1">
      <alignment horizontal="center" vertical="center"/>
    </xf>
    <xf numFmtId="43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wrapText="1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43" fontId="26" fillId="0" borderId="7" xfId="0" applyNumberFormat="1" applyFont="1" applyBorder="1" applyAlignment="1">
      <alignment horizontal="center" vertical="center"/>
    </xf>
    <xf numFmtId="43" fontId="26" fillId="0" borderId="7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center"/>
    </xf>
    <xf numFmtId="43" fontId="29" fillId="0" borderId="0" xfId="0" applyNumberFormat="1" applyFont="1" applyAlignment="1">
      <alignment horizontal="center" vertical="center"/>
    </xf>
    <xf numFmtId="4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43" fontId="28" fillId="0" borderId="0" xfId="0" applyNumberFormat="1" applyFont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0" fontId="30" fillId="0" borderId="0" xfId="0" applyFont="1"/>
    <xf numFmtId="43" fontId="29" fillId="0" borderId="0" xfId="3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43" fontId="29" fillId="0" borderId="0" xfId="3" applyFont="1" applyBorder="1" applyAlignment="1">
      <alignment horizontal="center" vertical="center"/>
    </xf>
    <xf numFmtId="43" fontId="29" fillId="0" borderId="0" xfId="3" applyFont="1" applyBorder="1" applyAlignment="1">
      <alignment horizontal="right" vertical="center"/>
    </xf>
    <xf numFmtId="43" fontId="29" fillId="0" borderId="0" xfId="3" applyFont="1" applyFill="1" applyBorder="1" applyAlignment="1">
      <alignment horizontal="center" vertical="center"/>
    </xf>
    <xf numFmtId="164" fontId="29" fillId="0" borderId="0" xfId="4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horizontal="right" vertical="center"/>
    </xf>
    <xf numFmtId="164" fontId="29" fillId="0" borderId="0" xfId="3" applyNumberFormat="1" applyFont="1" applyFill="1" applyBorder="1" applyAlignment="1">
      <alignment horizontal="center" vertical="center"/>
    </xf>
    <xf numFmtId="164" fontId="31" fillId="5" borderId="0" xfId="4" applyNumberFormat="1" applyFont="1" applyFill="1" applyBorder="1" applyAlignment="1">
      <alignment horizontal="center" vertical="center" wrapText="1"/>
    </xf>
    <xf numFmtId="164" fontId="31" fillId="6" borderId="0" xfId="3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left" vertical="center" wrapText="1"/>
    </xf>
    <xf numFmtId="43" fontId="26" fillId="0" borderId="0" xfId="3" applyFont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center" vertical="top"/>
    </xf>
    <xf numFmtId="164" fontId="26" fillId="0" borderId="0" xfId="3" applyNumberFormat="1" applyFont="1" applyFill="1" applyBorder="1" applyAlignment="1">
      <alignment horizontal="center" vertical="top"/>
    </xf>
    <xf numFmtId="164" fontId="26" fillId="0" borderId="0" xfId="3" applyNumberFormat="1" applyFont="1" applyFill="1" applyBorder="1" applyAlignment="1">
      <alignment horizontal="center" vertical="top" wrapText="1"/>
    </xf>
    <xf numFmtId="164" fontId="26" fillId="0" borderId="0" xfId="3" applyNumberFormat="1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164" fontId="31" fillId="7" borderId="0" xfId="0" applyNumberFormat="1" applyFont="1" applyFill="1" applyAlignment="1">
      <alignment horizontal="left" vertical="center" wrapText="1"/>
    </xf>
    <xf numFmtId="164" fontId="31" fillId="8" borderId="0" xfId="3" applyNumberFormat="1" applyFont="1" applyFill="1" applyBorder="1" applyAlignment="1">
      <alignment horizontal="left" vertical="center"/>
    </xf>
    <xf numFmtId="0" fontId="31" fillId="7" borderId="0" xfId="0" applyFont="1" applyFill="1" applyAlignment="1">
      <alignment horizontal="left" vertical="center" wrapText="1"/>
    </xf>
    <xf numFmtId="43" fontId="26" fillId="0" borderId="0" xfId="3" applyFont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4" fontId="31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/>
    </xf>
    <xf numFmtId="164" fontId="31" fillId="0" borderId="0" xfId="3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4" fontId="26" fillId="0" borderId="0" xfId="3" applyNumberFormat="1" applyFont="1"/>
    <xf numFmtId="164" fontId="26" fillId="0" borderId="0" xfId="0" applyNumberFormat="1" applyFont="1"/>
    <xf numFmtId="164" fontId="26" fillId="0" borderId="0" xfId="0" applyNumberFormat="1" applyFont="1" applyAlignment="1">
      <alignment horizontal="left" vertical="center"/>
    </xf>
    <xf numFmtId="164" fontId="31" fillId="0" borderId="0" xfId="3" applyNumberFormat="1" applyFont="1" applyBorder="1"/>
    <xf numFmtId="164" fontId="31" fillId="7" borderId="0" xfId="3" applyNumberFormat="1" applyFont="1" applyFill="1" applyBorder="1" applyAlignment="1">
      <alignment horizontal="left" vertical="center" wrapText="1"/>
    </xf>
    <xf numFmtId="164" fontId="26" fillId="0" borderId="0" xfId="3" applyNumberFormat="1" applyFont="1" applyBorder="1"/>
    <xf numFmtId="0" fontId="32" fillId="0" borderId="0" xfId="0" applyFont="1" applyAlignment="1">
      <alignment horizontal="left" vertical="center"/>
    </xf>
    <xf numFmtId="43" fontId="31" fillId="0" borderId="0" xfId="3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4" fontId="31" fillId="0" borderId="0" xfId="3" applyNumberFormat="1" applyFont="1" applyFill="1" applyBorder="1" applyAlignment="1">
      <alignment horizontal="left" vertical="center" wrapText="1"/>
    </xf>
    <xf numFmtId="43" fontId="31" fillId="0" borderId="0" xfId="0" applyNumberFormat="1" applyFont="1" applyAlignment="1">
      <alignment horizontal="left" vertical="center"/>
    </xf>
    <xf numFmtId="164" fontId="31" fillId="0" borderId="0" xfId="0" applyNumberFormat="1" applyFont="1" applyAlignment="1">
      <alignment horizontal="center" readingOrder="1"/>
    </xf>
    <xf numFmtId="164" fontId="26" fillId="0" borderId="0" xfId="3" applyNumberFormat="1" applyFont="1" applyBorder="1" applyAlignment="1">
      <alignment vertical="center"/>
    </xf>
    <xf numFmtId="164" fontId="31" fillId="0" borderId="0" xfId="3" applyNumberFormat="1" applyFont="1" applyBorder="1" applyAlignment="1">
      <alignment vertical="center"/>
    </xf>
    <xf numFmtId="43" fontId="25" fillId="0" borderId="0" xfId="3" applyFont="1" applyAlignment="1">
      <alignment horizontal="left" vertical="center"/>
    </xf>
    <xf numFmtId="43" fontId="31" fillId="0" borderId="0" xfId="3" applyFont="1" applyBorder="1" applyAlignment="1">
      <alignment horizontal="left" vertical="center" wrapText="1"/>
    </xf>
    <xf numFmtId="164" fontId="31" fillId="0" borderId="0" xfId="3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3" fontId="25" fillId="0" borderId="0" xfId="0" applyNumberFormat="1" applyFont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43" fontId="32" fillId="5" borderId="11" xfId="0" applyNumberFormat="1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3" fontId="26" fillId="0" borderId="0" xfId="0" applyNumberFormat="1" applyFont="1" applyAlignment="1">
      <alignment horizontal="right" vertical="center"/>
    </xf>
    <xf numFmtId="0" fontId="13" fillId="0" borderId="1" xfId="0" applyFont="1" applyBorder="1"/>
    <xf numFmtId="14" fontId="13" fillId="0" borderId="1" xfId="0" applyNumberFormat="1" applyFont="1" applyBorder="1"/>
    <xf numFmtId="2" fontId="13" fillId="0" borderId="1" xfId="0" applyNumberFormat="1" applyFont="1" applyBorder="1"/>
    <xf numFmtId="14" fontId="13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3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4" fillId="3" borderId="8" xfId="0" applyFont="1" applyFill="1" applyBorder="1" applyAlignment="1">
      <alignment horizontal="right" vertical="center"/>
    </xf>
    <xf numFmtId="0" fontId="23" fillId="3" borderId="1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</cellXfs>
  <cellStyles count="5">
    <cellStyle name="Millares" xfId="3" builtinId="3"/>
    <cellStyle name="Moneda 2" xfId="4" xr:uid="{00000000-0005-0000-0000-000001000000}"/>
    <cellStyle name="Normal" xfId="0" builtinId="0"/>
    <cellStyle name="S11" xfId="1" xr:uid="{00000000-0005-0000-0000-000003000000}"/>
    <cellStyle name="S1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104775</xdr:rowOff>
    </xdr:from>
    <xdr:to>
      <xdr:col>2</xdr:col>
      <xdr:colOff>2147570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295275"/>
          <a:ext cx="151892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1084000</xdr:colOff>
      <xdr:row>113</xdr:row>
      <xdr:rowOff>90487</xdr:rowOff>
    </xdr:from>
    <xdr:to>
      <xdr:col>3</xdr:col>
      <xdr:colOff>217492</xdr:colOff>
      <xdr:row>118</xdr:row>
      <xdr:rowOff>24301</xdr:rowOff>
    </xdr:to>
    <xdr:pic>
      <xdr:nvPicPr>
        <xdr:cNvPr id="18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0425" y="22083712"/>
          <a:ext cx="1524267" cy="89583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395</xdr:row>
      <xdr:rowOff>28575</xdr:rowOff>
    </xdr:from>
    <xdr:to>
      <xdr:col>2</xdr:col>
      <xdr:colOff>1462355</xdr:colOff>
      <xdr:row>398</xdr:row>
      <xdr:rowOff>124314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83953350"/>
          <a:ext cx="1519505" cy="895839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454</xdr:row>
      <xdr:rowOff>228600</xdr:rowOff>
    </xdr:from>
    <xdr:to>
      <xdr:col>3</xdr:col>
      <xdr:colOff>376505</xdr:colOff>
      <xdr:row>458</xdr:row>
      <xdr:rowOff>48114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110499525"/>
          <a:ext cx="1519505" cy="895839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554</xdr:row>
      <xdr:rowOff>66675</xdr:rowOff>
    </xdr:from>
    <xdr:to>
      <xdr:col>4</xdr:col>
      <xdr:colOff>419100</xdr:colOff>
      <xdr:row>562</xdr:row>
      <xdr:rowOff>9525</xdr:rowOff>
    </xdr:to>
    <xdr:pic>
      <xdr:nvPicPr>
        <xdr:cNvPr id="13" name="Imagen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30035300"/>
          <a:ext cx="48577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766764</xdr:colOff>
      <xdr:row>2</xdr:row>
      <xdr:rowOff>8021</xdr:rowOff>
    </xdr:from>
    <xdr:ext cx="2709861" cy="1327066"/>
    <xdr:pic>
      <xdr:nvPicPr>
        <xdr:cNvPr id="2" name="3 Imagen">
          <a:extLst>
            <a:ext uri="{FF2B5EF4-FFF2-40B4-BE49-F238E27FC236}">
              <a16:creationId xmlns:a16="http://schemas.microsoft.com/office/drawing/2014/main" id="{D130A2AD-8C9E-482B-BAC6-0A0354656A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9" y="389021"/>
          <a:ext cx="2709861" cy="13270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809625</xdr:colOff>
      <xdr:row>2</xdr:row>
      <xdr:rowOff>172740</xdr:rowOff>
    </xdr:from>
    <xdr:ext cx="1501918" cy="1114722"/>
    <xdr:pic>
      <xdr:nvPicPr>
        <xdr:cNvPr id="3" name="4 Imagen">
          <a:extLst>
            <a:ext uri="{FF2B5EF4-FFF2-40B4-BE49-F238E27FC236}">
              <a16:creationId xmlns:a16="http://schemas.microsoft.com/office/drawing/2014/main" id="{6DB3C923-A5C7-4B11-81FE-3812B50CE76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315200" y="553740"/>
          <a:ext cx="1501918" cy="111472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825500</xdr:colOff>
      <xdr:row>88</xdr:row>
      <xdr:rowOff>127000</xdr:rowOff>
    </xdr:from>
    <xdr:ext cx="8681358" cy="3260789"/>
    <xdr:pic>
      <xdr:nvPicPr>
        <xdr:cNvPr id="4" name="Imagen 3">
          <a:extLst>
            <a:ext uri="{FF2B5EF4-FFF2-40B4-BE49-F238E27FC236}">
              <a16:creationId xmlns:a16="http://schemas.microsoft.com/office/drawing/2014/main" id="{18E1F77E-AACE-4D24-8419-24298FF5D1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17"/>
        <a:stretch/>
      </xdr:blipFill>
      <xdr:spPr bwMode="auto">
        <a:xfrm>
          <a:off x="1825625" y="16891000"/>
          <a:ext cx="8681358" cy="3260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Y553"/>
  <sheetViews>
    <sheetView view="pageBreakPreview" topLeftCell="A526" zoomScaleNormal="100" zoomScaleSheetLayoutView="100" workbookViewId="0">
      <selection activeCell="A460" sqref="A460:F460"/>
    </sheetView>
  </sheetViews>
  <sheetFormatPr baseColWidth="10" defaultRowHeight="15" x14ac:dyDescent="0.25"/>
  <cols>
    <col min="1" max="1" width="13" customWidth="1"/>
    <col min="2" max="2" width="15.140625" customWidth="1"/>
    <col min="3" max="3" width="35.85546875" bestFit="1" customWidth="1"/>
    <col min="4" max="4" width="23.85546875" customWidth="1"/>
    <col min="5" max="5" width="14.28515625" customWidth="1"/>
  </cols>
  <sheetData>
    <row r="7" spans="1:5" ht="21" x14ac:dyDescent="0.35">
      <c r="C7" s="1"/>
      <c r="D7" s="1"/>
    </row>
    <row r="8" spans="1:5" ht="15.75" x14ac:dyDescent="0.25">
      <c r="A8" s="2"/>
      <c r="B8" s="198" t="s">
        <v>1</v>
      </c>
      <c r="C8" s="198"/>
      <c r="D8" s="198"/>
    </row>
    <row r="9" spans="1:5" ht="15.75" x14ac:dyDescent="0.25">
      <c r="A9" s="2"/>
      <c r="B9" s="198" t="s">
        <v>2</v>
      </c>
      <c r="C9" s="198"/>
      <c r="D9" s="198"/>
    </row>
    <row r="10" spans="1:5" ht="15.75" x14ac:dyDescent="0.25">
      <c r="A10" s="2"/>
      <c r="B10" s="198" t="s">
        <v>20</v>
      </c>
      <c r="C10" s="198"/>
      <c r="D10" s="198"/>
    </row>
    <row r="11" spans="1:5" ht="15.75" x14ac:dyDescent="0.25">
      <c r="A11" s="2"/>
      <c r="B11" s="3"/>
      <c r="C11" s="3"/>
      <c r="D11" s="3"/>
    </row>
    <row r="12" spans="1:5" ht="15.75" x14ac:dyDescent="0.25">
      <c r="A12" s="2"/>
      <c r="B12" s="3"/>
      <c r="C12" s="3"/>
      <c r="D12" s="3"/>
      <c r="E12" s="104"/>
    </row>
    <row r="13" spans="1:5" ht="18.75" customHeight="1" x14ac:dyDescent="0.25">
      <c r="A13" s="2"/>
      <c r="B13" s="199" t="s">
        <v>21</v>
      </c>
      <c r="C13" s="199"/>
      <c r="D13" s="199"/>
    </row>
    <row r="14" spans="1:5" ht="15.75" customHeight="1" x14ac:dyDescent="0.25">
      <c r="A14" s="2"/>
      <c r="B14" s="199" t="s">
        <v>22</v>
      </c>
      <c r="C14" s="199"/>
      <c r="D14" s="199"/>
    </row>
    <row r="15" spans="1:5" ht="20.25" customHeight="1" x14ac:dyDescent="0.25">
      <c r="A15" s="2"/>
      <c r="B15" s="2"/>
      <c r="C15" s="2"/>
      <c r="D15" s="2"/>
    </row>
    <row r="16" spans="1:5" ht="23.25" customHeight="1" x14ac:dyDescent="0.25">
      <c r="A16" s="4" t="s">
        <v>23</v>
      </c>
      <c r="B16" s="4" t="s">
        <v>24</v>
      </c>
      <c r="C16" s="4" t="s">
        <v>25</v>
      </c>
      <c r="D16" s="4" t="s">
        <v>26</v>
      </c>
    </row>
    <row r="17" spans="1:4" x14ac:dyDescent="0.25">
      <c r="A17" s="5">
        <v>45110</v>
      </c>
      <c r="B17" s="6" t="s">
        <v>27</v>
      </c>
      <c r="C17" s="7" t="s">
        <v>28</v>
      </c>
      <c r="D17" s="8">
        <v>310</v>
      </c>
    </row>
    <row r="18" spans="1:4" x14ac:dyDescent="0.25">
      <c r="A18" s="5">
        <v>45111</v>
      </c>
      <c r="B18" s="6" t="s">
        <v>29</v>
      </c>
      <c r="C18" s="7" t="s">
        <v>28</v>
      </c>
      <c r="D18" s="8">
        <v>305</v>
      </c>
    </row>
    <row r="19" spans="1:4" x14ac:dyDescent="0.25">
      <c r="A19" s="5">
        <v>45112</v>
      </c>
      <c r="B19" s="6" t="s">
        <v>30</v>
      </c>
      <c r="C19" s="7" t="s">
        <v>28</v>
      </c>
      <c r="D19" s="8">
        <v>285</v>
      </c>
    </row>
    <row r="20" spans="1:4" x14ac:dyDescent="0.25">
      <c r="A20" s="5">
        <v>45113</v>
      </c>
      <c r="B20" s="6" t="s">
        <v>31</v>
      </c>
      <c r="C20" s="7" t="s">
        <v>28</v>
      </c>
      <c r="D20" s="8">
        <v>300</v>
      </c>
    </row>
    <row r="21" spans="1:4" x14ac:dyDescent="0.25">
      <c r="A21" s="5">
        <v>45113</v>
      </c>
      <c r="B21" s="6" t="s">
        <v>32</v>
      </c>
      <c r="C21" s="7" t="s">
        <v>33</v>
      </c>
      <c r="D21" s="18">
        <v>7535.04</v>
      </c>
    </row>
    <row r="22" spans="1:4" x14ac:dyDescent="0.25">
      <c r="A22" s="5">
        <v>45113</v>
      </c>
      <c r="B22" s="6" t="s">
        <v>34</v>
      </c>
      <c r="C22" s="7" t="s">
        <v>33</v>
      </c>
      <c r="D22" s="18">
        <v>9765.0400000000009</v>
      </c>
    </row>
    <row r="23" spans="1:4" x14ac:dyDescent="0.25">
      <c r="A23" s="5">
        <v>45113</v>
      </c>
      <c r="B23" s="6"/>
      <c r="C23" s="7" t="s">
        <v>35</v>
      </c>
      <c r="D23" s="8">
        <v>0.92</v>
      </c>
    </row>
    <row r="24" spans="1:4" x14ac:dyDescent="0.25">
      <c r="A24" s="5">
        <v>45114</v>
      </c>
      <c r="B24" s="6" t="s">
        <v>36</v>
      </c>
      <c r="C24" s="7" t="s">
        <v>37</v>
      </c>
      <c r="D24" s="18">
        <v>118000</v>
      </c>
    </row>
    <row r="25" spans="1:4" x14ac:dyDescent="0.25">
      <c r="A25" s="5">
        <v>45117</v>
      </c>
      <c r="B25" s="6" t="s">
        <v>38</v>
      </c>
      <c r="C25" s="7" t="s">
        <v>28</v>
      </c>
      <c r="D25" s="8">
        <v>675</v>
      </c>
    </row>
    <row r="26" spans="1:4" x14ac:dyDescent="0.25">
      <c r="A26" s="5">
        <v>45117</v>
      </c>
      <c r="B26" s="6" t="s">
        <v>39</v>
      </c>
      <c r="C26" s="7" t="s">
        <v>28</v>
      </c>
      <c r="D26" s="18">
        <v>1260</v>
      </c>
    </row>
    <row r="27" spans="1:4" x14ac:dyDescent="0.25">
      <c r="A27" s="5">
        <v>45117</v>
      </c>
      <c r="B27" s="6" t="s">
        <v>40</v>
      </c>
      <c r="C27" s="7" t="s">
        <v>28</v>
      </c>
      <c r="D27" s="8">
        <v>300</v>
      </c>
    </row>
    <row r="28" spans="1:4" x14ac:dyDescent="0.25">
      <c r="A28" s="5">
        <v>45118</v>
      </c>
      <c r="B28" s="6" t="s">
        <v>41</v>
      </c>
      <c r="C28" s="7" t="s">
        <v>28</v>
      </c>
      <c r="D28" s="8">
        <v>800</v>
      </c>
    </row>
    <row r="29" spans="1:4" x14ac:dyDescent="0.25">
      <c r="A29" s="5">
        <v>45119</v>
      </c>
      <c r="B29" s="6" t="s">
        <v>42</v>
      </c>
      <c r="C29" s="7" t="s">
        <v>28</v>
      </c>
      <c r="D29" s="8">
        <v>705</v>
      </c>
    </row>
    <row r="30" spans="1:4" x14ac:dyDescent="0.25">
      <c r="A30" s="5">
        <v>45120</v>
      </c>
      <c r="B30" s="6" t="s">
        <v>43</v>
      </c>
      <c r="C30" s="7" t="s">
        <v>28</v>
      </c>
      <c r="D30" s="8">
        <v>760</v>
      </c>
    </row>
    <row r="31" spans="1:4" x14ac:dyDescent="0.25">
      <c r="A31" s="5">
        <v>45121</v>
      </c>
      <c r="B31" s="6" t="s">
        <v>44</v>
      </c>
      <c r="C31" s="7" t="s">
        <v>33</v>
      </c>
      <c r="D31" s="18">
        <v>6421</v>
      </c>
    </row>
    <row r="32" spans="1:4" x14ac:dyDescent="0.25">
      <c r="A32" s="5">
        <v>45121</v>
      </c>
      <c r="B32" s="6" t="s">
        <v>45</v>
      </c>
      <c r="C32" s="7" t="s">
        <v>28</v>
      </c>
      <c r="D32" s="18">
        <v>13000</v>
      </c>
    </row>
    <row r="33" spans="1:4" x14ac:dyDescent="0.25">
      <c r="A33" s="5">
        <v>45121</v>
      </c>
      <c r="B33" s="6" t="s">
        <v>46</v>
      </c>
      <c r="C33" s="7" t="s">
        <v>28</v>
      </c>
      <c r="D33" s="8">
        <v>315</v>
      </c>
    </row>
    <row r="34" spans="1:4" x14ac:dyDescent="0.25">
      <c r="A34" s="5">
        <v>45124</v>
      </c>
      <c r="B34" s="6" t="s">
        <v>47</v>
      </c>
      <c r="C34" s="7" t="s">
        <v>28</v>
      </c>
      <c r="D34" s="8">
        <v>470</v>
      </c>
    </row>
    <row r="35" spans="1:4" x14ac:dyDescent="0.25">
      <c r="A35" s="5">
        <v>45125</v>
      </c>
      <c r="B35" s="6" t="s">
        <v>48</v>
      </c>
      <c r="C35" s="7" t="s">
        <v>28</v>
      </c>
      <c r="D35" s="8">
        <v>240</v>
      </c>
    </row>
    <row r="36" spans="1:4" x14ac:dyDescent="0.25">
      <c r="A36" s="5">
        <v>45126</v>
      </c>
      <c r="B36" s="6" t="s">
        <v>49</v>
      </c>
      <c r="C36" s="7" t="s">
        <v>33</v>
      </c>
      <c r="D36" s="18">
        <v>761957.28</v>
      </c>
    </row>
    <row r="37" spans="1:4" x14ac:dyDescent="0.25">
      <c r="A37" s="5">
        <v>45126</v>
      </c>
      <c r="B37" s="6" t="s">
        <v>50</v>
      </c>
      <c r="C37" s="7" t="s">
        <v>33</v>
      </c>
      <c r="D37" s="18">
        <v>27855.759999999998</v>
      </c>
    </row>
    <row r="38" spans="1:4" x14ac:dyDescent="0.25">
      <c r="A38" s="5">
        <v>45126</v>
      </c>
      <c r="B38" s="6" t="s">
        <v>51</v>
      </c>
      <c r="C38" s="7" t="s">
        <v>33</v>
      </c>
      <c r="D38" s="18">
        <v>2018</v>
      </c>
    </row>
    <row r="39" spans="1:4" x14ac:dyDescent="0.25">
      <c r="A39" s="5">
        <v>45126</v>
      </c>
      <c r="B39" s="6" t="s">
        <v>52</v>
      </c>
      <c r="C39" s="7" t="s">
        <v>33</v>
      </c>
      <c r="D39" s="18">
        <v>11411.82</v>
      </c>
    </row>
    <row r="40" spans="1:4" x14ac:dyDescent="0.25">
      <c r="A40" s="5">
        <v>45126</v>
      </c>
      <c r="B40" s="6" t="s">
        <v>53</v>
      </c>
      <c r="C40" s="7" t="s">
        <v>28</v>
      </c>
      <c r="D40" s="18">
        <v>13000</v>
      </c>
    </row>
    <row r="41" spans="1:4" x14ac:dyDescent="0.25">
      <c r="A41" s="5">
        <v>45126</v>
      </c>
      <c r="B41" s="6" t="s">
        <v>54</v>
      </c>
      <c r="C41" s="7" t="s">
        <v>28</v>
      </c>
      <c r="D41" s="8">
        <v>250</v>
      </c>
    </row>
    <row r="42" spans="1:4" x14ac:dyDescent="0.25">
      <c r="A42" s="5">
        <v>45127</v>
      </c>
      <c r="B42" s="6" t="s">
        <v>55</v>
      </c>
      <c r="C42" s="7" t="s">
        <v>28</v>
      </c>
      <c r="D42" s="8">
        <v>300</v>
      </c>
    </row>
    <row r="43" spans="1:4" x14ac:dyDescent="0.25">
      <c r="A43" s="5">
        <v>45128</v>
      </c>
      <c r="B43" s="6" t="s">
        <v>56</v>
      </c>
      <c r="C43" s="7" t="s">
        <v>28</v>
      </c>
      <c r="D43" s="8">
        <v>940</v>
      </c>
    </row>
    <row r="44" spans="1:4" x14ac:dyDescent="0.25">
      <c r="A44" s="5">
        <v>45128</v>
      </c>
      <c r="B44" s="6" t="s">
        <v>57</v>
      </c>
      <c r="C44" s="7" t="s">
        <v>58</v>
      </c>
      <c r="D44" s="18">
        <v>13000</v>
      </c>
    </row>
    <row r="45" spans="1:4" x14ac:dyDescent="0.25">
      <c r="A45" s="5">
        <v>45131</v>
      </c>
      <c r="B45" s="6" t="s">
        <v>59</v>
      </c>
      <c r="C45" s="7" t="s">
        <v>37</v>
      </c>
      <c r="D45" s="8">
        <v>865</v>
      </c>
    </row>
    <row r="46" spans="1:4" x14ac:dyDescent="0.25">
      <c r="A46" s="5">
        <v>45131</v>
      </c>
      <c r="B46" s="6" t="s">
        <v>60</v>
      </c>
      <c r="C46" s="7" t="s">
        <v>58</v>
      </c>
      <c r="D46" s="8">
        <v>135</v>
      </c>
    </row>
    <row r="47" spans="1:4" x14ac:dyDescent="0.25">
      <c r="A47" s="5">
        <v>45132</v>
      </c>
      <c r="B47" s="6" t="s">
        <v>61</v>
      </c>
      <c r="C47" s="7" t="s">
        <v>37</v>
      </c>
      <c r="D47" s="8">
        <v>720</v>
      </c>
    </row>
    <row r="48" spans="1:4" x14ac:dyDescent="0.25">
      <c r="A48" s="5">
        <v>45132</v>
      </c>
      <c r="B48" s="6" t="s">
        <v>62</v>
      </c>
      <c r="C48" s="7" t="s">
        <v>28</v>
      </c>
      <c r="D48" s="18">
        <v>10521</v>
      </c>
    </row>
    <row r="49" spans="1:5" x14ac:dyDescent="0.25">
      <c r="A49" s="5">
        <v>45133</v>
      </c>
      <c r="B49" s="6" t="s">
        <v>63</v>
      </c>
      <c r="C49" s="7" t="s">
        <v>37</v>
      </c>
      <c r="D49" s="8">
        <v>275</v>
      </c>
    </row>
    <row r="50" spans="1:5" x14ac:dyDescent="0.25">
      <c r="A50" s="5">
        <v>45134</v>
      </c>
      <c r="B50" s="6" t="s">
        <v>64</v>
      </c>
      <c r="C50" s="7" t="s">
        <v>37</v>
      </c>
      <c r="D50" s="8">
        <v>360</v>
      </c>
    </row>
    <row r="51" spans="1:5" x14ac:dyDescent="0.25">
      <c r="A51" s="5">
        <v>45135</v>
      </c>
      <c r="B51" s="6" t="s">
        <v>65</v>
      </c>
      <c r="C51" s="7" t="s">
        <v>33</v>
      </c>
      <c r="D51" s="18">
        <v>5745.38</v>
      </c>
    </row>
    <row r="52" spans="1:5" x14ac:dyDescent="0.25">
      <c r="A52" s="5">
        <v>45135</v>
      </c>
      <c r="B52" s="6" t="s">
        <v>66</v>
      </c>
      <c r="C52" s="7" t="s">
        <v>33</v>
      </c>
      <c r="D52" s="18">
        <v>3850</v>
      </c>
    </row>
    <row r="53" spans="1:5" x14ac:dyDescent="0.25">
      <c r="A53" s="5">
        <v>45135</v>
      </c>
      <c r="B53" s="6" t="s">
        <v>67</v>
      </c>
      <c r="C53" s="7" t="s">
        <v>33</v>
      </c>
      <c r="D53" s="18">
        <v>8282.74</v>
      </c>
    </row>
    <row r="54" spans="1:5" x14ac:dyDescent="0.25">
      <c r="A54" s="5">
        <v>45135</v>
      </c>
      <c r="B54" s="6" t="s">
        <v>68</v>
      </c>
      <c r="C54" s="7" t="s">
        <v>37</v>
      </c>
      <c r="D54" s="8">
        <v>340</v>
      </c>
    </row>
    <row r="55" spans="1:5" x14ac:dyDescent="0.25">
      <c r="A55" s="5">
        <v>45138</v>
      </c>
      <c r="B55" s="6" t="s">
        <v>69</v>
      </c>
      <c r="C55" s="7" t="s">
        <v>70</v>
      </c>
      <c r="D55" s="18">
        <v>102560</v>
      </c>
    </row>
    <row r="56" spans="1:5" x14ac:dyDescent="0.25">
      <c r="A56" s="5">
        <v>45138</v>
      </c>
      <c r="B56" s="6" t="s">
        <v>71</v>
      </c>
      <c r="C56" s="7" t="s">
        <v>37</v>
      </c>
      <c r="D56" s="8">
        <v>385</v>
      </c>
    </row>
    <row r="57" spans="1:5" x14ac:dyDescent="0.25">
      <c r="A57" s="5">
        <v>45138</v>
      </c>
      <c r="B57" s="6" t="s">
        <v>72</v>
      </c>
      <c r="C57" s="7" t="s">
        <v>37</v>
      </c>
      <c r="D57" s="8">
        <v>300</v>
      </c>
    </row>
    <row r="58" spans="1:5" x14ac:dyDescent="0.25">
      <c r="A58" s="19" t="s">
        <v>73</v>
      </c>
      <c r="B58" s="20"/>
      <c r="C58" s="21"/>
      <c r="D58" s="18">
        <v>1126518.98</v>
      </c>
    </row>
    <row r="60" spans="1:5" ht="15.75" thickBot="1" x14ac:dyDescent="0.3">
      <c r="C60" s="15"/>
      <c r="E60" s="15"/>
    </row>
    <row r="61" spans="1:5" x14ac:dyDescent="0.25">
      <c r="A61" s="14"/>
      <c r="B61" s="14"/>
      <c r="D61" s="14"/>
    </row>
    <row r="62" spans="1:5" ht="15.75" customHeight="1" x14ac:dyDescent="0.25">
      <c r="B62" s="199" t="s">
        <v>21</v>
      </c>
      <c r="C62" s="199"/>
      <c r="D62" s="199"/>
    </row>
    <row r="63" spans="1:5" x14ac:dyDescent="0.25">
      <c r="B63" s="199" t="s">
        <v>74</v>
      </c>
      <c r="C63" s="199"/>
      <c r="D63" s="199"/>
    </row>
    <row r="65" spans="1:4" x14ac:dyDescent="0.25">
      <c r="A65" s="4" t="s">
        <v>23</v>
      </c>
      <c r="B65" s="4" t="s">
        <v>24</v>
      </c>
      <c r="C65" s="4" t="s">
        <v>75</v>
      </c>
      <c r="D65" s="4" t="s">
        <v>26</v>
      </c>
    </row>
    <row r="66" spans="1:4" x14ac:dyDescent="0.25">
      <c r="A66" s="9">
        <v>45113</v>
      </c>
      <c r="B66" s="6">
        <v>4524000010049</v>
      </c>
      <c r="C66" s="6" t="s">
        <v>76</v>
      </c>
      <c r="D66" s="11">
        <v>38402</v>
      </c>
    </row>
    <row r="67" spans="1:4" x14ac:dyDescent="0.25">
      <c r="A67" s="9">
        <v>45117</v>
      </c>
      <c r="B67" s="6">
        <v>4524000017753</v>
      </c>
      <c r="C67" s="6" t="s">
        <v>76</v>
      </c>
      <c r="D67" s="11">
        <v>1257735</v>
      </c>
    </row>
    <row r="68" spans="1:4" x14ac:dyDescent="0.25">
      <c r="A68" s="9">
        <v>45126</v>
      </c>
      <c r="B68" s="6">
        <v>4524000030952</v>
      </c>
      <c r="C68" s="6" t="s">
        <v>76</v>
      </c>
      <c r="D68" s="11">
        <v>34068.199999999997</v>
      </c>
    </row>
    <row r="69" spans="1:4" x14ac:dyDescent="0.25">
      <c r="A69" s="9">
        <v>45128</v>
      </c>
      <c r="B69" s="6">
        <v>4524000035921</v>
      </c>
      <c r="C69" s="6" t="s">
        <v>76</v>
      </c>
      <c r="D69" s="11">
        <v>695339.44</v>
      </c>
    </row>
    <row r="70" spans="1:4" x14ac:dyDescent="0.25">
      <c r="A70" s="9">
        <v>45128</v>
      </c>
      <c r="B70" s="6">
        <v>4524000037476</v>
      </c>
      <c r="C70" s="6" t="s">
        <v>76</v>
      </c>
      <c r="D70" s="11">
        <v>2119175.25</v>
      </c>
    </row>
    <row r="71" spans="1:4" x14ac:dyDescent="0.25">
      <c r="A71" s="9">
        <v>45132</v>
      </c>
      <c r="B71" s="6">
        <v>4524000030670</v>
      </c>
      <c r="C71" s="6" t="s">
        <v>76</v>
      </c>
      <c r="D71" s="11">
        <v>39004</v>
      </c>
    </row>
    <row r="72" spans="1:4" x14ac:dyDescent="0.25">
      <c r="A72" s="9">
        <v>45138</v>
      </c>
      <c r="B72" s="6">
        <v>4524000018111</v>
      </c>
      <c r="C72" s="12" t="s">
        <v>76</v>
      </c>
      <c r="D72" s="11">
        <v>4041052.95</v>
      </c>
    </row>
    <row r="73" spans="1:4" x14ac:dyDescent="0.25">
      <c r="A73" s="22" t="s">
        <v>73</v>
      </c>
      <c r="B73" s="20"/>
      <c r="C73" s="23"/>
      <c r="D73" s="11">
        <v>8224776.8399999999</v>
      </c>
    </row>
    <row r="75" spans="1:4" ht="15.75" thickBot="1" x14ac:dyDescent="0.3"/>
    <row r="76" spans="1:4" x14ac:dyDescent="0.25">
      <c r="A76" s="14"/>
      <c r="B76" s="14"/>
      <c r="C76" s="14"/>
      <c r="D76" s="14"/>
    </row>
    <row r="77" spans="1:4" ht="15.75" customHeight="1" x14ac:dyDescent="0.25">
      <c r="B77" s="199" t="s">
        <v>21</v>
      </c>
      <c r="C77" s="199"/>
      <c r="D77" s="199"/>
    </row>
    <row r="78" spans="1:4" ht="15.75" customHeight="1" x14ac:dyDescent="0.25">
      <c r="B78" s="199" t="s">
        <v>77</v>
      </c>
      <c r="C78" s="199"/>
      <c r="D78" s="199"/>
    </row>
    <row r="80" spans="1:4" x14ac:dyDescent="0.25">
      <c r="A80" s="4" t="s">
        <v>23</v>
      </c>
      <c r="B80" s="4" t="s">
        <v>24</v>
      </c>
      <c r="C80" s="4" t="s">
        <v>78</v>
      </c>
      <c r="D80" s="4" t="s">
        <v>79</v>
      </c>
    </row>
    <row r="81" spans="1:4" x14ac:dyDescent="0.25">
      <c r="A81" s="9">
        <v>45138</v>
      </c>
      <c r="B81" s="6"/>
      <c r="C81" s="13" t="s">
        <v>35</v>
      </c>
      <c r="D81" s="10">
        <v>305</v>
      </c>
    </row>
    <row r="82" spans="1:4" x14ac:dyDescent="0.25">
      <c r="A82" s="22" t="s">
        <v>73</v>
      </c>
      <c r="B82" s="20"/>
      <c r="C82" s="24"/>
      <c r="D82" s="10">
        <v>305</v>
      </c>
    </row>
    <row r="84" spans="1:4" ht="15.75" thickBot="1" x14ac:dyDescent="0.3"/>
    <row r="85" spans="1:4" x14ac:dyDescent="0.25">
      <c r="A85" s="14"/>
      <c r="B85" s="14"/>
      <c r="C85" s="14"/>
      <c r="D85" s="14"/>
    </row>
    <row r="86" spans="1:4" ht="15.75" customHeight="1" x14ac:dyDescent="0.25">
      <c r="B86" s="199" t="s">
        <v>80</v>
      </c>
      <c r="C86" s="199"/>
      <c r="D86" s="199"/>
    </row>
    <row r="87" spans="1:4" ht="15.75" customHeight="1" x14ac:dyDescent="0.25">
      <c r="B87" s="199" t="s">
        <v>22</v>
      </c>
      <c r="C87" s="199"/>
      <c r="D87" s="199"/>
    </row>
    <row r="88" spans="1:4" x14ac:dyDescent="0.25">
      <c r="B88" s="202" t="s">
        <v>81</v>
      </c>
      <c r="C88" s="202"/>
      <c r="D88" s="202"/>
    </row>
    <row r="89" spans="1:4" x14ac:dyDescent="0.25">
      <c r="B89" s="25"/>
      <c r="C89" s="25"/>
      <c r="D89" s="25"/>
    </row>
    <row r="90" spans="1:4" x14ac:dyDescent="0.25">
      <c r="A90" s="4" t="s">
        <v>24</v>
      </c>
      <c r="B90" s="4" t="s">
        <v>23</v>
      </c>
      <c r="C90" s="4" t="s">
        <v>82</v>
      </c>
      <c r="D90" s="4" t="s">
        <v>83</v>
      </c>
    </row>
    <row r="91" spans="1:4" x14ac:dyDescent="0.25">
      <c r="A91">
        <v>563633041</v>
      </c>
      <c r="B91" s="9">
        <v>45117</v>
      </c>
      <c r="C91" s="6">
        <v>120</v>
      </c>
      <c r="D91" s="11">
        <v>6662.4</v>
      </c>
    </row>
    <row r="92" spans="1:4" x14ac:dyDescent="0.25">
      <c r="A92" s="26" t="s">
        <v>84</v>
      </c>
      <c r="B92" s="27"/>
      <c r="C92" s="16">
        <v>120</v>
      </c>
      <c r="D92" s="28">
        <v>6662.4</v>
      </c>
    </row>
    <row r="94" spans="1:4" ht="15.75" thickBot="1" x14ac:dyDescent="0.3">
      <c r="A94" s="15"/>
      <c r="B94" s="15"/>
      <c r="C94" s="15"/>
    </row>
    <row r="95" spans="1:4" x14ac:dyDescent="0.25">
      <c r="D95" s="14"/>
    </row>
    <row r="96" spans="1:4" ht="15.75" customHeight="1" x14ac:dyDescent="0.25">
      <c r="B96" s="205" t="s">
        <v>85</v>
      </c>
      <c r="C96" s="205"/>
      <c r="D96" s="205"/>
    </row>
    <row r="97" spans="1:7" ht="15.75" x14ac:dyDescent="0.25">
      <c r="B97" s="29"/>
      <c r="C97" s="29"/>
      <c r="D97" s="29"/>
    </row>
    <row r="99" spans="1:7" x14ac:dyDescent="0.25">
      <c r="A99" s="4" t="s">
        <v>24</v>
      </c>
      <c r="B99" s="4" t="s">
        <v>23</v>
      </c>
      <c r="C99" s="4" t="s">
        <v>82</v>
      </c>
      <c r="D99" s="4" t="s">
        <v>83</v>
      </c>
    </row>
    <row r="100" spans="1:7" x14ac:dyDescent="0.25">
      <c r="A100" s="7">
        <v>565373376</v>
      </c>
      <c r="B100" s="9">
        <v>45110</v>
      </c>
      <c r="C100" s="6">
        <v>30</v>
      </c>
      <c r="D100" s="11">
        <v>1658.7</v>
      </c>
    </row>
    <row r="101" spans="1:7" x14ac:dyDescent="0.25">
      <c r="A101" s="35">
        <v>565374332</v>
      </c>
      <c r="B101" s="36">
        <v>45112</v>
      </c>
      <c r="C101" s="35">
        <v>30</v>
      </c>
      <c r="D101" s="34">
        <v>1665.3</v>
      </c>
    </row>
    <row r="102" spans="1:7" x14ac:dyDescent="0.25">
      <c r="A102" s="35">
        <v>565374129</v>
      </c>
      <c r="B102" s="36">
        <v>45111</v>
      </c>
      <c r="C102" s="35">
        <v>100</v>
      </c>
      <c r="D102" s="34">
        <v>5546</v>
      </c>
    </row>
    <row r="103" spans="1:7" x14ac:dyDescent="0.25">
      <c r="A103" s="7">
        <v>565372294</v>
      </c>
      <c r="B103" s="5">
        <v>45113</v>
      </c>
      <c r="C103" s="7">
        <v>30</v>
      </c>
      <c r="D103" s="33">
        <v>1666.2</v>
      </c>
      <c r="G103" s="43"/>
    </row>
    <row r="104" spans="1:7" x14ac:dyDescent="0.25">
      <c r="A104" s="7">
        <v>565372488</v>
      </c>
      <c r="B104" s="5">
        <v>45114</v>
      </c>
      <c r="C104" s="7">
        <v>30</v>
      </c>
      <c r="D104" s="33">
        <v>1665.6</v>
      </c>
    </row>
    <row r="105" spans="1:7" x14ac:dyDescent="0.25">
      <c r="A105" s="7">
        <v>565432005</v>
      </c>
      <c r="B105" s="5">
        <v>45121</v>
      </c>
      <c r="C105" s="7">
        <v>100</v>
      </c>
      <c r="D105" s="32">
        <v>5574</v>
      </c>
    </row>
    <row r="106" spans="1:7" x14ac:dyDescent="0.25">
      <c r="A106" s="7">
        <v>565435527</v>
      </c>
      <c r="B106" s="5">
        <v>45125</v>
      </c>
      <c r="C106" s="7">
        <v>10</v>
      </c>
      <c r="D106" s="7">
        <v>557.9</v>
      </c>
    </row>
    <row r="107" spans="1:7" x14ac:dyDescent="0.25">
      <c r="A107" s="7">
        <v>568538264</v>
      </c>
      <c r="B107" s="5">
        <v>45132</v>
      </c>
      <c r="C107" s="7">
        <v>30</v>
      </c>
      <c r="D107" s="31">
        <v>1672.5</v>
      </c>
      <c r="E107" s="105"/>
    </row>
    <row r="108" spans="1:7" x14ac:dyDescent="0.25">
      <c r="A108" s="7" t="s">
        <v>84</v>
      </c>
      <c r="B108" s="7"/>
      <c r="C108" s="7">
        <v>360</v>
      </c>
      <c r="D108" s="31">
        <v>20006.2</v>
      </c>
    </row>
    <row r="109" spans="1:7" x14ac:dyDescent="0.25">
      <c r="A109" s="30"/>
      <c r="B109" s="30"/>
      <c r="C109" s="30"/>
      <c r="D109" s="37"/>
    </row>
    <row r="110" spans="1:7" x14ac:dyDescent="0.25">
      <c r="A110" s="30"/>
      <c r="B110" s="30"/>
      <c r="C110" s="203" t="s">
        <v>86</v>
      </c>
      <c r="D110" s="203"/>
    </row>
    <row r="111" spans="1:7" x14ac:dyDescent="0.25">
      <c r="A111" s="30"/>
      <c r="B111" s="30"/>
      <c r="C111" s="38" t="s">
        <v>87</v>
      </c>
      <c r="D111" s="38" t="s">
        <v>88</v>
      </c>
    </row>
    <row r="112" spans="1:7" x14ac:dyDescent="0.25">
      <c r="A112" s="30"/>
      <c r="B112" s="30"/>
      <c r="C112" s="39">
        <v>480</v>
      </c>
      <c r="D112" s="40">
        <v>26668.6</v>
      </c>
    </row>
    <row r="113" spans="1:5" ht="15.75" thickBot="1" x14ac:dyDescent="0.3">
      <c r="A113" s="44"/>
      <c r="B113" s="41"/>
      <c r="C113" s="45"/>
      <c r="D113" s="103"/>
      <c r="E113" s="106"/>
    </row>
    <row r="114" spans="1:5" ht="15.75" thickTop="1" x14ac:dyDescent="0.25">
      <c r="A114" s="41"/>
      <c r="B114" s="102"/>
      <c r="C114" s="41"/>
      <c r="D114" s="42"/>
      <c r="E114" s="46"/>
    </row>
    <row r="115" spans="1:5" x14ac:dyDescent="0.25">
      <c r="A115" s="41"/>
      <c r="B115" s="41"/>
      <c r="C115" s="41"/>
      <c r="D115" s="42"/>
      <c r="E115" s="46"/>
    </row>
    <row r="116" spans="1:5" x14ac:dyDescent="0.25">
      <c r="A116" s="41"/>
      <c r="B116" s="41"/>
      <c r="C116" s="41"/>
      <c r="D116" s="42"/>
      <c r="E116" s="46"/>
    </row>
    <row r="117" spans="1:5" x14ac:dyDescent="0.25">
      <c r="A117" s="41"/>
      <c r="B117" s="41"/>
      <c r="C117" s="41"/>
      <c r="D117" s="42"/>
      <c r="E117" s="46"/>
    </row>
    <row r="118" spans="1:5" x14ac:dyDescent="0.25">
      <c r="A118" s="41"/>
      <c r="B118" s="41"/>
      <c r="C118" s="41"/>
      <c r="D118" s="42"/>
      <c r="E118" s="46"/>
    </row>
    <row r="119" spans="1:5" x14ac:dyDescent="0.25">
      <c r="A119" s="41"/>
      <c r="B119" s="41"/>
      <c r="C119" s="41"/>
      <c r="D119" s="42"/>
      <c r="E119" s="46"/>
    </row>
    <row r="120" spans="1:5" x14ac:dyDescent="0.25">
      <c r="A120" s="41"/>
      <c r="B120" s="199" t="s">
        <v>89</v>
      </c>
      <c r="C120" s="199"/>
      <c r="D120" s="199"/>
      <c r="E120" s="199"/>
    </row>
    <row r="121" spans="1:5" x14ac:dyDescent="0.25">
      <c r="A121" s="41"/>
      <c r="B121" s="199" t="s">
        <v>22</v>
      </c>
      <c r="C121" s="199"/>
      <c r="D121" s="199"/>
      <c r="E121" s="199"/>
    </row>
    <row r="122" spans="1:5" x14ac:dyDescent="0.25">
      <c r="A122" s="41"/>
      <c r="B122" s="41"/>
      <c r="C122" s="41"/>
      <c r="D122" s="42"/>
      <c r="E122" s="46"/>
    </row>
    <row r="123" spans="1:5" x14ac:dyDescent="0.25">
      <c r="A123" s="4" t="s">
        <v>23</v>
      </c>
      <c r="B123" s="4" t="s">
        <v>24</v>
      </c>
      <c r="C123" s="4" t="s">
        <v>25</v>
      </c>
      <c r="D123" s="4" t="s">
        <v>79</v>
      </c>
      <c r="E123" s="46"/>
    </row>
    <row r="124" spans="1:5" x14ac:dyDescent="0.25">
      <c r="A124" s="47">
        <v>45110</v>
      </c>
      <c r="B124" s="48" t="s">
        <v>90</v>
      </c>
      <c r="C124" s="48" t="s">
        <v>91</v>
      </c>
      <c r="D124" s="49">
        <v>49302.28</v>
      </c>
    </row>
    <row r="125" spans="1:5" x14ac:dyDescent="0.25">
      <c r="A125" s="47">
        <v>45110</v>
      </c>
      <c r="B125" s="50" t="s">
        <v>92</v>
      </c>
      <c r="C125" s="51" t="s">
        <v>93</v>
      </c>
      <c r="D125" s="52">
        <v>1007</v>
      </c>
    </row>
    <row r="126" spans="1:5" x14ac:dyDescent="0.25">
      <c r="A126" s="47">
        <v>45110</v>
      </c>
      <c r="B126" s="50" t="s">
        <v>94</v>
      </c>
      <c r="C126" s="51" t="s">
        <v>95</v>
      </c>
      <c r="D126" s="53">
        <v>350</v>
      </c>
    </row>
    <row r="127" spans="1:5" ht="23.25" x14ac:dyDescent="0.25">
      <c r="A127" s="47">
        <v>45110</v>
      </c>
      <c r="B127" s="50" t="s">
        <v>96</v>
      </c>
      <c r="C127" s="51" t="s">
        <v>97</v>
      </c>
      <c r="D127" s="52">
        <v>1235203</v>
      </c>
    </row>
    <row r="128" spans="1:5" ht="23.25" x14ac:dyDescent="0.25">
      <c r="A128" s="47">
        <v>45110</v>
      </c>
      <c r="B128" s="50" t="s">
        <v>98</v>
      </c>
      <c r="C128" s="51" t="s">
        <v>99</v>
      </c>
      <c r="D128" s="52">
        <v>6305</v>
      </c>
    </row>
    <row r="129" spans="1:4" x14ac:dyDescent="0.25">
      <c r="A129" s="47">
        <v>45110</v>
      </c>
      <c r="B129" s="50" t="s">
        <v>100</v>
      </c>
      <c r="C129" s="51" t="s">
        <v>101</v>
      </c>
      <c r="D129" s="52">
        <v>5445</v>
      </c>
    </row>
    <row r="130" spans="1:4" ht="23.25" x14ac:dyDescent="0.25">
      <c r="A130" s="47">
        <v>45111</v>
      </c>
      <c r="B130" s="50" t="s">
        <v>102</v>
      </c>
      <c r="C130" s="51" t="s">
        <v>97</v>
      </c>
      <c r="D130" s="53">
        <v>700</v>
      </c>
    </row>
    <row r="131" spans="1:4" ht="23.25" x14ac:dyDescent="0.25">
      <c r="A131" s="47">
        <v>45111</v>
      </c>
      <c r="B131" s="50" t="s">
        <v>103</v>
      </c>
      <c r="C131" s="51" t="s">
        <v>97</v>
      </c>
      <c r="D131" s="52">
        <v>10449</v>
      </c>
    </row>
    <row r="132" spans="1:4" ht="23.25" x14ac:dyDescent="0.25">
      <c r="A132" s="47">
        <v>45111</v>
      </c>
      <c r="B132" s="50" t="s">
        <v>104</v>
      </c>
      <c r="C132" s="51" t="s">
        <v>97</v>
      </c>
      <c r="D132" s="52">
        <v>10530</v>
      </c>
    </row>
    <row r="133" spans="1:4" ht="23.25" x14ac:dyDescent="0.25">
      <c r="A133" s="47">
        <v>45111</v>
      </c>
      <c r="B133" s="50" t="s">
        <v>105</v>
      </c>
      <c r="C133" s="51" t="s">
        <v>97</v>
      </c>
      <c r="D133" s="52">
        <v>7480</v>
      </c>
    </row>
    <row r="134" spans="1:4" x14ac:dyDescent="0.25">
      <c r="A134" s="47">
        <v>45111</v>
      </c>
      <c r="B134" s="50" t="s">
        <v>106</v>
      </c>
      <c r="C134" s="51" t="s">
        <v>91</v>
      </c>
      <c r="D134" s="52">
        <v>9063</v>
      </c>
    </row>
    <row r="135" spans="1:4" x14ac:dyDescent="0.25">
      <c r="A135" s="47">
        <v>45111</v>
      </c>
      <c r="B135" s="50" t="s">
        <v>107</v>
      </c>
      <c r="C135" s="51" t="s">
        <v>91</v>
      </c>
      <c r="D135" s="52">
        <v>79175</v>
      </c>
    </row>
    <row r="136" spans="1:4" x14ac:dyDescent="0.25">
      <c r="A136" s="47">
        <v>45111</v>
      </c>
      <c r="B136" s="50" t="s">
        <v>108</v>
      </c>
      <c r="C136" s="51" t="s">
        <v>95</v>
      </c>
      <c r="D136" s="52">
        <v>4465</v>
      </c>
    </row>
    <row r="137" spans="1:4" ht="23.25" x14ac:dyDescent="0.25">
      <c r="A137" s="47">
        <v>45111</v>
      </c>
      <c r="B137" s="50" t="s">
        <v>109</v>
      </c>
      <c r="C137" s="51" t="s">
        <v>97</v>
      </c>
      <c r="D137" s="52">
        <v>2000</v>
      </c>
    </row>
    <row r="138" spans="1:4" x14ac:dyDescent="0.25">
      <c r="A138" s="47">
        <v>45112</v>
      </c>
      <c r="B138" s="50" t="s">
        <v>110</v>
      </c>
      <c r="C138" s="51" t="s">
        <v>91</v>
      </c>
      <c r="D138" s="52">
        <v>113965</v>
      </c>
    </row>
    <row r="139" spans="1:4" ht="23.25" x14ac:dyDescent="0.25">
      <c r="A139" s="47">
        <v>45112</v>
      </c>
      <c r="B139" s="50" t="s">
        <v>111</v>
      </c>
      <c r="C139" s="51" t="s">
        <v>97</v>
      </c>
      <c r="D139" s="52">
        <v>6629</v>
      </c>
    </row>
    <row r="140" spans="1:4" ht="23.25" x14ac:dyDescent="0.25">
      <c r="A140" s="47">
        <v>45112</v>
      </c>
      <c r="B140" s="50" t="s">
        <v>112</v>
      </c>
      <c r="C140" s="51" t="s">
        <v>97</v>
      </c>
      <c r="D140" s="52">
        <v>11036</v>
      </c>
    </row>
    <row r="141" spans="1:4" x14ac:dyDescent="0.25">
      <c r="A141" s="47">
        <v>45112</v>
      </c>
      <c r="B141" s="50" t="s">
        <v>113</v>
      </c>
      <c r="C141" s="51" t="s">
        <v>95</v>
      </c>
      <c r="D141" s="53">
        <v>925</v>
      </c>
    </row>
    <row r="142" spans="1:4" ht="23.25" x14ac:dyDescent="0.25">
      <c r="A142" s="47">
        <v>45112</v>
      </c>
      <c r="B142" s="50" t="s">
        <v>114</v>
      </c>
      <c r="C142" s="51" t="s">
        <v>115</v>
      </c>
      <c r="D142" s="52">
        <v>1500</v>
      </c>
    </row>
    <row r="143" spans="1:4" x14ac:dyDescent="0.25">
      <c r="A143" s="47">
        <v>45112</v>
      </c>
      <c r="B143" s="50" t="s">
        <v>116</v>
      </c>
      <c r="C143" s="51" t="s">
        <v>101</v>
      </c>
      <c r="D143" s="52">
        <v>1852</v>
      </c>
    </row>
    <row r="144" spans="1:4" x14ac:dyDescent="0.25">
      <c r="A144" s="47">
        <v>45112</v>
      </c>
      <c r="B144" s="50" t="s">
        <v>117</v>
      </c>
      <c r="C144" s="51" t="s">
        <v>118</v>
      </c>
      <c r="D144" s="52">
        <v>8148</v>
      </c>
    </row>
    <row r="145" spans="1:4" x14ac:dyDescent="0.25">
      <c r="A145" s="47">
        <v>45113</v>
      </c>
      <c r="B145" s="50" t="s">
        <v>119</v>
      </c>
      <c r="C145" s="51" t="s">
        <v>91</v>
      </c>
      <c r="D145" s="52">
        <v>60175</v>
      </c>
    </row>
    <row r="146" spans="1:4" ht="23.25" x14ac:dyDescent="0.25">
      <c r="A146" s="47">
        <v>45113</v>
      </c>
      <c r="B146" s="50" t="s">
        <v>120</v>
      </c>
      <c r="C146" s="51" t="s">
        <v>97</v>
      </c>
      <c r="D146" s="52">
        <v>6528</v>
      </c>
    </row>
    <row r="147" spans="1:4" ht="23.25" x14ac:dyDescent="0.25">
      <c r="A147" s="47">
        <v>45113</v>
      </c>
      <c r="B147" s="50" t="s">
        <v>121</v>
      </c>
      <c r="C147" s="51" t="s">
        <v>97</v>
      </c>
      <c r="D147" s="52">
        <v>12904</v>
      </c>
    </row>
    <row r="148" spans="1:4" x14ac:dyDescent="0.25">
      <c r="A148" s="47">
        <v>45113</v>
      </c>
      <c r="B148" s="50" t="s">
        <v>122</v>
      </c>
      <c r="C148" s="51" t="s">
        <v>95</v>
      </c>
      <c r="D148" s="53">
        <v>300</v>
      </c>
    </row>
    <row r="149" spans="1:4" x14ac:dyDescent="0.25">
      <c r="A149" s="47">
        <v>45113</v>
      </c>
      <c r="B149" s="50" t="s">
        <v>123</v>
      </c>
      <c r="C149" s="51" t="s">
        <v>124</v>
      </c>
      <c r="D149" s="52">
        <v>49366</v>
      </c>
    </row>
    <row r="150" spans="1:4" x14ac:dyDescent="0.25">
      <c r="A150" s="47">
        <v>45113</v>
      </c>
      <c r="B150" s="50" t="s">
        <v>125</v>
      </c>
      <c r="C150" s="51" t="s">
        <v>101</v>
      </c>
      <c r="D150" s="52">
        <v>1635</v>
      </c>
    </row>
    <row r="151" spans="1:4" x14ac:dyDescent="0.25">
      <c r="A151" s="47">
        <v>45114</v>
      </c>
      <c r="B151" s="50" t="s">
        <v>126</v>
      </c>
      <c r="C151" s="51" t="s">
        <v>91</v>
      </c>
      <c r="D151" s="52">
        <v>162065</v>
      </c>
    </row>
    <row r="152" spans="1:4" ht="23.25" x14ac:dyDescent="0.25">
      <c r="A152" s="47">
        <v>45114</v>
      </c>
      <c r="B152" s="50" t="s">
        <v>127</v>
      </c>
      <c r="C152" s="51" t="s">
        <v>97</v>
      </c>
      <c r="D152" s="52">
        <v>9100</v>
      </c>
    </row>
    <row r="153" spans="1:4" ht="23.25" x14ac:dyDescent="0.25">
      <c r="A153" s="47">
        <v>45114</v>
      </c>
      <c r="B153" s="50" t="s">
        <v>128</v>
      </c>
      <c r="C153" s="51" t="s">
        <v>97</v>
      </c>
      <c r="D153" s="52">
        <v>13895</v>
      </c>
    </row>
    <row r="154" spans="1:4" ht="23.25" x14ac:dyDescent="0.25">
      <c r="A154" s="47">
        <v>45114</v>
      </c>
      <c r="B154" s="50" t="s">
        <v>129</v>
      </c>
      <c r="C154" s="51" t="s">
        <v>130</v>
      </c>
      <c r="D154" s="52">
        <v>5000</v>
      </c>
    </row>
    <row r="155" spans="1:4" x14ac:dyDescent="0.25">
      <c r="A155" s="47">
        <v>45114</v>
      </c>
      <c r="B155" s="50" t="s">
        <v>131</v>
      </c>
      <c r="C155" s="51" t="s">
        <v>124</v>
      </c>
      <c r="D155" s="53">
        <v>100</v>
      </c>
    </row>
    <row r="156" spans="1:4" x14ac:dyDescent="0.25">
      <c r="A156" s="54">
        <v>45117</v>
      </c>
      <c r="B156" s="50" t="s">
        <v>126</v>
      </c>
      <c r="C156" s="55" t="s">
        <v>91</v>
      </c>
      <c r="D156" s="56">
        <v>85816.21</v>
      </c>
    </row>
    <row r="157" spans="1:4" x14ac:dyDescent="0.25">
      <c r="A157" s="54">
        <v>45117</v>
      </c>
      <c r="B157" s="50" t="s">
        <v>132</v>
      </c>
      <c r="C157" s="55" t="s">
        <v>95</v>
      </c>
      <c r="D157" s="56">
        <v>1020</v>
      </c>
    </row>
    <row r="158" spans="1:4" x14ac:dyDescent="0.25">
      <c r="A158" s="54">
        <v>45117</v>
      </c>
      <c r="B158" s="50" t="s">
        <v>133</v>
      </c>
      <c r="C158" s="55" t="s">
        <v>91</v>
      </c>
      <c r="D158" s="56">
        <v>68026</v>
      </c>
    </row>
    <row r="159" spans="1:4" ht="23.25" x14ac:dyDescent="0.25">
      <c r="A159" s="54">
        <v>45117</v>
      </c>
      <c r="B159" s="57" t="s">
        <v>134</v>
      </c>
      <c r="C159" s="51" t="s">
        <v>97</v>
      </c>
      <c r="D159" s="56">
        <v>7412</v>
      </c>
    </row>
    <row r="160" spans="1:4" ht="23.25" x14ac:dyDescent="0.25">
      <c r="A160" s="54">
        <v>45117</v>
      </c>
      <c r="B160" s="57" t="s">
        <v>135</v>
      </c>
      <c r="C160" s="51" t="s">
        <v>97</v>
      </c>
      <c r="D160" s="56">
        <v>15099</v>
      </c>
    </row>
    <row r="161" spans="1:4" ht="23.25" x14ac:dyDescent="0.25">
      <c r="A161" s="54">
        <v>45117</v>
      </c>
      <c r="B161" s="57" t="s">
        <v>136</v>
      </c>
      <c r="C161" s="51" t="s">
        <v>97</v>
      </c>
      <c r="D161" s="56">
        <v>11505740.189999999</v>
      </c>
    </row>
    <row r="162" spans="1:4" x14ac:dyDescent="0.25">
      <c r="A162" s="54">
        <v>45117</v>
      </c>
      <c r="B162" s="57" t="s">
        <v>137</v>
      </c>
      <c r="C162" s="51" t="s">
        <v>101</v>
      </c>
      <c r="D162" s="56">
        <v>8300</v>
      </c>
    </row>
    <row r="163" spans="1:4" x14ac:dyDescent="0.25">
      <c r="A163" s="54">
        <v>45118</v>
      </c>
      <c r="B163" s="57" t="s">
        <v>138</v>
      </c>
      <c r="C163" s="51" t="s">
        <v>91</v>
      </c>
      <c r="D163" s="56">
        <v>436023.14</v>
      </c>
    </row>
    <row r="164" spans="1:4" x14ac:dyDescent="0.25">
      <c r="A164" s="54">
        <v>45118</v>
      </c>
      <c r="B164" s="57" t="s">
        <v>139</v>
      </c>
      <c r="C164" s="51" t="s">
        <v>91</v>
      </c>
      <c r="D164" s="56">
        <v>78061.86</v>
      </c>
    </row>
    <row r="165" spans="1:4" x14ac:dyDescent="0.25">
      <c r="A165" s="54">
        <v>45118</v>
      </c>
      <c r="B165" s="57" t="s">
        <v>140</v>
      </c>
      <c r="C165" s="51" t="s">
        <v>118</v>
      </c>
      <c r="D165" s="56">
        <v>20238</v>
      </c>
    </row>
    <row r="166" spans="1:4" x14ac:dyDescent="0.25">
      <c r="A166" s="54">
        <v>45118</v>
      </c>
      <c r="B166" s="57" t="s">
        <v>141</v>
      </c>
      <c r="C166" s="51" t="s">
        <v>91</v>
      </c>
      <c r="D166" s="56">
        <v>88086</v>
      </c>
    </row>
    <row r="167" spans="1:4" ht="23.25" x14ac:dyDescent="0.25">
      <c r="A167" s="54">
        <v>45118</v>
      </c>
      <c r="B167" s="57" t="s">
        <v>142</v>
      </c>
      <c r="C167" s="51" t="s">
        <v>97</v>
      </c>
      <c r="D167" s="56">
        <v>9090</v>
      </c>
    </row>
    <row r="168" spans="1:4" ht="23.25" x14ac:dyDescent="0.25">
      <c r="A168" s="54">
        <v>45118</v>
      </c>
      <c r="B168" s="57" t="s">
        <v>143</v>
      </c>
      <c r="C168" s="51" t="s">
        <v>97</v>
      </c>
      <c r="D168" s="56">
        <v>10265</v>
      </c>
    </row>
    <row r="169" spans="1:4" ht="23.25" x14ac:dyDescent="0.25">
      <c r="A169" s="54">
        <v>45118</v>
      </c>
      <c r="B169" s="57" t="s">
        <v>144</v>
      </c>
      <c r="C169" s="51" t="s">
        <v>97</v>
      </c>
      <c r="D169" s="56">
        <v>10442</v>
      </c>
    </row>
    <row r="170" spans="1:4" x14ac:dyDescent="0.25">
      <c r="A170" s="54">
        <v>45118</v>
      </c>
      <c r="B170" s="57" t="s">
        <v>145</v>
      </c>
      <c r="C170" s="51" t="s">
        <v>95</v>
      </c>
      <c r="D170" s="56">
        <v>11430</v>
      </c>
    </row>
    <row r="171" spans="1:4" ht="23.25" x14ac:dyDescent="0.25">
      <c r="A171" s="54">
        <v>45118</v>
      </c>
      <c r="B171" s="57" t="s">
        <v>146</v>
      </c>
      <c r="C171" s="57" t="s">
        <v>99</v>
      </c>
      <c r="D171" s="56">
        <v>3093</v>
      </c>
    </row>
    <row r="172" spans="1:4" x14ac:dyDescent="0.25">
      <c r="A172" s="54">
        <v>45118</v>
      </c>
      <c r="B172" s="57" t="s">
        <v>147</v>
      </c>
      <c r="C172" s="57" t="s">
        <v>101</v>
      </c>
      <c r="D172" s="56">
        <v>24267</v>
      </c>
    </row>
    <row r="173" spans="1:4" x14ac:dyDescent="0.25">
      <c r="A173" s="54">
        <v>45118</v>
      </c>
      <c r="B173" s="57" t="s">
        <v>148</v>
      </c>
      <c r="C173" s="51" t="s">
        <v>91</v>
      </c>
      <c r="D173" s="56">
        <v>111071</v>
      </c>
    </row>
    <row r="174" spans="1:4" ht="23.25" x14ac:dyDescent="0.25">
      <c r="A174" s="54">
        <v>45119</v>
      </c>
      <c r="B174" s="57" t="s">
        <v>149</v>
      </c>
      <c r="C174" s="51" t="s">
        <v>97</v>
      </c>
      <c r="D174" s="56">
        <v>7098</v>
      </c>
    </row>
    <row r="175" spans="1:4" ht="23.25" x14ac:dyDescent="0.25">
      <c r="A175" s="54">
        <v>45119</v>
      </c>
      <c r="B175" s="57" t="s">
        <v>150</v>
      </c>
      <c r="C175" s="51" t="s">
        <v>97</v>
      </c>
      <c r="D175" s="56">
        <v>11726</v>
      </c>
    </row>
    <row r="176" spans="1:4" x14ac:dyDescent="0.25">
      <c r="A176" s="54">
        <v>45119</v>
      </c>
      <c r="B176" s="57" t="s">
        <v>151</v>
      </c>
      <c r="C176" s="51" t="s">
        <v>95</v>
      </c>
      <c r="D176" s="58">
        <v>250</v>
      </c>
    </row>
    <row r="177" spans="1:4" x14ac:dyDescent="0.25">
      <c r="A177" s="54">
        <v>45119</v>
      </c>
      <c r="B177" s="57" t="s">
        <v>152</v>
      </c>
      <c r="C177" s="51" t="s">
        <v>118</v>
      </c>
      <c r="D177" s="56">
        <v>5568</v>
      </c>
    </row>
    <row r="178" spans="1:4" ht="23.25" x14ac:dyDescent="0.25">
      <c r="A178" s="54">
        <v>45119</v>
      </c>
      <c r="B178" s="57" t="s">
        <v>153</v>
      </c>
      <c r="C178" s="51" t="s">
        <v>99</v>
      </c>
      <c r="D178" s="56">
        <v>1445</v>
      </c>
    </row>
    <row r="179" spans="1:4" x14ac:dyDescent="0.25">
      <c r="A179" s="54">
        <v>45120</v>
      </c>
      <c r="B179" s="57" t="s">
        <v>154</v>
      </c>
      <c r="C179" s="51" t="s">
        <v>91</v>
      </c>
      <c r="D179" s="56">
        <v>52347.6</v>
      </c>
    </row>
    <row r="180" spans="1:4" x14ac:dyDescent="0.25">
      <c r="A180" s="54">
        <v>45120</v>
      </c>
      <c r="B180" s="57" t="s">
        <v>155</v>
      </c>
      <c r="C180" s="51" t="s">
        <v>91</v>
      </c>
      <c r="D180" s="56">
        <v>106040.17</v>
      </c>
    </row>
    <row r="181" spans="1:4" ht="23.25" x14ac:dyDescent="0.25">
      <c r="A181" s="54">
        <v>45120</v>
      </c>
      <c r="B181" s="57" t="s">
        <v>156</v>
      </c>
      <c r="C181" s="51" t="s">
        <v>97</v>
      </c>
      <c r="D181" s="56">
        <v>7232</v>
      </c>
    </row>
    <row r="182" spans="1:4" ht="23.25" x14ac:dyDescent="0.25">
      <c r="A182" s="54">
        <v>45120</v>
      </c>
      <c r="B182" s="57" t="s">
        <v>157</v>
      </c>
      <c r="C182" s="51" t="s">
        <v>97</v>
      </c>
      <c r="D182" s="56">
        <v>14179</v>
      </c>
    </row>
    <row r="183" spans="1:4" x14ac:dyDescent="0.25">
      <c r="A183" s="54">
        <v>45120</v>
      </c>
      <c r="B183" s="57" t="s">
        <v>158</v>
      </c>
      <c r="C183" s="51" t="s">
        <v>95</v>
      </c>
      <c r="D183" s="56">
        <v>2100</v>
      </c>
    </row>
    <row r="184" spans="1:4" ht="23.25" x14ac:dyDescent="0.25">
      <c r="A184" s="54">
        <v>45120</v>
      </c>
      <c r="B184" s="57" t="s">
        <v>159</v>
      </c>
      <c r="C184" s="51" t="s">
        <v>99</v>
      </c>
      <c r="D184" s="56">
        <v>7010</v>
      </c>
    </row>
    <row r="185" spans="1:4" x14ac:dyDescent="0.25">
      <c r="A185" s="54">
        <v>45120</v>
      </c>
      <c r="B185" s="57" t="s">
        <v>160</v>
      </c>
      <c r="C185" s="51" t="s">
        <v>93</v>
      </c>
      <c r="D185" s="56">
        <v>1282</v>
      </c>
    </row>
    <row r="186" spans="1:4" x14ac:dyDescent="0.25">
      <c r="A186" s="54">
        <v>45121</v>
      </c>
      <c r="B186" s="57" t="s">
        <v>161</v>
      </c>
      <c r="C186" s="51" t="s">
        <v>91</v>
      </c>
      <c r="D186" s="56">
        <v>48514.48</v>
      </c>
    </row>
    <row r="187" spans="1:4" x14ac:dyDescent="0.25">
      <c r="A187" s="54">
        <v>45121</v>
      </c>
      <c r="B187" s="57" t="s">
        <v>162</v>
      </c>
      <c r="C187" s="51" t="s">
        <v>163</v>
      </c>
      <c r="D187" s="56">
        <v>2500</v>
      </c>
    </row>
    <row r="188" spans="1:4" x14ac:dyDescent="0.25">
      <c r="A188" s="54">
        <v>45121</v>
      </c>
      <c r="B188" s="57" t="s">
        <v>164</v>
      </c>
      <c r="C188" s="51" t="s">
        <v>163</v>
      </c>
      <c r="D188" s="58">
        <v>450</v>
      </c>
    </row>
    <row r="189" spans="1:4" ht="23.25" x14ac:dyDescent="0.25">
      <c r="A189" s="54">
        <v>45121</v>
      </c>
      <c r="B189" s="57" t="s">
        <v>165</v>
      </c>
      <c r="C189" s="51" t="s">
        <v>97</v>
      </c>
      <c r="D189" s="56">
        <v>3000</v>
      </c>
    </row>
    <row r="190" spans="1:4" ht="23.25" x14ac:dyDescent="0.25">
      <c r="A190" s="54">
        <v>45121</v>
      </c>
      <c r="B190" s="57" t="s">
        <v>166</v>
      </c>
      <c r="C190" s="51" t="s">
        <v>97</v>
      </c>
      <c r="D190" s="56">
        <v>1000</v>
      </c>
    </row>
    <row r="191" spans="1:4" ht="23.25" x14ac:dyDescent="0.25">
      <c r="A191" s="54">
        <v>45121</v>
      </c>
      <c r="B191" s="57" t="s">
        <v>167</v>
      </c>
      <c r="C191" s="51" t="s">
        <v>97</v>
      </c>
      <c r="D191" s="56">
        <v>12456</v>
      </c>
    </row>
    <row r="192" spans="1:4" ht="23.25" x14ac:dyDescent="0.25">
      <c r="A192" s="54">
        <v>45121</v>
      </c>
      <c r="B192" s="57" t="s">
        <v>168</v>
      </c>
      <c r="C192" s="51" t="s">
        <v>97</v>
      </c>
      <c r="D192" s="56">
        <v>6837</v>
      </c>
    </row>
    <row r="193" spans="1:5" x14ac:dyDescent="0.25">
      <c r="A193" s="54">
        <v>45121</v>
      </c>
      <c r="B193" s="57" t="s">
        <v>169</v>
      </c>
      <c r="C193" s="51" t="s">
        <v>95</v>
      </c>
      <c r="D193" s="58">
        <v>375</v>
      </c>
      <c r="E193" s="105"/>
    </row>
    <row r="194" spans="1:5" x14ac:dyDescent="0.25">
      <c r="A194" s="54">
        <v>45121</v>
      </c>
      <c r="B194" s="57" t="s">
        <v>170</v>
      </c>
      <c r="C194" s="51" t="s">
        <v>124</v>
      </c>
      <c r="D194" s="58">
        <v>200</v>
      </c>
    </row>
    <row r="195" spans="1:5" ht="23.25" x14ac:dyDescent="0.25">
      <c r="A195" s="54">
        <v>45121</v>
      </c>
      <c r="B195" s="57" t="s">
        <v>171</v>
      </c>
      <c r="C195" s="51" t="s">
        <v>99</v>
      </c>
      <c r="D195" s="56">
        <v>17813</v>
      </c>
    </row>
    <row r="196" spans="1:5" x14ac:dyDescent="0.25">
      <c r="A196" s="54">
        <v>45121</v>
      </c>
      <c r="B196" s="57" t="s">
        <v>172</v>
      </c>
      <c r="C196" s="51" t="s">
        <v>101</v>
      </c>
      <c r="D196" s="56">
        <v>1672</v>
      </c>
    </row>
    <row r="197" spans="1:5" x14ac:dyDescent="0.25">
      <c r="A197" s="54">
        <v>45121</v>
      </c>
      <c r="B197" s="57" t="s">
        <v>173</v>
      </c>
      <c r="C197" s="51" t="s">
        <v>101</v>
      </c>
      <c r="D197" s="58">
        <v>1</v>
      </c>
    </row>
    <row r="198" spans="1:5" ht="23.25" x14ac:dyDescent="0.25">
      <c r="A198" s="54">
        <v>45121</v>
      </c>
      <c r="B198" s="57" t="s">
        <v>174</v>
      </c>
      <c r="C198" s="51" t="s">
        <v>130</v>
      </c>
      <c r="D198" s="56">
        <v>14540</v>
      </c>
    </row>
    <row r="199" spans="1:5" ht="23.25" x14ac:dyDescent="0.25">
      <c r="A199" s="54">
        <v>45124</v>
      </c>
      <c r="B199" s="57" t="s">
        <v>175</v>
      </c>
      <c r="C199" s="51" t="s">
        <v>130</v>
      </c>
      <c r="D199" s="58">
        <v>25</v>
      </c>
    </row>
    <row r="200" spans="1:5" x14ac:dyDescent="0.25">
      <c r="A200" s="54">
        <v>45124</v>
      </c>
      <c r="B200" s="57" t="s">
        <v>176</v>
      </c>
      <c r="C200" s="51" t="s">
        <v>91</v>
      </c>
      <c r="D200" s="56">
        <v>97962.78</v>
      </c>
    </row>
    <row r="201" spans="1:5" x14ac:dyDescent="0.25">
      <c r="A201" s="54">
        <v>45124</v>
      </c>
      <c r="B201" s="57" t="s">
        <v>177</v>
      </c>
      <c r="C201" s="51" t="s">
        <v>91</v>
      </c>
      <c r="D201" s="56">
        <v>70176.3</v>
      </c>
    </row>
    <row r="202" spans="1:5" ht="23.25" x14ac:dyDescent="0.25">
      <c r="A202" s="54">
        <v>45124</v>
      </c>
      <c r="B202" s="57" t="s">
        <v>178</v>
      </c>
      <c r="C202" s="51" t="s">
        <v>97</v>
      </c>
      <c r="D202" s="56">
        <v>9325</v>
      </c>
    </row>
    <row r="203" spans="1:5" ht="23.25" x14ac:dyDescent="0.25">
      <c r="A203" s="54">
        <v>45124</v>
      </c>
      <c r="B203" s="57" t="s">
        <v>179</v>
      </c>
      <c r="C203" s="51" t="s">
        <v>97</v>
      </c>
      <c r="D203" s="56">
        <v>13308</v>
      </c>
    </row>
    <row r="204" spans="1:5" ht="23.25" x14ac:dyDescent="0.25">
      <c r="A204" s="54">
        <v>45124</v>
      </c>
      <c r="B204" s="57" t="s">
        <v>180</v>
      </c>
      <c r="C204" s="51" t="s">
        <v>97</v>
      </c>
      <c r="D204" s="56">
        <v>433224.6</v>
      </c>
    </row>
    <row r="205" spans="1:5" ht="23.25" x14ac:dyDescent="0.25">
      <c r="A205" s="54">
        <v>45124</v>
      </c>
      <c r="B205" s="57" t="s">
        <v>181</v>
      </c>
      <c r="C205" s="51" t="s">
        <v>97</v>
      </c>
      <c r="D205" s="56">
        <v>6170280.54</v>
      </c>
    </row>
    <row r="206" spans="1:5" x14ac:dyDescent="0.25">
      <c r="A206" s="54">
        <v>45124</v>
      </c>
      <c r="B206" s="57" t="s">
        <v>182</v>
      </c>
      <c r="C206" s="51" t="s">
        <v>118</v>
      </c>
      <c r="D206" s="56">
        <v>1246</v>
      </c>
    </row>
    <row r="207" spans="1:5" x14ac:dyDescent="0.25">
      <c r="A207" s="54">
        <v>45124</v>
      </c>
      <c r="B207" s="57" t="s">
        <v>183</v>
      </c>
      <c r="C207" s="51" t="s">
        <v>118</v>
      </c>
      <c r="D207" s="58">
        <v>538</v>
      </c>
    </row>
    <row r="208" spans="1:5" x14ac:dyDescent="0.25">
      <c r="A208" s="54">
        <v>45124</v>
      </c>
      <c r="B208" s="57" t="s">
        <v>184</v>
      </c>
      <c r="C208" s="51" t="s">
        <v>118</v>
      </c>
      <c r="D208" s="58">
        <v>300</v>
      </c>
    </row>
    <row r="209" spans="1:4" x14ac:dyDescent="0.25">
      <c r="A209" s="54">
        <v>45124</v>
      </c>
      <c r="B209" s="57" t="s">
        <v>185</v>
      </c>
      <c r="C209" s="51" t="s">
        <v>118</v>
      </c>
      <c r="D209" s="58">
        <v>600</v>
      </c>
    </row>
    <row r="210" spans="1:4" x14ac:dyDescent="0.25">
      <c r="A210" s="54">
        <v>45124</v>
      </c>
      <c r="B210" s="57" t="s">
        <v>186</v>
      </c>
      <c r="C210" s="51" t="s">
        <v>95</v>
      </c>
      <c r="D210" s="56">
        <v>62262</v>
      </c>
    </row>
    <row r="211" spans="1:4" x14ac:dyDescent="0.25">
      <c r="A211" s="54">
        <v>45124</v>
      </c>
      <c r="B211" s="57" t="s">
        <v>187</v>
      </c>
      <c r="C211" s="51" t="s">
        <v>101</v>
      </c>
      <c r="D211" s="56">
        <v>15366</v>
      </c>
    </row>
    <row r="212" spans="1:4" ht="23.25" x14ac:dyDescent="0.25">
      <c r="A212" s="54">
        <v>45124</v>
      </c>
      <c r="B212" s="57" t="s">
        <v>188</v>
      </c>
      <c r="C212" s="51" t="s">
        <v>99</v>
      </c>
      <c r="D212" s="56">
        <v>4949</v>
      </c>
    </row>
    <row r="213" spans="1:4" ht="23.25" x14ac:dyDescent="0.25">
      <c r="A213" s="54">
        <v>45125</v>
      </c>
      <c r="B213" s="57" t="s">
        <v>189</v>
      </c>
      <c r="C213" s="51" t="s">
        <v>97</v>
      </c>
      <c r="D213" s="58">
        <v>920</v>
      </c>
    </row>
    <row r="214" spans="1:4" ht="23.25" x14ac:dyDescent="0.25">
      <c r="A214" s="54">
        <v>45125</v>
      </c>
      <c r="B214" s="57" t="s">
        <v>190</v>
      </c>
      <c r="C214" s="51" t="s">
        <v>97</v>
      </c>
      <c r="D214" s="58">
        <v>920</v>
      </c>
    </row>
    <row r="215" spans="1:4" ht="23.25" x14ac:dyDescent="0.25">
      <c r="A215" s="54">
        <v>45125</v>
      </c>
      <c r="B215" s="57" t="s">
        <v>191</v>
      </c>
      <c r="C215" s="51" t="s">
        <v>130</v>
      </c>
      <c r="D215" s="58">
        <v>800</v>
      </c>
    </row>
    <row r="216" spans="1:4" ht="23.25" x14ac:dyDescent="0.25">
      <c r="A216" s="54">
        <v>45125</v>
      </c>
      <c r="B216" s="57" t="s">
        <v>192</v>
      </c>
      <c r="C216" s="51" t="s">
        <v>97</v>
      </c>
      <c r="D216" s="56">
        <v>8706</v>
      </c>
    </row>
    <row r="217" spans="1:4" ht="23.25" x14ac:dyDescent="0.25">
      <c r="A217" s="54">
        <v>45125</v>
      </c>
      <c r="B217" s="57" t="s">
        <v>193</v>
      </c>
      <c r="C217" s="51" t="s">
        <v>97</v>
      </c>
      <c r="D217" s="56">
        <v>9247</v>
      </c>
    </row>
    <row r="218" spans="1:4" ht="23.25" x14ac:dyDescent="0.25">
      <c r="A218" s="54">
        <v>45125</v>
      </c>
      <c r="B218" s="57" t="s">
        <v>194</v>
      </c>
      <c r="C218" s="51" t="s">
        <v>97</v>
      </c>
      <c r="D218" s="56">
        <v>10015</v>
      </c>
    </row>
    <row r="219" spans="1:4" x14ac:dyDescent="0.25">
      <c r="A219" s="54">
        <v>45125</v>
      </c>
      <c r="B219" s="57" t="s">
        <v>195</v>
      </c>
      <c r="C219" s="57" t="s">
        <v>91</v>
      </c>
      <c r="D219" s="56">
        <v>75061.39</v>
      </c>
    </row>
    <row r="220" spans="1:4" x14ac:dyDescent="0.25">
      <c r="A220" s="54">
        <v>45125</v>
      </c>
      <c r="B220" s="57" t="s">
        <v>196</v>
      </c>
      <c r="C220" s="57" t="s">
        <v>91</v>
      </c>
      <c r="D220" s="56">
        <v>11752</v>
      </c>
    </row>
    <row r="221" spans="1:4" x14ac:dyDescent="0.25">
      <c r="A221" s="54">
        <v>45125</v>
      </c>
      <c r="B221" s="57" t="s">
        <v>197</v>
      </c>
      <c r="C221" s="51" t="s">
        <v>163</v>
      </c>
      <c r="D221" s="56">
        <v>8080</v>
      </c>
    </row>
    <row r="222" spans="1:4" x14ac:dyDescent="0.25">
      <c r="A222" s="54">
        <v>45125</v>
      </c>
      <c r="B222" s="57" t="s">
        <v>198</v>
      </c>
      <c r="C222" s="51" t="s">
        <v>95</v>
      </c>
      <c r="D222" s="56">
        <v>6846</v>
      </c>
    </row>
    <row r="223" spans="1:4" x14ac:dyDescent="0.25">
      <c r="A223" s="54">
        <v>45125</v>
      </c>
      <c r="B223" s="57" t="s">
        <v>199</v>
      </c>
      <c r="C223" s="51" t="s">
        <v>118</v>
      </c>
      <c r="D223" s="56">
        <v>3000</v>
      </c>
    </row>
    <row r="224" spans="1:4" x14ac:dyDescent="0.25">
      <c r="A224" s="54">
        <v>45125</v>
      </c>
      <c r="B224" s="57" t="s">
        <v>200</v>
      </c>
      <c r="C224" s="51" t="s">
        <v>124</v>
      </c>
      <c r="D224" s="56">
        <v>35565</v>
      </c>
    </row>
    <row r="225" spans="1:4" x14ac:dyDescent="0.25">
      <c r="A225" s="54">
        <v>45125</v>
      </c>
      <c r="B225" s="57" t="s">
        <v>201</v>
      </c>
      <c r="C225" s="51" t="s">
        <v>124</v>
      </c>
      <c r="D225" s="58">
        <v>600</v>
      </c>
    </row>
    <row r="226" spans="1:4" x14ac:dyDescent="0.25">
      <c r="A226" s="54">
        <v>45125</v>
      </c>
      <c r="B226" s="57" t="s">
        <v>202</v>
      </c>
      <c r="C226" s="51" t="s">
        <v>124</v>
      </c>
      <c r="D226" s="58">
        <v>250</v>
      </c>
    </row>
    <row r="227" spans="1:4" ht="23.25" x14ac:dyDescent="0.25">
      <c r="A227" s="54">
        <v>45126</v>
      </c>
      <c r="B227" s="57" t="s">
        <v>203</v>
      </c>
      <c r="C227" s="51" t="s">
        <v>99</v>
      </c>
      <c r="D227" s="58">
        <v>605</v>
      </c>
    </row>
    <row r="228" spans="1:4" ht="23.25" x14ac:dyDescent="0.25">
      <c r="A228" s="54">
        <v>45126</v>
      </c>
      <c r="B228" s="57" t="s">
        <v>204</v>
      </c>
      <c r="C228" s="51" t="s">
        <v>97</v>
      </c>
      <c r="D228" s="56">
        <v>170848</v>
      </c>
    </row>
    <row r="229" spans="1:4" ht="23.25" x14ac:dyDescent="0.25">
      <c r="A229" s="54">
        <v>45126</v>
      </c>
      <c r="B229" s="57" t="s">
        <v>205</v>
      </c>
      <c r="C229" s="51" t="s">
        <v>97</v>
      </c>
      <c r="D229" s="56">
        <v>11078</v>
      </c>
    </row>
    <row r="230" spans="1:4" ht="23.25" x14ac:dyDescent="0.25">
      <c r="A230" s="54">
        <v>45126</v>
      </c>
      <c r="B230" s="57" t="s">
        <v>206</v>
      </c>
      <c r="C230" s="51" t="s">
        <v>97</v>
      </c>
      <c r="D230" s="56">
        <v>7432</v>
      </c>
    </row>
    <row r="231" spans="1:4" x14ac:dyDescent="0.25">
      <c r="A231" s="54">
        <v>45126</v>
      </c>
      <c r="B231" s="57" t="s">
        <v>207</v>
      </c>
      <c r="C231" s="51" t="s">
        <v>91</v>
      </c>
      <c r="D231" s="56">
        <v>200096</v>
      </c>
    </row>
    <row r="232" spans="1:4" x14ac:dyDescent="0.25">
      <c r="A232" s="54">
        <v>45126</v>
      </c>
      <c r="B232" s="57" t="s">
        <v>208</v>
      </c>
      <c r="C232" s="51" t="s">
        <v>95</v>
      </c>
      <c r="D232" s="56">
        <v>1915</v>
      </c>
    </row>
    <row r="233" spans="1:4" x14ac:dyDescent="0.25">
      <c r="A233" s="54">
        <v>45126</v>
      </c>
      <c r="B233" s="57" t="s">
        <v>209</v>
      </c>
      <c r="C233" s="51" t="s">
        <v>95</v>
      </c>
      <c r="D233" s="58">
        <v>4</v>
      </c>
    </row>
    <row r="234" spans="1:4" x14ac:dyDescent="0.25">
      <c r="A234" s="54">
        <v>45126</v>
      </c>
      <c r="B234" s="57" t="s">
        <v>210</v>
      </c>
      <c r="C234" s="51" t="s">
        <v>211</v>
      </c>
      <c r="D234" s="56">
        <v>11215.76</v>
      </c>
    </row>
    <row r="235" spans="1:4" x14ac:dyDescent="0.25">
      <c r="A235" s="54">
        <v>45126</v>
      </c>
      <c r="B235" s="57" t="s">
        <v>212</v>
      </c>
      <c r="C235" s="51" t="s">
        <v>95</v>
      </c>
      <c r="D235" s="56">
        <v>11820</v>
      </c>
    </row>
    <row r="236" spans="1:4" x14ac:dyDescent="0.25">
      <c r="A236" s="54">
        <v>45126</v>
      </c>
      <c r="B236" s="57" t="s">
        <v>213</v>
      </c>
      <c r="C236" s="51" t="s">
        <v>95</v>
      </c>
      <c r="D236" s="58">
        <v>300</v>
      </c>
    </row>
    <row r="237" spans="1:4" ht="23.25" x14ac:dyDescent="0.25">
      <c r="A237" s="54">
        <v>45126</v>
      </c>
      <c r="B237" s="57" t="s">
        <v>214</v>
      </c>
      <c r="C237" s="51" t="s">
        <v>99</v>
      </c>
      <c r="D237" s="58">
        <v>575</v>
      </c>
    </row>
    <row r="238" spans="1:4" x14ac:dyDescent="0.25">
      <c r="A238" s="54">
        <v>45126</v>
      </c>
      <c r="B238" s="57" t="s">
        <v>215</v>
      </c>
      <c r="C238" s="51" t="s">
        <v>91</v>
      </c>
      <c r="D238" s="59">
        <v>320071.5</v>
      </c>
    </row>
    <row r="239" spans="1:4" x14ac:dyDescent="0.25">
      <c r="A239" s="54">
        <v>45126</v>
      </c>
      <c r="B239" s="57" t="s">
        <v>216</v>
      </c>
      <c r="C239" s="51" t="s">
        <v>91</v>
      </c>
      <c r="D239" s="56">
        <v>34551</v>
      </c>
    </row>
    <row r="240" spans="1:4" ht="23.25" x14ac:dyDescent="0.25">
      <c r="A240" s="60">
        <v>45127</v>
      </c>
      <c r="B240" s="57" t="s">
        <v>217</v>
      </c>
      <c r="C240" s="51" t="s">
        <v>97</v>
      </c>
      <c r="D240" s="56">
        <v>14308</v>
      </c>
    </row>
    <row r="241" spans="1:4" ht="23.25" x14ac:dyDescent="0.25">
      <c r="A241" s="60">
        <v>45127</v>
      </c>
      <c r="B241" s="57" t="s">
        <v>218</v>
      </c>
      <c r="C241" s="51" t="s">
        <v>97</v>
      </c>
      <c r="D241" s="56">
        <v>8474</v>
      </c>
    </row>
    <row r="242" spans="1:4" ht="23.25" x14ac:dyDescent="0.25">
      <c r="A242" s="60">
        <v>45127</v>
      </c>
      <c r="B242" s="57" t="s">
        <v>219</v>
      </c>
      <c r="C242" s="51" t="s">
        <v>115</v>
      </c>
      <c r="D242" s="56">
        <v>1790</v>
      </c>
    </row>
    <row r="243" spans="1:4" ht="23.25" x14ac:dyDescent="0.25">
      <c r="A243" s="60">
        <v>45127</v>
      </c>
      <c r="B243" s="57" t="s">
        <v>214</v>
      </c>
      <c r="C243" s="51" t="s">
        <v>99</v>
      </c>
      <c r="D243" s="56">
        <v>10935</v>
      </c>
    </row>
    <row r="244" spans="1:4" x14ac:dyDescent="0.25">
      <c r="A244" s="60">
        <v>45128</v>
      </c>
      <c r="B244" s="57" t="s">
        <v>220</v>
      </c>
      <c r="C244" s="51" t="s">
        <v>91</v>
      </c>
      <c r="D244" s="56">
        <v>87040</v>
      </c>
    </row>
    <row r="245" spans="1:4" ht="23.25" x14ac:dyDescent="0.25">
      <c r="A245" s="60">
        <v>45128</v>
      </c>
      <c r="B245" s="57" t="s">
        <v>221</v>
      </c>
      <c r="C245" s="51" t="s">
        <v>97</v>
      </c>
      <c r="D245" s="56">
        <v>12174</v>
      </c>
    </row>
    <row r="246" spans="1:4" ht="23.25" x14ac:dyDescent="0.25">
      <c r="A246" s="60">
        <v>45128</v>
      </c>
      <c r="B246" s="57" t="s">
        <v>222</v>
      </c>
      <c r="C246" s="51" t="s">
        <v>97</v>
      </c>
      <c r="D246" s="56">
        <v>7627</v>
      </c>
    </row>
    <row r="247" spans="1:4" x14ac:dyDescent="0.25">
      <c r="A247" s="60">
        <v>45128</v>
      </c>
      <c r="B247" s="57" t="s">
        <v>223</v>
      </c>
      <c r="C247" s="51" t="s">
        <v>95</v>
      </c>
      <c r="D247" s="58">
        <v>300</v>
      </c>
    </row>
    <row r="248" spans="1:4" x14ac:dyDescent="0.25">
      <c r="A248" s="60">
        <v>45128</v>
      </c>
      <c r="B248" s="57" t="s">
        <v>224</v>
      </c>
      <c r="C248" s="51" t="s">
        <v>118</v>
      </c>
      <c r="D248" s="58">
        <v>500</v>
      </c>
    </row>
    <row r="249" spans="1:4" x14ac:dyDescent="0.25">
      <c r="A249" s="60">
        <v>45128</v>
      </c>
      <c r="B249" s="57" t="s">
        <v>225</v>
      </c>
      <c r="C249" s="51" t="s">
        <v>118</v>
      </c>
      <c r="D249" s="56">
        <v>44394</v>
      </c>
    </row>
    <row r="250" spans="1:4" x14ac:dyDescent="0.25">
      <c r="A250" s="60">
        <v>45128</v>
      </c>
      <c r="B250" s="57" t="s">
        <v>226</v>
      </c>
      <c r="C250" s="51" t="s">
        <v>124</v>
      </c>
      <c r="D250" s="56">
        <v>1125</v>
      </c>
    </row>
    <row r="251" spans="1:4" x14ac:dyDescent="0.25">
      <c r="A251" s="60">
        <v>45128</v>
      </c>
      <c r="B251" s="57" t="s">
        <v>227</v>
      </c>
      <c r="C251" s="51" t="s">
        <v>124</v>
      </c>
      <c r="D251" s="58">
        <v>50</v>
      </c>
    </row>
    <row r="252" spans="1:4" x14ac:dyDescent="0.25">
      <c r="A252" s="60">
        <v>45128</v>
      </c>
      <c r="B252" s="57" t="s">
        <v>228</v>
      </c>
      <c r="C252" s="51" t="s">
        <v>95</v>
      </c>
      <c r="D252" s="56">
        <v>23991.05</v>
      </c>
    </row>
    <row r="253" spans="1:4" x14ac:dyDescent="0.25">
      <c r="A253" s="60">
        <v>45128</v>
      </c>
      <c r="B253" s="57" t="s">
        <v>229</v>
      </c>
      <c r="C253" s="51" t="s">
        <v>95</v>
      </c>
      <c r="D253" s="58">
        <v>300</v>
      </c>
    </row>
    <row r="254" spans="1:4" ht="23.25" x14ac:dyDescent="0.25">
      <c r="A254" s="60">
        <v>45128</v>
      </c>
      <c r="B254" s="57" t="s">
        <v>230</v>
      </c>
      <c r="C254" s="51" t="s">
        <v>99</v>
      </c>
      <c r="D254" s="56">
        <v>17967.650000000001</v>
      </c>
    </row>
    <row r="255" spans="1:4" x14ac:dyDescent="0.25">
      <c r="A255" s="54">
        <v>45131</v>
      </c>
      <c r="B255" s="57" t="s">
        <v>231</v>
      </c>
      <c r="C255" s="51" t="s">
        <v>91</v>
      </c>
      <c r="D255" s="56">
        <v>87929</v>
      </c>
    </row>
    <row r="256" spans="1:4" x14ac:dyDescent="0.25">
      <c r="A256" s="54">
        <v>45131</v>
      </c>
      <c r="B256" s="57" t="s">
        <v>232</v>
      </c>
      <c r="C256" s="51" t="s">
        <v>91</v>
      </c>
      <c r="D256" s="56">
        <v>559440</v>
      </c>
    </row>
    <row r="257" spans="1:4" x14ac:dyDescent="0.25">
      <c r="A257" s="54">
        <v>45131</v>
      </c>
      <c r="B257" s="51" t="s">
        <v>233</v>
      </c>
      <c r="C257" s="51" t="s">
        <v>91</v>
      </c>
      <c r="D257" s="56">
        <v>34041.4</v>
      </c>
    </row>
    <row r="258" spans="1:4" ht="23.25" x14ac:dyDescent="0.25">
      <c r="A258" s="54">
        <v>45131</v>
      </c>
      <c r="B258" s="57" t="s">
        <v>234</v>
      </c>
      <c r="C258" s="51" t="s">
        <v>97</v>
      </c>
      <c r="D258" s="56">
        <v>2040256</v>
      </c>
    </row>
    <row r="259" spans="1:4" ht="23.25" x14ac:dyDescent="0.25">
      <c r="A259" s="54">
        <v>45131</v>
      </c>
      <c r="B259" s="57" t="s">
        <v>235</v>
      </c>
      <c r="C259" s="51" t="s">
        <v>97</v>
      </c>
      <c r="D259" s="56">
        <v>8477727.1400000006</v>
      </c>
    </row>
    <row r="260" spans="1:4" ht="23.25" x14ac:dyDescent="0.25">
      <c r="A260" s="54">
        <v>45131</v>
      </c>
      <c r="B260" s="57" t="s">
        <v>236</v>
      </c>
      <c r="C260" s="51" t="s">
        <v>97</v>
      </c>
      <c r="D260" s="56">
        <v>61250</v>
      </c>
    </row>
    <row r="261" spans="1:4" ht="23.25" x14ac:dyDescent="0.25">
      <c r="A261" s="54">
        <v>45131</v>
      </c>
      <c r="B261" s="57" t="s">
        <v>237</v>
      </c>
      <c r="C261" s="51" t="s">
        <v>115</v>
      </c>
      <c r="D261" s="56">
        <v>3130</v>
      </c>
    </row>
    <row r="262" spans="1:4" ht="23.25" x14ac:dyDescent="0.25">
      <c r="A262" s="54">
        <v>45131</v>
      </c>
      <c r="B262" s="57" t="s">
        <v>238</v>
      </c>
      <c r="C262" s="51" t="s">
        <v>97</v>
      </c>
      <c r="D262" s="56">
        <v>11725</v>
      </c>
    </row>
    <row r="263" spans="1:4" ht="23.25" x14ac:dyDescent="0.25">
      <c r="A263" s="54">
        <v>45131</v>
      </c>
      <c r="B263" s="57" t="s">
        <v>239</v>
      </c>
      <c r="C263" s="51" t="s">
        <v>97</v>
      </c>
      <c r="D263" s="56">
        <v>8360</v>
      </c>
    </row>
    <row r="264" spans="1:4" x14ac:dyDescent="0.25">
      <c r="A264" s="54">
        <v>45131</v>
      </c>
      <c r="B264" s="57" t="s">
        <v>240</v>
      </c>
      <c r="C264" s="51" t="s">
        <v>118</v>
      </c>
      <c r="D264" s="58">
        <v>441</v>
      </c>
    </row>
    <row r="265" spans="1:4" x14ac:dyDescent="0.25">
      <c r="A265" s="54">
        <v>45131</v>
      </c>
      <c r="B265" s="57" t="s">
        <v>241</v>
      </c>
      <c r="C265" s="51" t="s">
        <v>118</v>
      </c>
      <c r="D265" s="56">
        <v>1800</v>
      </c>
    </row>
    <row r="266" spans="1:4" x14ac:dyDescent="0.25">
      <c r="A266" s="54">
        <v>45131</v>
      </c>
      <c r="B266" s="57" t="s">
        <v>242</v>
      </c>
      <c r="C266" s="51" t="s">
        <v>118</v>
      </c>
      <c r="D266" s="56">
        <v>1644</v>
      </c>
    </row>
    <row r="267" spans="1:4" x14ac:dyDescent="0.25">
      <c r="A267" s="54">
        <v>45131</v>
      </c>
      <c r="B267" s="57" t="s">
        <v>243</v>
      </c>
      <c r="C267" s="51" t="s">
        <v>118</v>
      </c>
      <c r="D267" s="56">
        <v>2500</v>
      </c>
    </row>
    <row r="268" spans="1:4" x14ac:dyDescent="0.25">
      <c r="A268" s="54">
        <v>45131</v>
      </c>
      <c r="B268" s="57" t="s">
        <v>244</v>
      </c>
      <c r="C268" s="51" t="s">
        <v>118</v>
      </c>
      <c r="D268" s="56">
        <v>3955</v>
      </c>
    </row>
    <row r="269" spans="1:4" ht="23.25" x14ac:dyDescent="0.25">
      <c r="A269" s="54">
        <v>45131</v>
      </c>
      <c r="B269" s="57" t="s">
        <v>245</v>
      </c>
      <c r="C269" s="51" t="s">
        <v>99</v>
      </c>
      <c r="D269" s="56">
        <v>5337</v>
      </c>
    </row>
    <row r="270" spans="1:4" x14ac:dyDescent="0.25">
      <c r="A270" s="54">
        <v>45132</v>
      </c>
      <c r="B270" s="57" t="s">
        <v>246</v>
      </c>
      <c r="C270" s="51" t="s">
        <v>91</v>
      </c>
      <c r="D270" s="56">
        <v>88578</v>
      </c>
    </row>
    <row r="271" spans="1:4" ht="23.25" x14ac:dyDescent="0.25">
      <c r="A271" s="54">
        <v>45132</v>
      </c>
      <c r="B271" s="57" t="s">
        <v>247</v>
      </c>
      <c r="C271" s="51" t="s">
        <v>97</v>
      </c>
      <c r="D271" s="56">
        <v>8560</v>
      </c>
    </row>
    <row r="272" spans="1:4" ht="23.25" x14ac:dyDescent="0.25">
      <c r="A272" s="54">
        <v>45132</v>
      </c>
      <c r="B272" s="57" t="s">
        <v>248</v>
      </c>
      <c r="C272" s="51" t="s">
        <v>97</v>
      </c>
      <c r="D272" s="56">
        <v>7983</v>
      </c>
    </row>
    <row r="273" spans="1:4" ht="23.25" x14ac:dyDescent="0.25">
      <c r="A273" s="54">
        <v>45132</v>
      </c>
      <c r="B273" s="57" t="s">
        <v>249</v>
      </c>
      <c r="C273" s="51" t="s">
        <v>97</v>
      </c>
      <c r="D273" s="56">
        <v>7507</v>
      </c>
    </row>
    <row r="274" spans="1:4" ht="23.25" x14ac:dyDescent="0.25">
      <c r="A274" s="54">
        <v>45132</v>
      </c>
      <c r="B274" s="57" t="s">
        <v>250</v>
      </c>
      <c r="C274" s="51" t="s">
        <v>97</v>
      </c>
      <c r="D274" s="56">
        <v>7404697.5800000001</v>
      </c>
    </row>
    <row r="275" spans="1:4" x14ac:dyDescent="0.25">
      <c r="A275" s="54">
        <v>45132</v>
      </c>
      <c r="B275" s="57" t="s">
        <v>251</v>
      </c>
      <c r="C275" s="51" t="s">
        <v>95</v>
      </c>
      <c r="D275" s="56">
        <v>3875</v>
      </c>
    </row>
    <row r="276" spans="1:4" ht="23.25" x14ac:dyDescent="0.25">
      <c r="A276" s="54">
        <v>45132</v>
      </c>
      <c r="B276" s="57" t="s">
        <v>252</v>
      </c>
      <c r="C276" s="51" t="s">
        <v>97</v>
      </c>
      <c r="D276" s="58">
        <v>150</v>
      </c>
    </row>
    <row r="277" spans="1:4" ht="23.25" x14ac:dyDescent="0.25">
      <c r="A277" s="54">
        <v>45132</v>
      </c>
      <c r="B277" s="57" t="s">
        <v>253</v>
      </c>
      <c r="C277" s="51" t="s">
        <v>130</v>
      </c>
      <c r="D277" s="56">
        <v>2111</v>
      </c>
    </row>
    <row r="278" spans="1:4" ht="23.25" x14ac:dyDescent="0.25">
      <c r="A278" s="54">
        <v>45132</v>
      </c>
      <c r="B278" s="57" t="s">
        <v>254</v>
      </c>
      <c r="C278" s="51" t="s">
        <v>99</v>
      </c>
      <c r="D278" s="58">
        <v>910</v>
      </c>
    </row>
    <row r="279" spans="1:4" ht="23.25" x14ac:dyDescent="0.25">
      <c r="A279" s="54">
        <v>45132</v>
      </c>
      <c r="B279" s="57" t="s">
        <v>255</v>
      </c>
      <c r="C279" s="51" t="s">
        <v>99</v>
      </c>
      <c r="D279" s="56">
        <v>42000</v>
      </c>
    </row>
    <row r="280" spans="1:4" ht="23.25" x14ac:dyDescent="0.25">
      <c r="A280" s="54">
        <v>45133</v>
      </c>
      <c r="B280" s="57" t="s">
        <v>256</v>
      </c>
      <c r="C280" s="51" t="s">
        <v>257</v>
      </c>
      <c r="D280" s="56">
        <v>1673</v>
      </c>
    </row>
    <row r="281" spans="1:4" ht="23.25" x14ac:dyDescent="0.25">
      <c r="A281" s="54">
        <v>45133</v>
      </c>
      <c r="B281" s="57" t="s">
        <v>258</v>
      </c>
      <c r="C281" s="51" t="s">
        <v>97</v>
      </c>
      <c r="D281" s="56">
        <v>17839923.859999999</v>
      </c>
    </row>
    <row r="282" spans="1:4" ht="23.25" x14ac:dyDescent="0.25">
      <c r="A282" s="54">
        <v>45133</v>
      </c>
      <c r="B282" s="57" t="s">
        <v>259</v>
      </c>
      <c r="C282" s="51" t="s">
        <v>97</v>
      </c>
      <c r="D282" s="56">
        <v>12021</v>
      </c>
    </row>
    <row r="283" spans="1:4" ht="23.25" x14ac:dyDescent="0.25">
      <c r="A283" s="54">
        <v>45133</v>
      </c>
      <c r="B283" s="57" t="s">
        <v>260</v>
      </c>
      <c r="C283" s="51" t="s">
        <v>97</v>
      </c>
      <c r="D283" s="56">
        <v>7750</v>
      </c>
    </row>
    <row r="284" spans="1:4" x14ac:dyDescent="0.25">
      <c r="A284" s="54">
        <v>45133</v>
      </c>
      <c r="B284" s="57" t="s">
        <v>261</v>
      </c>
      <c r="C284" s="51" t="s">
        <v>91</v>
      </c>
      <c r="D284" s="56">
        <v>121600.6</v>
      </c>
    </row>
    <row r="285" spans="1:4" x14ac:dyDescent="0.25">
      <c r="A285" s="54">
        <v>45133</v>
      </c>
      <c r="B285" s="57" t="s">
        <v>186</v>
      </c>
      <c r="C285" s="51" t="s">
        <v>95</v>
      </c>
      <c r="D285" s="56">
        <v>4431</v>
      </c>
    </row>
    <row r="286" spans="1:4" ht="23.25" x14ac:dyDescent="0.25">
      <c r="A286" s="54">
        <v>45133</v>
      </c>
      <c r="B286" s="57" t="s">
        <v>262</v>
      </c>
      <c r="C286" s="51" t="s">
        <v>97</v>
      </c>
      <c r="D286" s="56">
        <v>3000052.58</v>
      </c>
    </row>
    <row r="287" spans="1:4" ht="23.25" x14ac:dyDescent="0.25">
      <c r="A287" s="54">
        <v>45133</v>
      </c>
      <c r="B287" s="57" t="s">
        <v>263</v>
      </c>
      <c r="C287" s="51" t="s">
        <v>99</v>
      </c>
      <c r="D287" s="56">
        <v>16805</v>
      </c>
    </row>
    <row r="288" spans="1:4" x14ac:dyDescent="0.25">
      <c r="A288" s="54">
        <v>45134</v>
      </c>
      <c r="B288" s="57" t="s">
        <v>264</v>
      </c>
      <c r="C288" s="51" t="s">
        <v>91</v>
      </c>
      <c r="D288" s="56">
        <v>156086</v>
      </c>
    </row>
    <row r="289" spans="1:4" ht="23.25" x14ac:dyDescent="0.25">
      <c r="A289" s="54">
        <v>45134</v>
      </c>
      <c r="B289" s="57" t="s">
        <v>265</v>
      </c>
      <c r="C289" s="51" t="s">
        <v>97</v>
      </c>
      <c r="D289" s="56">
        <v>6770</v>
      </c>
    </row>
    <row r="290" spans="1:4" ht="23.25" x14ac:dyDescent="0.25">
      <c r="A290" s="54">
        <v>45134</v>
      </c>
      <c r="B290" s="57" t="s">
        <v>266</v>
      </c>
      <c r="C290" s="51" t="s">
        <v>97</v>
      </c>
      <c r="D290" s="56">
        <v>12409</v>
      </c>
    </row>
    <row r="291" spans="1:4" x14ac:dyDescent="0.25">
      <c r="A291" s="54">
        <v>45134</v>
      </c>
      <c r="B291" s="57" t="s">
        <v>267</v>
      </c>
      <c r="C291" s="51" t="s">
        <v>95</v>
      </c>
      <c r="D291" s="58">
        <v>550.77</v>
      </c>
    </row>
    <row r="292" spans="1:4" x14ac:dyDescent="0.25">
      <c r="A292" s="54">
        <v>45134</v>
      </c>
      <c r="B292" s="57" t="s">
        <v>268</v>
      </c>
      <c r="C292" s="51" t="s">
        <v>118</v>
      </c>
      <c r="D292" s="56">
        <v>1800</v>
      </c>
    </row>
    <row r="293" spans="1:4" ht="23.25" x14ac:dyDescent="0.25">
      <c r="A293" s="54">
        <v>45134</v>
      </c>
      <c r="B293" s="57" t="s">
        <v>269</v>
      </c>
      <c r="C293" s="51" t="s">
        <v>99</v>
      </c>
      <c r="D293" s="56">
        <v>5589</v>
      </c>
    </row>
    <row r="294" spans="1:4" x14ac:dyDescent="0.25">
      <c r="A294" s="54">
        <v>45134</v>
      </c>
      <c r="B294" s="57" t="s">
        <v>270</v>
      </c>
      <c r="C294" s="51" t="s">
        <v>163</v>
      </c>
      <c r="D294" s="56">
        <v>2500</v>
      </c>
    </row>
    <row r="295" spans="1:4" ht="23.25" x14ac:dyDescent="0.25">
      <c r="A295" s="54">
        <v>45134</v>
      </c>
      <c r="B295" s="57" t="s">
        <v>271</v>
      </c>
      <c r="C295" s="51" t="s">
        <v>99</v>
      </c>
      <c r="D295" s="56">
        <v>10930</v>
      </c>
    </row>
    <row r="296" spans="1:4" x14ac:dyDescent="0.25">
      <c r="A296" s="54">
        <v>45135</v>
      </c>
      <c r="B296" s="50" t="s">
        <v>272</v>
      </c>
      <c r="C296" s="50" t="s">
        <v>97</v>
      </c>
      <c r="D296" s="56">
        <v>1000</v>
      </c>
    </row>
    <row r="297" spans="1:4" x14ac:dyDescent="0.25">
      <c r="A297" s="54">
        <v>45135</v>
      </c>
      <c r="B297" s="50" t="s">
        <v>273</v>
      </c>
      <c r="C297" s="50" t="s">
        <v>97</v>
      </c>
      <c r="D297" s="56">
        <v>7455</v>
      </c>
    </row>
    <row r="298" spans="1:4" x14ac:dyDescent="0.25">
      <c r="A298" s="54">
        <v>45135</v>
      </c>
      <c r="B298" s="50" t="s">
        <v>274</v>
      </c>
      <c r="C298" s="50" t="s">
        <v>97</v>
      </c>
      <c r="D298" s="56">
        <v>13589</v>
      </c>
    </row>
    <row r="299" spans="1:4" x14ac:dyDescent="0.25">
      <c r="A299" s="54">
        <v>45135</v>
      </c>
      <c r="B299" s="50" t="s">
        <v>275</v>
      </c>
      <c r="C299" s="50" t="s">
        <v>91</v>
      </c>
      <c r="D299" s="56">
        <v>170978.85</v>
      </c>
    </row>
    <row r="300" spans="1:4" x14ac:dyDescent="0.25">
      <c r="A300" s="54">
        <v>45135</v>
      </c>
      <c r="B300" s="50" t="s">
        <v>276</v>
      </c>
      <c r="C300" s="50" t="s">
        <v>91</v>
      </c>
      <c r="D300" s="56">
        <v>110790</v>
      </c>
    </row>
    <row r="301" spans="1:4" x14ac:dyDescent="0.25">
      <c r="A301" s="54">
        <v>45135</v>
      </c>
      <c r="B301" s="50" t="s">
        <v>277</v>
      </c>
      <c r="C301" s="51" t="s">
        <v>91</v>
      </c>
      <c r="D301" s="56">
        <v>69492</v>
      </c>
    </row>
    <row r="302" spans="1:4" x14ac:dyDescent="0.25">
      <c r="A302" s="54">
        <v>45135</v>
      </c>
      <c r="B302" s="57" t="s">
        <v>278</v>
      </c>
      <c r="C302" s="51" t="s">
        <v>95</v>
      </c>
      <c r="D302" s="58">
        <v>25</v>
      </c>
    </row>
    <row r="303" spans="1:4" x14ac:dyDescent="0.25">
      <c r="A303" s="54">
        <v>45135</v>
      </c>
      <c r="B303" s="50" t="s">
        <v>279</v>
      </c>
      <c r="C303" s="50" t="s">
        <v>95</v>
      </c>
      <c r="D303" s="58">
        <v>1</v>
      </c>
    </row>
    <row r="304" spans="1:4" x14ac:dyDescent="0.25">
      <c r="A304" s="54">
        <v>45135</v>
      </c>
      <c r="B304" s="57" t="s">
        <v>280</v>
      </c>
      <c r="C304" s="51" t="s">
        <v>118</v>
      </c>
      <c r="D304" s="58">
        <v>300</v>
      </c>
    </row>
    <row r="305" spans="1:4" x14ac:dyDescent="0.25">
      <c r="A305" s="54">
        <v>45135</v>
      </c>
      <c r="B305" s="57" t="s">
        <v>281</v>
      </c>
      <c r="C305" s="51" t="s">
        <v>118</v>
      </c>
      <c r="D305" s="56">
        <v>8756</v>
      </c>
    </row>
    <row r="306" spans="1:4" x14ac:dyDescent="0.25">
      <c r="A306" s="54">
        <v>45135</v>
      </c>
      <c r="B306" s="57" t="s">
        <v>282</v>
      </c>
      <c r="C306" s="57" t="s">
        <v>118</v>
      </c>
      <c r="D306" s="56">
        <v>1486</v>
      </c>
    </row>
    <row r="307" spans="1:4" x14ac:dyDescent="0.25">
      <c r="A307" s="54">
        <v>45135</v>
      </c>
      <c r="B307" s="50" t="s">
        <v>283</v>
      </c>
      <c r="C307" s="50" t="s">
        <v>99</v>
      </c>
      <c r="D307" s="58">
        <v>850</v>
      </c>
    </row>
    <row r="308" spans="1:4" x14ac:dyDescent="0.25">
      <c r="A308" s="54">
        <v>45138</v>
      </c>
      <c r="B308" s="50" t="s">
        <v>284</v>
      </c>
      <c r="C308" s="50" t="s">
        <v>91</v>
      </c>
      <c r="D308" s="56">
        <v>38354</v>
      </c>
    </row>
    <row r="309" spans="1:4" x14ac:dyDescent="0.25">
      <c r="A309" s="54">
        <v>45138</v>
      </c>
      <c r="B309" s="50" t="s">
        <v>285</v>
      </c>
      <c r="C309" s="50" t="s">
        <v>95</v>
      </c>
      <c r="D309" s="56">
        <v>2330</v>
      </c>
    </row>
    <row r="310" spans="1:4" x14ac:dyDescent="0.25">
      <c r="A310" s="54">
        <v>45138</v>
      </c>
      <c r="B310" s="50" t="s">
        <v>286</v>
      </c>
      <c r="C310" s="50" t="s">
        <v>93</v>
      </c>
      <c r="D310" s="56">
        <v>1859</v>
      </c>
    </row>
    <row r="311" spans="1:4" x14ac:dyDescent="0.25">
      <c r="A311" s="54">
        <v>45138</v>
      </c>
      <c r="B311" s="50" t="s">
        <v>287</v>
      </c>
      <c r="C311" s="50" t="s">
        <v>130</v>
      </c>
      <c r="D311" s="56">
        <v>13131</v>
      </c>
    </row>
    <row r="312" spans="1:4" x14ac:dyDescent="0.25">
      <c r="A312" s="54">
        <v>45138</v>
      </c>
      <c r="B312" s="50" t="s">
        <v>288</v>
      </c>
      <c r="C312" s="50" t="s">
        <v>91</v>
      </c>
      <c r="D312" s="56">
        <v>2885</v>
      </c>
    </row>
    <row r="313" spans="1:4" x14ac:dyDescent="0.25">
      <c r="A313" s="54">
        <v>45138</v>
      </c>
      <c r="B313" s="50" t="s">
        <v>289</v>
      </c>
      <c r="C313" s="50" t="s">
        <v>97</v>
      </c>
      <c r="D313" s="56">
        <v>24500</v>
      </c>
    </row>
    <row r="314" spans="1:4" x14ac:dyDescent="0.25">
      <c r="A314" s="54">
        <v>45138</v>
      </c>
      <c r="B314" s="50" t="s">
        <v>290</v>
      </c>
      <c r="C314" s="50" t="s">
        <v>97</v>
      </c>
      <c r="D314" s="56">
        <v>247294.33</v>
      </c>
    </row>
    <row r="315" spans="1:4" x14ac:dyDescent="0.25">
      <c r="A315" s="54">
        <v>45138</v>
      </c>
      <c r="B315" s="50" t="s">
        <v>291</v>
      </c>
      <c r="C315" s="50" t="s">
        <v>97</v>
      </c>
      <c r="D315" s="56">
        <v>380441.17</v>
      </c>
    </row>
    <row r="316" spans="1:4" x14ac:dyDescent="0.25">
      <c r="A316" s="54">
        <v>45138</v>
      </c>
      <c r="B316" s="50" t="s">
        <v>292</v>
      </c>
      <c r="C316" s="50" t="s">
        <v>97</v>
      </c>
      <c r="D316" s="56">
        <v>8018</v>
      </c>
    </row>
    <row r="317" spans="1:4" x14ac:dyDescent="0.25">
      <c r="A317" s="54">
        <v>45138</v>
      </c>
      <c r="B317" s="50" t="s">
        <v>293</v>
      </c>
      <c r="C317" s="50" t="s">
        <v>97</v>
      </c>
      <c r="D317" s="56">
        <v>12132</v>
      </c>
    </row>
    <row r="318" spans="1:4" x14ac:dyDescent="0.25">
      <c r="A318" s="54">
        <v>45138</v>
      </c>
      <c r="B318" s="50" t="s">
        <v>294</v>
      </c>
      <c r="C318" s="50" t="s">
        <v>97</v>
      </c>
      <c r="D318" s="56">
        <v>9902464.9700000007</v>
      </c>
    </row>
    <row r="319" spans="1:4" x14ac:dyDescent="0.25">
      <c r="A319" s="54">
        <v>45138</v>
      </c>
      <c r="B319" s="50" t="s">
        <v>295</v>
      </c>
      <c r="C319" s="50" t="s">
        <v>95</v>
      </c>
      <c r="D319" s="58">
        <v>100</v>
      </c>
    </row>
    <row r="320" spans="1:4" x14ac:dyDescent="0.25">
      <c r="A320" s="54">
        <v>45138</v>
      </c>
      <c r="B320" s="50" t="s">
        <v>296</v>
      </c>
      <c r="C320" s="50" t="s">
        <v>118</v>
      </c>
      <c r="D320" s="56">
        <v>1550</v>
      </c>
    </row>
    <row r="321" spans="1:4" x14ac:dyDescent="0.25">
      <c r="A321" s="54">
        <v>45138</v>
      </c>
      <c r="B321" s="50" t="s">
        <v>297</v>
      </c>
      <c r="C321" s="50" t="s">
        <v>118</v>
      </c>
      <c r="D321" s="58">
        <v>900</v>
      </c>
    </row>
    <row r="322" spans="1:4" x14ac:dyDescent="0.25">
      <c r="A322" s="54">
        <v>45138</v>
      </c>
      <c r="B322" s="50" t="s">
        <v>298</v>
      </c>
      <c r="C322" s="50" t="s">
        <v>118</v>
      </c>
      <c r="D322" s="56">
        <v>1200</v>
      </c>
    </row>
    <row r="323" spans="1:4" x14ac:dyDescent="0.25">
      <c r="A323" s="54">
        <v>45138</v>
      </c>
      <c r="B323" s="50" t="s">
        <v>299</v>
      </c>
      <c r="C323" s="50" t="s">
        <v>118</v>
      </c>
      <c r="D323" s="56">
        <v>1100</v>
      </c>
    </row>
    <row r="324" spans="1:4" x14ac:dyDescent="0.25">
      <c r="A324" s="54">
        <v>45138</v>
      </c>
      <c r="B324" s="50" t="s">
        <v>300</v>
      </c>
      <c r="C324" s="50" t="s">
        <v>97</v>
      </c>
      <c r="D324" s="56">
        <v>8189</v>
      </c>
    </row>
    <row r="325" spans="1:4" x14ac:dyDescent="0.25">
      <c r="A325" s="54">
        <v>45138</v>
      </c>
      <c r="B325" s="50" t="s">
        <v>301</v>
      </c>
      <c r="C325" s="50" t="s">
        <v>97</v>
      </c>
      <c r="D325" s="56">
        <v>8092</v>
      </c>
    </row>
    <row r="326" spans="1:4" x14ac:dyDescent="0.25">
      <c r="A326" s="54">
        <v>45138</v>
      </c>
      <c r="B326" s="50" t="s">
        <v>302</v>
      </c>
      <c r="C326" s="50" t="s">
        <v>97</v>
      </c>
      <c r="D326" s="56">
        <v>8551</v>
      </c>
    </row>
    <row r="327" spans="1:4" x14ac:dyDescent="0.25">
      <c r="A327" s="54">
        <v>45138</v>
      </c>
      <c r="B327" s="50" t="s">
        <v>303</v>
      </c>
      <c r="C327" s="50" t="s">
        <v>124</v>
      </c>
      <c r="D327" s="56">
        <v>22846</v>
      </c>
    </row>
    <row r="328" spans="1:4" x14ac:dyDescent="0.25">
      <c r="A328" s="54">
        <v>45138</v>
      </c>
      <c r="B328" s="50" t="s">
        <v>304</v>
      </c>
      <c r="C328" s="50" t="s">
        <v>101</v>
      </c>
      <c r="D328" s="56">
        <v>20769</v>
      </c>
    </row>
    <row r="329" spans="1:4" x14ac:dyDescent="0.25">
      <c r="A329" s="54">
        <v>45138</v>
      </c>
      <c r="B329" s="50" t="s">
        <v>305</v>
      </c>
      <c r="C329" s="50" t="s">
        <v>101</v>
      </c>
      <c r="D329" s="56">
        <v>2871</v>
      </c>
    </row>
    <row r="330" spans="1:4" x14ac:dyDescent="0.25">
      <c r="A330" s="54">
        <v>45138</v>
      </c>
      <c r="B330" s="50" t="s">
        <v>306</v>
      </c>
      <c r="C330" s="50" t="s">
        <v>97</v>
      </c>
      <c r="D330" s="56">
        <v>4801728.7</v>
      </c>
    </row>
    <row r="331" spans="1:4" x14ac:dyDescent="0.25">
      <c r="A331" s="54">
        <v>45138</v>
      </c>
      <c r="B331" s="50" t="s">
        <v>307</v>
      </c>
      <c r="C331" s="50" t="s">
        <v>97</v>
      </c>
      <c r="D331" s="56">
        <v>1085361.76</v>
      </c>
    </row>
    <row r="332" spans="1:4" ht="15.75" thickBot="1" x14ac:dyDescent="0.3">
      <c r="A332" s="204" t="s">
        <v>73</v>
      </c>
      <c r="B332" s="204"/>
      <c r="C332" s="204"/>
      <c r="D332" s="61">
        <v>79806716.209999993</v>
      </c>
    </row>
    <row r="333" spans="1:4" ht="16.5" thickTop="1" thickBot="1" x14ac:dyDescent="0.3">
      <c r="A333" s="62"/>
      <c r="B333" s="62"/>
      <c r="C333" s="70"/>
      <c r="D333" s="63"/>
    </row>
    <row r="334" spans="1:4" x14ac:dyDescent="0.25">
      <c r="A334" s="69"/>
      <c r="B334" s="69"/>
      <c r="C334" s="62"/>
      <c r="D334" s="71"/>
    </row>
    <row r="335" spans="1:4" x14ac:dyDescent="0.25">
      <c r="A335" s="205" t="s">
        <v>89</v>
      </c>
      <c r="B335" s="205"/>
      <c r="C335" s="205"/>
      <c r="D335" s="205"/>
    </row>
    <row r="336" spans="1:4" x14ac:dyDescent="0.25">
      <c r="A336" s="205" t="s">
        <v>308</v>
      </c>
      <c r="B336" s="205"/>
      <c r="C336" s="205"/>
      <c r="D336" s="205"/>
    </row>
    <row r="337" spans="1:5" x14ac:dyDescent="0.25">
      <c r="A337" s="4" t="s">
        <v>23</v>
      </c>
      <c r="B337" s="4" t="s">
        <v>24</v>
      </c>
      <c r="C337" s="4" t="s">
        <v>25</v>
      </c>
      <c r="D337" s="4" t="s">
        <v>79</v>
      </c>
    </row>
    <row r="338" spans="1:5" x14ac:dyDescent="0.25">
      <c r="A338" s="64">
        <v>45138</v>
      </c>
      <c r="B338" s="65" t="s">
        <v>309</v>
      </c>
      <c r="C338" s="66" t="s">
        <v>70</v>
      </c>
      <c r="D338" s="65">
        <v>600</v>
      </c>
    </row>
    <row r="339" spans="1:5" x14ac:dyDescent="0.25">
      <c r="A339" s="64">
        <v>45138</v>
      </c>
      <c r="B339" s="65" t="s">
        <v>310</v>
      </c>
      <c r="C339" s="66" t="s">
        <v>91</v>
      </c>
      <c r="D339" s="67">
        <v>67615</v>
      </c>
    </row>
    <row r="340" spans="1:5" ht="15.75" thickBot="1" x14ac:dyDescent="0.3">
      <c r="A340" s="200" t="s">
        <v>73</v>
      </c>
      <c r="B340" s="200"/>
      <c r="C340" s="200"/>
      <c r="D340" s="68">
        <v>68215</v>
      </c>
    </row>
    <row r="341" spans="1:5" ht="16.5" thickTop="1" thickBot="1" x14ac:dyDescent="0.3">
      <c r="A341" s="72"/>
      <c r="B341" s="62"/>
      <c r="C341" s="70"/>
      <c r="D341" s="73"/>
    </row>
    <row r="342" spans="1:5" x14ac:dyDescent="0.25">
      <c r="A342" s="62"/>
      <c r="B342" s="69"/>
      <c r="C342" s="62"/>
      <c r="D342" s="63"/>
    </row>
    <row r="343" spans="1:5" x14ac:dyDescent="0.25">
      <c r="A343" s="205" t="s">
        <v>89</v>
      </c>
      <c r="B343" s="205"/>
      <c r="C343" s="205"/>
      <c r="D343" s="205"/>
    </row>
    <row r="344" spans="1:5" x14ac:dyDescent="0.25">
      <c r="A344" s="199" t="s">
        <v>74</v>
      </c>
      <c r="B344" s="199"/>
      <c r="C344" s="199"/>
      <c r="D344" s="199"/>
    </row>
    <row r="345" spans="1:5" x14ac:dyDescent="0.25">
      <c r="A345" s="62"/>
      <c r="B345" s="62"/>
      <c r="C345" s="62"/>
      <c r="D345" s="63"/>
    </row>
    <row r="346" spans="1:5" x14ac:dyDescent="0.25">
      <c r="A346" s="4" t="s">
        <v>23</v>
      </c>
      <c r="B346" s="4" t="s">
        <v>24</v>
      </c>
      <c r="C346" s="4" t="s">
        <v>25</v>
      </c>
      <c r="D346" s="4" t="s">
        <v>79</v>
      </c>
    </row>
    <row r="347" spans="1:5" x14ac:dyDescent="0.25">
      <c r="A347" s="47">
        <v>45110</v>
      </c>
      <c r="B347" s="84">
        <v>4524000017705</v>
      </c>
      <c r="C347" s="74" t="s">
        <v>311</v>
      </c>
      <c r="D347" s="78">
        <v>36122</v>
      </c>
    </row>
    <row r="348" spans="1:5" x14ac:dyDescent="0.25">
      <c r="A348" s="75">
        <v>45113</v>
      </c>
      <c r="B348" s="85">
        <v>4524000010026</v>
      </c>
      <c r="C348" s="76" t="s">
        <v>311</v>
      </c>
      <c r="D348" s="79">
        <v>202925</v>
      </c>
    </row>
    <row r="349" spans="1:5" x14ac:dyDescent="0.25">
      <c r="A349" s="77">
        <v>45117</v>
      </c>
      <c r="B349" s="86">
        <v>4524000010387</v>
      </c>
      <c r="C349" s="76" t="s">
        <v>311</v>
      </c>
      <c r="D349" s="80">
        <v>444353.25</v>
      </c>
      <c r="E349" s="105"/>
    </row>
    <row r="350" spans="1:5" x14ac:dyDescent="0.25">
      <c r="A350" s="77">
        <v>45118</v>
      </c>
      <c r="B350" s="86">
        <v>4524000019884</v>
      </c>
      <c r="C350" s="76" t="s">
        <v>311</v>
      </c>
      <c r="D350" s="80">
        <v>191600</v>
      </c>
      <c r="E350" s="105"/>
    </row>
    <row r="351" spans="1:5" x14ac:dyDescent="0.25">
      <c r="A351" s="77">
        <v>45119</v>
      </c>
      <c r="B351" s="86">
        <v>4524000017541</v>
      </c>
      <c r="C351" s="76" t="s">
        <v>311</v>
      </c>
      <c r="D351" s="80">
        <v>29000</v>
      </c>
      <c r="E351" s="105"/>
    </row>
    <row r="352" spans="1:5" x14ac:dyDescent="0.25">
      <c r="A352" s="77">
        <v>45119</v>
      </c>
      <c r="B352" s="86">
        <v>4524000037931</v>
      </c>
      <c r="C352" s="76" t="s">
        <v>311</v>
      </c>
      <c r="D352" s="80">
        <v>487262.96</v>
      </c>
      <c r="E352" s="105"/>
    </row>
    <row r="353" spans="1:5" x14ac:dyDescent="0.25">
      <c r="A353" s="77">
        <v>45120</v>
      </c>
      <c r="B353" s="86">
        <v>4524000011319</v>
      </c>
      <c r="C353" s="76" t="s">
        <v>311</v>
      </c>
      <c r="D353" s="80">
        <v>27550</v>
      </c>
      <c r="E353" s="105"/>
    </row>
    <row r="354" spans="1:5" x14ac:dyDescent="0.25">
      <c r="A354" s="77">
        <v>45121</v>
      </c>
      <c r="B354" s="86">
        <v>4524000013304</v>
      </c>
      <c r="C354" s="76" t="s">
        <v>311</v>
      </c>
      <c r="D354" s="80">
        <v>2090</v>
      </c>
      <c r="E354" s="105"/>
    </row>
    <row r="355" spans="1:5" x14ac:dyDescent="0.25">
      <c r="A355" s="77">
        <v>45121</v>
      </c>
      <c r="B355" s="86">
        <v>4524000019523</v>
      </c>
      <c r="C355" s="76" t="s">
        <v>311</v>
      </c>
      <c r="D355" s="81">
        <v>488</v>
      </c>
      <c r="E355" s="105"/>
    </row>
    <row r="356" spans="1:5" x14ac:dyDescent="0.25">
      <c r="A356" s="77">
        <v>45124</v>
      </c>
      <c r="B356" s="86">
        <v>4524000017383</v>
      </c>
      <c r="C356" s="76" t="s">
        <v>311</v>
      </c>
      <c r="D356" s="81">
        <v>550</v>
      </c>
      <c r="E356" s="105"/>
    </row>
    <row r="357" spans="1:5" x14ac:dyDescent="0.25">
      <c r="A357" s="77">
        <v>45124</v>
      </c>
      <c r="B357" s="86">
        <v>4524000017789</v>
      </c>
      <c r="C357" s="76" t="s">
        <v>311</v>
      </c>
      <c r="D357" s="52">
        <v>308640</v>
      </c>
      <c r="E357" s="105"/>
    </row>
    <row r="358" spans="1:5" x14ac:dyDescent="0.25">
      <c r="A358" s="47">
        <v>45125</v>
      </c>
      <c r="B358" s="84">
        <v>4524000013471</v>
      </c>
      <c r="C358" s="76" t="s">
        <v>311</v>
      </c>
      <c r="D358" s="82">
        <v>1086.8</v>
      </c>
      <c r="E358" s="105"/>
    </row>
    <row r="359" spans="1:5" x14ac:dyDescent="0.25">
      <c r="A359" s="47">
        <v>45126</v>
      </c>
      <c r="B359" s="84">
        <v>4524000010520</v>
      </c>
      <c r="C359" s="76" t="s">
        <v>311</v>
      </c>
      <c r="D359" s="82">
        <v>561286.65</v>
      </c>
    </row>
    <row r="360" spans="1:5" x14ac:dyDescent="0.25">
      <c r="A360" s="47">
        <v>45126</v>
      </c>
      <c r="B360" s="84">
        <v>4524000039453</v>
      </c>
      <c r="C360" s="76" t="s">
        <v>311</v>
      </c>
      <c r="D360" s="82">
        <v>2550</v>
      </c>
    </row>
    <row r="361" spans="1:5" x14ac:dyDescent="0.25">
      <c r="A361" s="47">
        <v>45127</v>
      </c>
      <c r="B361" s="84">
        <v>4524000012184</v>
      </c>
      <c r="C361" s="76" t="s">
        <v>311</v>
      </c>
      <c r="D361" s="82">
        <v>469940</v>
      </c>
      <c r="E361" s="105"/>
    </row>
    <row r="362" spans="1:5" x14ac:dyDescent="0.25">
      <c r="A362" s="47">
        <v>45128</v>
      </c>
      <c r="B362" s="84">
        <v>4524000031496</v>
      </c>
      <c r="C362" s="76" t="s">
        <v>311</v>
      </c>
      <c r="D362" s="82">
        <v>684267.9</v>
      </c>
      <c r="E362" s="105"/>
    </row>
    <row r="363" spans="1:5" x14ac:dyDescent="0.25">
      <c r="A363" s="47">
        <v>45128</v>
      </c>
      <c r="B363" s="84">
        <v>4524000036152</v>
      </c>
      <c r="C363" s="76" t="s">
        <v>311</v>
      </c>
      <c r="D363" s="82">
        <v>1975.35</v>
      </c>
    </row>
    <row r="364" spans="1:5" x14ac:dyDescent="0.25">
      <c r="A364" s="47">
        <v>45131</v>
      </c>
      <c r="B364" s="84">
        <v>4524000017069</v>
      </c>
      <c r="C364" s="76" t="s">
        <v>311</v>
      </c>
      <c r="D364" s="82">
        <v>3000</v>
      </c>
      <c r="E364" s="105"/>
    </row>
    <row r="365" spans="1:5" x14ac:dyDescent="0.25">
      <c r="A365" s="47">
        <v>45131</v>
      </c>
      <c r="B365" s="84">
        <v>4524000015637</v>
      </c>
      <c r="C365" s="76" t="s">
        <v>311</v>
      </c>
      <c r="D365" s="82">
        <v>701583</v>
      </c>
      <c r="E365" s="105"/>
    </row>
    <row r="366" spans="1:5" x14ac:dyDescent="0.25">
      <c r="A366" s="47">
        <v>45131</v>
      </c>
      <c r="B366" s="84">
        <v>4524000017077</v>
      </c>
      <c r="C366" s="76" t="s">
        <v>311</v>
      </c>
      <c r="D366" s="82">
        <v>73327.539999999994</v>
      </c>
      <c r="E366" s="105"/>
    </row>
    <row r="367" spans="1:5" x14ac:dyDescent="0.25">
      <c r="A367" s="47">
        <v>45131</v>
      </c>
      <c r="B367" s="84">
        <v>4524000017116</v>
      </c>
      <c r="C367" s="76" t="s">
        <v>311</v>
      </c>
      <c r="D367" s="82">
        <v>13995.91</v>
      </c>
      <c r="E367" s="105"/>
    </row>
    <row r="368" spans="1:5" x14ac:dyDescent="0.25">
      <c r="A368" s="47">
        <v>45131</v>
      </c>
      <c r="B368" s="84">
        <v>4524000017159</v>
      </c>
      <c r="C368" s="76" t="s">
        <v>311</v>
      </c>
      <c r="D368" s="82">
        <v>89801</v>
      </c>
      <c r="E368" s="105"/>
    </row>
    <row r="369" spans="1:4" x14ac:dyDescent="0.25">
      <c r="A369" s="47">
        <v>45131</v>
      </c>
      <c r="B369" s="84">
        <v>4524000017350</v>
      </c>
      <c r="C369" s="76" t="s">
        <v>311</v>
      </c>
      <c r="D369" s="82">
        <v>3112.88</v>
      </c>
    </row>
    <row r="370" spans="1:4" x14ac:dyDescent="0.25">
      <c r="A370" s="47">
        <v>45131</v>
      </c>
      <c r="B370" s="84">
        <v>4524000017377</v>
      </c>
      <c r="C370" s="76" t="s">
        <v>311</v>
      </c>
      <c r="D370" s="82">
        <v>2514</v>
      </c>
    </row>
    <row r="371" spans="1:4" x14ac:dyDescent="0.25">
      <c r="A371" s="47">
        <v>45131</v>
      </c>
      <c r="B371" s="84">
        <v>4524000038146</v>
      </c>
      <c r="C371" s="76" t="s">
        <v>311</v>
      </c>
      <c r="D371" s="83">
        <v>810</v>
      </c>
    </row>
    <row r="372" spans="1:4" x14ac:dyDescent="0.25">
      <c r="A372" s="47">
        <v>45131</v>
      </c>
      <c r="B372" s="84">
        <v>4524000038151</v>
      </c>
      <c r="C372" s="76" t="s">
        <v>311</v>
      </c>
      <c r="D372" s="83">
        <v>799.9</v>
      </c>
    </row>
    <row r="373" spans="1:4" x14ac:dyDescent="0.25">
      <c r="A373" s="47">
        <v>45131</v>
      </c>
      <c r="B373" s="84">
        <v>4524000038159</v>
      </c>
      <c r="C373" s="76" t="s">
        <v>311</v>
      </c>
      <c r="D373" s="82">
        <v>1200</v>
      </c>
    </row>
    <row r="374" spans="1:4" x14ac:dyDescent="0.25">
      <c r="A374" s="47">
        <v>45133</v>
      </c>
      <c r="B374" s="84">
        <v>4524000036440</v>
      </c>
      <c r="C374" s="76" t="s">
        <v>311</v>
      </c>
      <c r="D374" s="82">
        <v>17926</v>
      </c>
    </row>
    <row r="375" spans="1:4" x14ac:dyDescent="0.25">
      <c r="A375" s="47">
        <v>45135</v>
      </c>
      <c r="B375" s="84">
        <v>4524000011436</v>
      </c>
      <c r="C375" s="76" t="s">
        <v>311</v>
      </c>
      <c r="D375" s="82">
        <v>107009</v>
      </c>
    </row>
    <row r="376" spans="1:4" x14ac:dyDescent="0.25">
      <c r="A376" s="47">
        <v>45138</v>
      </c>
      <c r="B376" s="84">
        <v>4524000011385</v>
      </c>
      <c r="C376" s="76" t="s">
        <v>311</v>
      </c>
      <c r="D376" s="82">
        <v>732461.4</v>
      </c>
    </row>
    <row r="377" spans="1:4" x14ac:dyDescent="0.25">
      <c r="A377" s="47">
        <v>45138</v>
      </c>
      <c r="B377" s="84">
        <v>4524000014461</v>
      </c>
      <c r="C377" s="76" t="s">
        <v>311</v>
      </c>
      <c r="D377" s="82">
        <v>84046</v>
      </c>
    </row>
    <row r="378" spans="1:4" x14ac:dyDescent="0.25">
      <c r="A378" s="47">
        <v>45138</v>
      </c>
      <c r="B378" s="84">
        <v>4524000034955</v>
      </c>
      <c r="C378" s="76" t="s">
        <v>311</v>
      </c>
      <c r="D378" s="82">
        <v>730160.14</v>
      </c>
    </row>
    <row r="379" spans="1:4" ht="15.75" thickBot="1" x14ac:dyDescent="0.3">
      <c r="A379" s="200" t="s">
        <v>73</v>
      </c>
      <c r="B379" s="200"/>
      <c r="C379" s="200"/>
      <c r="D379" s="68">
        <v>6013434.6799999997</v>
      </c>
    </row>
    <row r="380" spans="1:4" ht="15.75" thickTop="1" x14ac:dyDescent="0.25">
      <c r="A380" s="87"/>
      <c r="B380" s="87"/>
      <c r="C380" s="87"/>
      <c r="D380" s="88"/>
    </row>
    <row r="381" spans="1:4" x14ac:dyDescent="0.25">
      <c r="A381" s="87"/>
      <c r="B381" s="87"/>
      <c r="C381" s="87"/>
      <c r="D381" s="88"/>
    </row>
    <row r="382" spans="1:4" x14ac:dyDescent="0.25">
      <c r="A382" s="205" t="s">
        <v>89</v>
      </c>
      <c r="B382" s="205"/>
      <c r="C382" s="205"/>
      <c r="D382" s="205"/>
    </row>
    <row r="383" spans="1:4" x14ac:dyDescent="0.25">
      <c r="A383" s="199" t="s">
        <v>312</v>
      </c>
      <c r="B383" s="199"/>
      <c r="C383" s="199"/>
      <c r="D383" s="199"/>
    </row>
    <row r="384" spans="1:4" x14ac:dyDescent="0.25">
      <c r="A384" s="17"/>
      <c r="B384" s="17"/>
      <c r="C384" s="17"/>
      <c r="D384" s="17"/>
    </row>
    <row r="385" spans="1:4" x14ac:dyDescent="0.25">
      <c r="A385" s="4" t="s">
        <v>23</v>
      </c>
      <c r="B385" s="4" t="s">
        <v>313</v>
      </c>
      <c r="C385" s="4" t="s">
        <v>78</v>
      </c>
      <c r="D385" s="4" t="s">
        <v>79</v>
      </c>
    </row>
    <row r="386" spans="1:4" x14ac:dyDescent="0.25">
      <c r="A386" s="47">
        <v>45128</v>
      </c>
      <c r="B386" s="48">
        <v>202230032900972</v>
      </c>
      <c r="C386" s="74" t="s">
        <v>314</v>
      </c>
      <c r="D386" s="49">
        <v>294850.2</v>
      </c>
    </row>
    <row r="387" spans="1:4" x14ac:dyDescent="0.25">
      <c r="A387" s="47">
        <v>45128</v>
      </c>
      <c r="B387" s="48">
        <v>202230032905005</v>
      </c>
      <c r="C387" s="74" t="s">
        <v>314</v>
      </c>
      <c r="D387" s="49">
        <v>468751.61</v>
      </c>
    </row>
    <row r="388" spans="1:4" x14ac:dyDescent="0.25">
      <c r="A388" s="47">
        <v>45133</v>
      </c>
      <c r="B388" s="48">
        <v>202230033045796</v>
      </c>
      <c r="C388" s="74" t="s">
        <v>314</v>
      </c>
      <c r="D388" s="49">
        <v>4679</v>
      </c>
    </row>
    <row r="389" spans="1:4" x14ac:dyDescent="0.25">
      <c r="A389" s="47">
        <v>45138</v>
      </c>
      <c r="B389" s="48">
        <v>202230033207661</v>
      </c>
      <c r="C389" s="74" t="s">
        <v>314</v>
      </c>
      <c r="D389" s="49">
        <v>443200</v>
      </c>
    </row>
    <row r="390" spans="1:4" x14ac:dyDescent="0.25">
      <c r="A390" s="47">
        <v>45138</v>
      </c>
      <c r="B390" s="48">
        <v>202230033265489</v>
      </c>
      <c r="C390" s="74" t="s">
        <v>314</v>
      </c>
      <c r="D390" s="49">
        <v>29153.74</v>
      </c>
    </row>
    <row r="391" spans="1:4" x14ac:dyDescent="0.25">
      <c r="A391" s="89">
        <v>45138</v>
      </c>
      <c r="B391" s="90">
        <v>202230033265625</v>
      </c>
      <c r="C391" s="74" t="s">
        <v>314</v>
      </c>
      <c r="D391" s="49">
        <v>11242031.67</v>
      </c>
    </row>
    <row r="392" spans="1:4" ht="15.75" thickBot="1" x14ac:dyDescent="0.3">
      <c r="A392" s="200" t="s">
        <v>73</v>
      </c>
      <c r="B392" s="200"/>
      <c r="C392" s="200"/>
      <c r="D392" s="68">
        <v>12482666.220000001</v>
      </c>
    </row>
    <row r="393" spans="1:4" ht="16.5" thickTop="1" thickBot="1" x14ac:dyDescent="0.3">
      <c r="A393" s="87"/>
      <c r="B393" s="87"/>
      <c r="C393" s="87"/>
      <c r="D393" s="88"/>
    </row>
    <row r="394" spans="1:4" ht="21.75" thickBot="1" x14ac:dyDescent="0.4">
      <c r="A394" s="87"/>
      <c r="B394" s="201" t="s">
        <v>86</v>
      </c>
      <c r="C394" s="201"/>
      <c r="D394" s="91" t="s">
        <v>315</v>
      </c>
    </row>
    <row r="395" spans="1:4" ht="21" x14ac:dyDescent="0.35">
      <c r="A395" s="87"/>
      <c r="B395" s="92"/>
      <c r="C395" s="92"/>
      <c r="D395" s="93"/>
    </row>
    <row r="396" spans="1:4" ht="21" x14ac:dyDescent="0.35">
      <c r="A396" s="87"/>
      <c r="B396" s="92"/>
      <c r="C396" s="92"/>
      <c r="D396" s="93"/>
    </row>
    <row r="397" spans="1:4" ht="21" x14ac:dyDescent="0.35">
      <c r="A397" s="87"/>
      <c r="B397" s="92"/>
      <c r="C397" s="92"/>
      <c r="D397" s="93"/>
    </row>
    <row r="398" spans="1:4" ht="21" x14ac:dyDescent="0.35">
      <c r="A398" s="87"/>
      <c r="B398" s="92"/>
      <c r="C398" s="92"/>
      <c r="D398" s="93"/>
    </row>
    <row r="399" spans="1:4" ht="17.25" customHeight="1" x14ac:dyDescent="0.35">
      <c r="A399" s="87"/>
      <c r="B399" s="92"/>
      <c r="C399" s="92"/>
      <c r="D399" s="93"/>
    </row>
    <row r="401" spans="1:6" ht="15.75" thickBot="1" x14ac:dyDescent="0.3">
      <c r="A401" s="94" t="s">
        <v>3</v>
      </c>
      <c r="B401" s="94" t="s">
        <v>0</v>
      </c>
      <c r="C401" s="94" t="s">
        <v>4</v>
      </c>
      <c r="D401" s="94" t="s">
        <v>5</v>
      </c>
      <c r="E401" s="94" t="s">
        <v>6</v>
      </c>
      <c r="F401" s="94" t="s">
        <v>7</v>
      </c>
    </row>
    <row r="402" spans="1:6" ht="38.25" customHeight="1" thickBot="1" x14ac:dyDescent="0.3">
      <c r="A402" s="95">
        <v>265758</v>
      </c>
      <c r="B402" s="98">
        <v>45110</v>
      </c>
      <c r="C402" s="96" t="s">
        <v>316</v>
      </c>
      <c r="D402" s="95" t="s">
        <v>16</v>
      </c>
      <c r="E402" s="95" t="s">
        <v>10</v>
      </c>
      <c r="F402" s="99" t="s">
        <v>317</v>
      </c>
    </row>
    <row r="403" spans="1:6" ht="34.5" customHeight="1" thickBot="1" x14ac:dyDescent="0.3">
      <c r="A403" s="95">
        <v>265759</v>
      </c>
      <c r="B403" s="97">
        <v>45111</v>
      </c>
      <c r="C403" s="95" t="s">
        <v>318</v>
      </c>
      <c r="D403" s="95" t="s">
        <v>19</v>
      </c>
      <c r="E403" s="95" t="s">
        <v>10</v>
      </c>
      <c r="F403" s="99" t="s">
        <v>319</v>
      </c>
    </row>
    <row r="404" spans="1:6" ht="34.5" customHeight="1" thickBot="1" x14ac:dyDescent="0.3">
      <c r="A404" s="95">
        <v>265760</v>
      </c>
      <c r="B404" s="97">
        <v>45111</v>
      </c>
      <c r="C404" s="95" t="s">
        <v>320</v>
      </c>
      <c r="D404" s="95" t="s">
        <v>19</v>
      </c>
      <c r="E404" s="95" t="s">
        <v>10</v>
      </c>
      <c r="F404" s="99" t="s">
        <v>321</v>
      </c>
    </row>
    <row r="405" spans="1:6" ht="34.5" customHeight="1" thickBot="1" x14ac:dyDescent="0.3">
      <c r="A405" s="95">
        <v>265761</v>
      </c>
      <c r="B405" s="97">
        <v>45111</v>
      </c>
      <c r="C405" s="95" t="s">
        <v>322</v>
      </c>
      <c r="D405" s="95" t="s">
        <v>19</v>
      </c>
      <c r="E405" s="95" t="s">
        <v>10</v>
      </c>
      <c r="F405" s="99" t="s">
        <v>321</v>
      </c>
    </row>
    <row r="406" spans="1:6" ht="34.5" customHeight="1" thickBot="1" x14ac:dyDescent="0.3">
      <c r="A406" s="95">
        <v>265762</v>
      </c>
      <c r="B406" s="97">
        <v>45111</v>
      </c>
      <c r="C406" s="95" t="s">
        <v>323</v>
      </c>
      <c r="D406" s="95" t="s">
        <v>19</v>
      </c>
      <c r="E406" s="95" t="s">
        <v>10</v>
      </c>
      <c r="F406" s="99" t="s">
        <v>321</v>
      </c>
    </row>
    <row r="407" spans="1:6" ht="34.5" customHeight="1" thickBot="1" x14ac:dyDescent="0.3">
      <c r="A407" s="95">
        <v>265763</v>
      </c>
      <c r="B407" s="97">
        <v>45111</v>
      </c>
      <c r="C407" s="95" t="s">
        <v>324</v>
      </c>
      <c r="D407" s="95" t="s">
        <v>14</v>
      </c>
      <c r="E407" s="95" t="s">
        <v>10</v>
      </c>
      <c r="F407" s="99" t="s">
        <v>325</v>
      </c>
    </row>
    <row r="408" spans="1:6" ht="45.75" customHeight="1" thickBot="1" x14ac:dyDescent="0.3">
      <c r="A408" s="95">
        <v>265764</v>
      </c>
      <c r="B408" s="97">
        <v>45111</v>
      </c>
      <c r="C408" s="95" t="s">
        <v>326</v>
      </c>
      <c r="D408" s="95" t="s">
        <v>14</v>
      </c>
      <c r="E408" s="95" t="s">
        <v>10</v>
      </c>
      <c r="F408" s="99" t="s">
        <v>327</v>
      </c>
    </row>
    <row r="409" spans="1:6" ht="23.25" thickBot="1" x14ac:dyDescent="0.3">
      <c r="A409" s="95">
        <v>265765</v>
      </c>
      <c r="B409" s="97">
        <v>45111</v>
      </c>
      <c r="C409" s="95" t="s">
        <v>328</v>
      </c>
      <c r="D409" s="95" t="s">
        <v>14</v>
      </c>
      <c r="E409" s="95" t="s">
        <v>10</v>
      </c>
      <c r="F409" s="99" t="s">
        <v>329</v>
      </c>
    </row>
    <row r="410" spans="1:6" ht="45.75" customHeight="1" thickBot="1" x14ac:dyDescent="0.3">
      <c r="A410" s="95">
        <v>265766</v>
      </c>
      <c r="B410" s="97">
        <v>45111</v>
      </c>
      <c r="C410" s="95" t="s">
        <v>330</v>
      </c>
      <c r="D410" s="95" t="s">
        <v>14</v>
      </c>
      <c r="E410" s="95" t="s">
        <v>10</v>
      </c>
      <c r="F410" s="99" t="s">
        <v>331</v>
      </c>
    </row>
    <row r="411" spans="1:6" ht="34.5" customHeight="1" thickBot="1" x14ac:dyDescent="0.3">
      <c r="A411" s="95">
        <v>265767</v>
      </c>
      <c r="B411" s="97">
        <v>45111</v>
      </c>
      <c r="C411" s="95" t="s">
        <v>332</v>
      </c>
      <c r="D411" s="95" t="s">
        <v>14</v>
      </c>
      <c r="E411" s="95" t="s">
        <v>10</v>
      </c>
      <c r="F411" s="99" t="s">
        <v>333</v>
      </c>
    </row>
    <row r="412" spans="1:6" ht="23.25" thickBot="1" x14ac:dyDescent="0.3">
      <c r="A412" s="95">
        <v>265768</v>
      </c>
      <c r="B412" s="97">
        <v>45111</v>
      </c>
      <c r="C412" s="95" t="s">
        <v>334</v>
      </c>
      <c r="D412" s="95" t="s">
        <v>14</v>
      </c>
      <c r="E412" s="95" t="s">
        <v>10</v>
      </c>
      <c r="F412" s="99" t="s">
        <v>335</v>
      </c>
    </row>
    <row r="413" spans="1:6" ht="45.75" customHeight="1" thickBot="1" x14ac:dyDescent="0.3">
      <c r="A413" s="95">
        <v>265769</v>
      </c>
      <c r="B413" s="97">
        <v>45111</v>
      </c>
      <c r="C413" s="95" t="s">
        <v>336</v>
      </c>
      <c r="D413" s="95" t="s">
        <v>14</v>
      </c>
      <c r="E413" s="95" t="s">
        <v>10</v>
      </c>
      <c r="F413" s="99" t="s">
        <v>337</v>
      </c>
    </row>
    <row r="414" spans="1:6" ht="34.5" customHeight="1" thickBot="1" x14ac:dyDescent="0.3">
      <c r="A414" s="95">
        <v>265770</v>
      </c>
      <c r="B414" s="97">
        <v>45111</v>
      </c>
      <c r="C414" s="95" t="s">
        <v>338</v>
      </c>
      <c r="D414" s="95" t="s">
        <v>14</v>
      </c>
      <c r="E414" s="95" t="s">
        <v>10</v>
      </c>
      <c r="F414" s="99" t="s">
        <v>339</v>
      </c>
    </row>
    <row r="415" spans="1:6" ht="34.5" customHeight="1" thickBot="1" x14ac:dyDescent="0.3">
      <c r="A415" s="95">
        <v>265771</v>
      </c>
      <c r="B415" s="97">
        <v>45111</v>
      </c>
      <c r="C415" s="95" t="s">
        <v>340</v>
      </c>
      <c r="D415" s="95" t="s">
        <v>14</v>
      </c>
      <c r="E415" s="95" t="s">
        <v>10</v>
      </c>
      <c r="F415" s="99" t="s">
        <v>341</v>
      </c>
    </row>
    <row r="416" spans="1:6" ht="23.25" thickBot="1" x14ac:dyDescent="0.3">
      <c r="A416" s="95">
        <v>265772</v>
      </c>
      <c r="B416" s="97">
        <v>45111</v>
      </c>
      <c r="C416" s="95" t="s">
        <v>342</v>
      </c>
      <c r="D416" s="95" t="s">
        <v>14</v>
      </c>
      <c r="E416" s="95" t="s">
        <v>10</v>
      </c>
      <c r="F416" s="99" t="s">
        <v>343</v>
      </c>
    </row>
    <row r="417" spans="1:6" ht="45.75" customHeight="1" thickBot="1" x14ac:dyDescent="0.3">
      <c r="A417" s="95">
        <v>265773</v>
      </c>
      <c r="B417" s="97">
        <v>45111</v>
      </c>
      <c r="C417" s="95" t="s">
        <v>344</v>
      </c>
      <c r="D417" s="95" t="s">
        <v>14</v>
      </c>
      <c r="E417" s="95" t="s">
        <v>10</v>
      </c>
      <c r="F417" s="99" t="s">
        <v>345</v>
      </c>
    </row>
    <row r="418" spans="1:6" ht="23.25" customHeight="1" thickBot="1" x14ac:dyDescent="0.3">
      <c r="A418" s="95">
        <v>265774</v>
      </c>
      <c r="B418" s="97">
        <v>45112</v>
      </c>
      <c r="C418" s="95" t="s">
        <v>346</v>
      </c>
      <c r="D418" s="95" t="s">
        <v>347</v>
      </c>
      <c r="E418" s="95" t="s">
        <v>10</v>
      </c>
      <c r="F418" s="99" t="s">
        <v>348</v>
      </c>
    </row>
    <row r="419" spans="1:6" ht="23.25" thickBot="1" x14ac:dyDescent="0.3">
      <c r="A419" s="95">
        <v>265775</v>
      </c>
      <c r="B419" s="97">
        <v>45113</v>
      </c>
      <c r="C419" s="95" t="s">
        <v>349</v>
      </c>
      <c r="D419" s="95" t="s">
        <v>16</v>
      </c>
      <c r="E419" s="95" t="s">
        <v>10</v>
      </c>
      <c r="F419" s="99" t="s">
        <v>350</v>
      </c>
    </row>
    <row r="420" spans="1:6" ht="34.5" thickBot="1" x14ac:dyDescent="0.3">
      <c r="A420" s="95">
        <v>265776</v>
      </c>
      <c r="B420" s="97">
        <v>45113</v>
      </c>
      <c r="C420" s="95" t="s">
        <v>17</v>
      </c>
      <c r="D420" s="95" t="s">
        <v>16</v>
      </c>
      <c r="E420" s="95" t="s">
        <v>10</v>
      </c>
      <c r="F420" s="99" t="s">
        <v>351</v>
      </c>
    </row>
    <row r="421" spans="1:6" ht="57" customHeight="1" thickBot="1" x14ac:dyDescent="0.3">
      <c r="A421" s="95">
        <v>265777</v>
      </c>
      <c r="B421" s="97">
        <v>45114</v>
      </c>
      <c r="C421" s="95" t="s">
        <v>8</v>
      </c>
      <c r="D421" s="95" t="s">
        <v>9</v>
      </c>
      <c r="E421" s="95" t="s">
        <v>10</v>
      </c>
      <c r="F421" s="99" t="s">
        <v>352</v>
      </c>
    </row>
    <row r="422" spans="1:6" ht="45.75" customHeight="1" thickBot="1" x14ac:dyDescent="0.3">
      <c r="A422" s="95">
        <v>265778</v>
      </c>
      <c r="B422" s="97">
        <v>45114</v>
      </c>
      <c r="C422" s="95" t="s">
        <v>13</v>
      </c>
      <c r="D422" s="95" t="s">
        <v>9</v>
      </c>
      <c r="E422" s="95" t="s">
        <v>10</v>
      </c>
      <c r="F422" s="99" t="s">
        <v>353</v>
      </c>
    </row>
    <row r="423" spans="1:6" ht="45.75" customHeight="1" thickBot="1" x14ac:dyDescent="0.3">
      <c r="A423" s="95">
        <v>265779</v>
      </c>
      <c r="B423" s="97">
        <v>45117</v>
      </c>
      <c r="C423" s="95" t="s">
        <v>354</v>
      </c>
      <c r="D423" s="95" t="s">
        <v>14</v>
      </c>
      <c r="E423" s="95" t="s">
        <v>10</v>
      </c>
      <c r="F423" s="99" t="s">
        <v>355</v>
      </c>
    </row>
    <row r="424" spans="1:6" ht="34.5" customHeight="1" thickBot="1" x14ac:dyDescent="0.3">
      <c r="A424" s="95">
        <v>265780</v>
      </c>
      <c r="B424" s="97">
        <v>45117</v>
      </c>
      <c r="C424" s="95" t="s">
        <v>356</v>
      </c>
      <c r="D424" s="95" t="s">
        <v>14</v>
      </c>
      <c r="E424" s="95" t="s">
        <v>10</v>
      </c>
      <c r="F424" s="99" t="s">
        <v>357</v>
      </c>
    </row>
    <row r="425" spans="1:6" ht="23.25" customHeight="1" thickBot="1" x14ac:dyDescent="0.3">
      <c r="A425" s="95">
        <v>265781</v>
      </c>
      <c r="B425" s="97">
        <v>45117</v>
      </c>
      <c r="C425" s="95" t="s">
        <v>358</v>
      </c>
      <c r="D425" s="95" t="s">
        <v>14</v>
      </c>
      <c r="E425" s="95" t="s">
        <v>10</v>
      </c>
      <c r="F425" s="99">
        <v>0</v>
      </c>
    </row>
    <row r="426" spans="1:6" ht="15.75" thickBot="1" x14ac:dyDescent="0.3">
      <c r="A426" s="95">
        <v>265782</v>
      </c>
      <c r="B426" s="97">
        <v>45117</v>
      </c>
      <c r="C426" s="95" t="s">
        <v>359</v>
      </c>
      <c r="D426" s="95" t="s">
        <v>14</v>
      </c>
      <c r="E426" s="95" t="s">
        <v>10</v>
      </c>
      <c r="F426" s="99" t="s">
        <v>360</v>
      </c>
    </row>
    <row r="427" spans="1:6" ht="15.75" thickBot="1" x14ac:dyDescent="0.3">
      <c r="A427" s="95">
        <v>265783</v>
      </c>
      <c r="B427" s="97">
        <v>45117</v>
      </c>
      <c r="C427" s="95" t="s">
        <v>361</v>
      </c>
      <c r="D427" s="95" t="s">
        <v>14</v>
      </c>
      <c r="E427" s="95" t="s">
        <v>10</v>
      </c>
      <c r="F427" s="99" t="s">
        <v>362</v>
      </c>
    </row>
    <row r="428" spans="1:6" ht="34.5" customHeight="1" thickBot="1" x14ac:dyDescent="0.3">
      <c r="A428" s="95">
        <v>265784</v>
      </c>
      <c r="B428" s="97">
        <v>45117</v>
      </c>
      <c r="C428" s="95" t="s">
        <v>363</v>
      </c>
      <c r="D428" s="95" t="s">
        <v>14</v>
      </c>
      <c r="E428" s="95" t="s">
        <v>10</v>
      </c>
      <c r="F428" s="99" t="s">
        <v>364</v>
      </c>
    </row>
    <row r="429" spans="1:6" ht="34.5" customHeight="1" thickBot="1" x14ac:dyDescent="0.3">
      <c r="A429" s="95">
        <v>265785</v>
      </c>
      <c r="B429" s="97">
        <v>45117</v>
      </c>
      <c r="C429" s="95" t="s">
        <v>365</v>
      </c>
      <c r="D429" s="95" t="s">
        <v>14</v>
      </c>
      <c r="E429" s="95" t="s">
        <v>10</v>
      </c>
      <c r="F429" s="99" t="s">
        <v>366</v>
      </c>
    </row>
    <row r="430" spans="1:6" ht="45.75" customHeight="1" thickBot="1" x14ac:dyDescent="0.3">
      <c r="A430" s="95">
        <v>265786</v>
      </c>
      <c r="B430" s="97">
        <v>45117</v>
      </c>
      <c r="C430" s="95" t="s">
        <v>367</v>
      </c>
      <c r="D430" s="95" t="s">
        <v>14</v>
      </c>
      <c r="E430" s="95" t="s">
        <v>10</v>
      </c>
      <c r="F430" s="99" t="s">
        <v>368</v>
      </c>
    </row>
    <row r="431" spans="1:6" ht="45.75" customHeight="1" thickBot="1" x14ac:dyDescent="0.3">
      <c r="A431" s="95">
        <v>265787</v>
      </c>
      <c r="B431" s="97">
        <v>45117</v>
      </c>
      <c r="C431" s="95" t="s">
        <v>15</v>
      </c>
      <c r="D431" s="95" t="s">
        <v>16</v>
      </c>
      <c r="E431" s="95" t="s">
        <v>10</v>
      </c>
      <c r="F431" s="99" t="s">
        <v>369</v>
      </c>
    </row>
    <row r="432" spans="1:6" ht="34.5" customHeight="1" thickBot="1" x14ac:dyDescent="0.3">
      <c r="A432" s="95">
        <v>265788</v>
      </c>
      <c r="B432" s="97">
        <v>45117</v>
      </c>
      <c r="C432" s="95" t="s">
        <v>370</v>
      </c>
      <c r="D432" s="95" t="s">
        <v>19</v>
      </c>
      <c r="E432" s="95" t="s">
        <v>10</v>
      </c>
      <c r="F432" s="99" t="s">
        <v>371</v>
      </c>
    </row>
    <row r="433" spans="1:6" ht="34.5" customHeight="1" thickBot="1" x14ac:dyDescent="0.3">
      <c r="A433" s="95">
        <v>265789</v>
      </c>
      <c r="B433" s="97">
        <v>45117</v>
      </c>
      <c r="C433" s="95" t="s">
        <v>372</v>
      </c>
      <c r="D433" s="95" t="s">
        <v>19</v>
      </c>
      <c r="E433" s="95" t="s">
        <v>10</v>
      </c>
      <c r="F433" s="99" t="s">
        <v>371</v>
      </c>
    </row>
    <row r="434" spans="1:6" ht="45.75" customHeight="1" thickBot="1" x14ac:dyDescent="0.3">
      <c r="A434" s="95">
        <v>265790</v>
      </c>
      <c r="B434" s="97">
        <v>45117</v>
      </c>
      <c r="C434" s="95" t="s">
        <v>373</v>
      </c>
      <c r="D434" s="95" t="s">
        <v>19</v>
      </c>
      <c r="E434" s="95" t="s">
        <v>10</v>
      </c>
      <c r="F434" s="99" t="s">
        <v>371</v>
      </c>
    </row>
    <row r="435" spans="1:6" ht="45.75" customHeight="1" thickBot="1" x14ac:dyDescent="0.3">
      <c r="A435" s="95">
        <v>265791</v>
      </c>
      <c r="B435" s="97">
        <v>45117</v>
      </c>
      <c r="C435" s="95" t="s">
        <v>374</v>
      </c>
      <c r="D435" s="95" t="s">
        <v>19</v>
      </c>
      <c r="E435" s="95" t="s">
        <v>10</v>
      </c>
      <c r="F435" s="99" t="s">
        <v>371</v>
      </c>
    </row>
    <row r="436" spans="1:6" ht="45.75" customHeight="1" thickBot="1" x14ac:dyDescent="0.3">
      <c r="A436" s="95">
        <v>265792</v>
      </c>
      <c r="B436" s="97">
        <v>45117</v>
      </c>
      <c r="C436" s="95" t="s">
        <v>375</v>
      </c>
      <c r="D436" s="95" t="s">
        <v>19</v>
      </c>
      <c r="E436" s="95" t="s">
        <v>10</v>
      </c>
      <c r="F436" s="99" t="s">
        <v>371</v>
      </c>
    </row>
    <row r="437" spans="1:6" ht="45.75" customHeight="1" thickBot="1" x14ac:dyDescent="0.3">
      <c r="A437" s="95">
        <v>265793</v>
      </c>
      <c r="B437" s="97">
        <v>45117</v>
      </c>
      <c r="C437" s="95" t="s">
        <v>376</v>
      </c>
      <c r="D437" s="95" t="s">
        <v>19</v>
      </c>
      <c r="E437" s="95" t="s">
        <v>10</v>
      </c>
      <c r="F437" s="99" t="s">
        <v>371</v>
      </c>
    </row>
    <row r="438" spans="1:6" ht="34.5" customHeight="1" thickBot="1" x14ac:dyDescent="0.3">
      <c r="A438" s="95">
        <v>265794</v>
      </c>
      <c r="B438" s="97">
        <v>45117</v>
      </c>
      <c r="C438" s="95" t="s">
        <v>377</v>
      </c>
      <c r="D438" s="95" t="s">
        <v>19</v>
      </c>
      <c r="E438" s="95" t="s">
        <v>10</v>
      </c>
      <c r="F438" s="99" t="s">
        <v>371</v>
      </c>
    </row>
    <row r="439" spans="1:6" ht="45.75" customHeight="1" thickBot="1" x14ac:dyDescent="0.3">
      <c r="A439" s="95">
        <v>265795</v>
      </c>
      <c r="B439" s="97">
        <v>45117</v>
      </c>
      <c r="C439" s="95" t="s">
        <v>378</v>
      </c>
      <c r="D439" s="95" t="s">
        <v>19</v>
      </c>
      <c r="E439" s="95" t="s">
        <v>10</v>
      </c>
      <c r="F439" s="99" t="s">
        <v>379</v>
      </c>
    </row>
    <row r="440" spans="1:6" ht="15.75" thickBot="1" x14ac:dyDescent="0.3">
      <c r="A440" s="95">
        <v>265796</v>
      </c>
      <c r="B440" s="97">
        <v>45118</v>
      </c>
      <c r="C440" s="95" t="s">
        <v>11</v>
      </c>
      <c r="D440" s="95" t="s">
        <v>12</v>
      </c>
      <c r="E440" s="95" t="s">
        <v>10</v>
      </c>
      <c r="F440" s="99" t="s">
        <v>380</v>
      </c>
    </row>
    <row r="441" spans="1:6" ht="34.5" customHeight="1" thickBot="1" x14ac:dyDescent="0.3">
      <c r="A441" s="95">
        <v>265797</v>
      </c>
      <c r="B441" s="97">
        <v>45118</v>
      </c>
      <c r="C441" s="95" t="s">
        <v>381</v>
      </c>
      <c r="D441" s="95" t="s">
        <v>14</v>
      </c>
      <c r="E441" s="95" t="s">
        <v>10</v>
      </c>
      <c r="F441" s="99" t="s">
        <v>382</v>
      </c>
    </row>
    <row r="442" spans="1:6" ht="34.5" customHeight="1" thickBot="1" x14ac:dyDescent="0.3">
      <c r="A442" s="95">
        <v>265798</v>
      </c>
      <c r="B442" s="97">
        <v>45118</v>
      </c>
      <c r="C442" s="95" t="s">
        <v>383</v>
      </c>
      <c r="D442" s="95" t="s">
        <v>14</v>
      </c>
      <c r="E442" s="95" t="s">
        <v>10</v>
      </c>
      <c r="F442" s="99" t="s">
        <v>384</v>
      </c>
    </row>
    <row r="443" spans="1:6" ht="34.5" customHeight="1" thickBot="1" x14ac:dyDescent="0.3">
      <c r="A443" s="95">
        <v>265799</v>
      </c>
      <c r="B443" s="97">
        <v>45118</v>
      </c>
      <c r="C443" s="95" t="s">
        <v>385</v>
      </c>
      <c r="D443" s="95" t="s">
        <v>14</v>
      </c>
      <c r="E443" s="95" t="s">
        <v>10</v>
      </c>
      <c r="F443" s="99" t="s">
        <v>386</v>
      </c>
    </row>
    <row r="444" spans="1:6" ht="45.75" customHeight="1" thickBot="1" x14ac:dyDescent="0.3">
      <c r="A444" s="95">
        <v>265800</v>
      </c>
      <c r="B444" s="97">
        <v>45118</v>
      </c>
      <c r="C444" s="95" t="s">
        <v>387</v>
      </c>
      <c r="D444" s="95" t="s">
        <v>14</v>
      </c>
      <c r="E444" s="95" t="s">
        <v>10</v>
      </c>
      <c r="F444" s="99" t="s">
        <v>388</v>
      </c>
    </row>
    <row r="445" spans="1:6" ht="45.75" customHeight="1" thickBot="1" x14ac:dyDescent="0.3">
      <c r="A445" s="95">
        <v>265801</v>
      </c>
      <c r="B445" s="97">
        <v>45118</v>
      </c>
      <c r="C445" s="95" t="s">
        <v>389</v>
      </c>
      <c r="D445" s="95" t="s">
        <v>14</v>
      </c>
      <c r="E445" s="95" t="s">
        <v>10</v>
      </c>
      <c r="F445" s="99" t="s">
        <v>390</v>
      </c>
    </row>
    <row r="446" spans="1:6" ht="45.75" customHeight="1" thickBot="1" x14ac:dyDescent="0.3">
      <c r="A446" s="95">
        <v>265802</v>
      </c>
      <c r="B446" s="97">
        <v>45118</v>
      </c>
      <c r="C446" s="95" t="s">
        <v>391</v>
      </c>
      <c r="D446" s="95" t="s">
        <v>14</v>
      </c>
      <c r="E446" s="95" t="s">
        <v>10</v>
      </c>
      <c r="F446" s="99" t="s">
        <v>392</v>
      </c>
    </row>
    <row r="447" spans="1:6" ht="34.5" customHeight="1" thickBot="1" x14ac:dyDescent="0.3">
      <c r="A447" s="95">
        <v>265803</v>
      </c>
      <c r="B447" s="97">
        <v>45118</v>
      </c>
      <c r="C447" s="95" t="s">
        <v>393</v>
      </c>
      <c r="D447" s="95" t="s">
        <v>14</v>
      </c>
      <c r="E447" s="95" t="s">
        <v>10</v>
      </c>
      <c r="F447" s="99" t="s">
        <v>394</v>
      </c>
    </row>
    <row r="448" spans="1:6" ht="23.25" customHeight="1" thickBot="1" x14ac:dyDescent="0.3">
      <c r="A448" s="95">
        <v>265804</v>
      </c>
      <c r="B448" s="97">
        <v>45118</v>
      </c>
      <c r="C448" s="95" t="s">
        <v>358</v>
      </c>
      <c r="D448" s="95" t="s">
        <v>395</v>
      </c>
      <c r="E448" s="95" t="s">
        <v>10</v>
      </c>
      <c r="F448" s="99">
        <v>0</v>
      </c>
    </row>
    <row r="449" spans="1:6" ht="23.25" customHeight="1" thickBot="1" x14ac:dyDescent="0.3">
      <c r="A449" s="95">
        <v>265805</v>
      </c>
      <c r="B449" s="97">
        <v>45119</v>
      </c>
      <c r="C449" s="95" t="s">
        <v>346</v>
      </c>
      <c r="D449" s="95" t="s">
        <v>347</v>
      </c>
      <c r="E449" s="95" t="s">
        <v>10</v>
      </c>
      <c r="F449" s="99" t="s">
        <v>396</v>
      </c>
    </row>
    <row r="450" spans="1:6" ht="45.75" customHeight="1" thickBot="1" x14ac:dyDescent="0.3">
      <c r="A450" s="95">
        <v>265806</v>
      </c>
      <c r="B450" s="97">
        <v>45119</v>
      </c>
      <c r="C450" s="95" t="s">
        <v>397</v>
      </c>
      <c r="D450" s="95" t="s">
        <v>16</v>
      </c>
      <c r="E450" s="95" t="s">
        <v>10</v>
      </c>
      <c r="F450" s="99" t="s">
        <v>398</v>
      </c>
    </row>
    <row r="451" spans="1:6" ht="34.5" customHeight="1" thickBot="1" x14ac:dyDescent="0.3">
      <c r="A451" s="95">
        <v>265807</v>
      </c>
      <c r="B451" s="97">
        <v>45121</v>
      </c>
      <c r="C451" s="95" t="s">
        <v>399</v>
      </c>
      <c r="D451" s="95" t="s">
        <v>14</v>
      </c>
      <c r="E451" s="95" t="s">
        <v>10</v>
      </c>
      <c r="F451" s="99" t="s">
        <v>400</v>
      </c>
    </row>
    <row r="452" spans="1:6" ht="34.5" customHeight="1" thickBot="1" x14ac:dyDescent="0.3">
      <c r="A452" s="95">
        <v>265808</v>
      </c>
      <c r="B452" s="97">
        <v>45121</v>
      </c>
      <c r="C452" s="95" t="s">
        <v>401</v>
      </c>
      <c r="D452" s="95" t="s">
        <v>14</v>
      </c>
      <c r="E452" s="95" t="s">
        <v>10</v>
      </c>
      <c r="F452" s="99" t="s">
        <v>402</v>
      </c>
    </row>
    <row r="453" spans="1:6" ht="15.75" thickBot="1" x14ac:dyDescent="0.3">
      <c r="A453" s="95">
        <v>265809</v>
      </c>
      <c r="B453" s="97">
        <v>45121</v>
      </c>
      <c r="C453" s="95" t="s">
        <v>403</v>
      </c>
      <c r="D453" s="95" t="s">
        <v>14</v>
      </c>
      <c r="E453" s="95" t="s">
        <v>10</v>
      </c>
      <c r="F453" s="99" t="s">
        <v>404</v>
      </c>
    </row>
    <row r="454" spans="1:6" ht="23.25" customHeight="1" thickBot="1" x14ac:dyDescent="0.3">
      <c r="A454" s="95">
        <v>265810</v>
      </c>
      <c r="B454" s="97">
        <v>45121</v>
      </c>
      <c r="C454" s="95" t="s">
        <v>358</v>
      </c>
      <c r="D454" s="95" t="s">
        <v>14</v>
      </c>
      <c r="E454" s="95" t="s">
        <v>10</v>
      </c>
      <c r="F454" s="99">
        <v>0</v>
      </c>
    </row>
    <row r="455" spans="1:6" ht="23.25" customHeight="1" x14ac:dyDescent="0.25">
      <c r="A455" s="100"/>
      <c r="B455" s="101"/>
      <c r="C455" s="100"/>
      <c r="D455" s="100"/>
      <c r="E455" s="100"/>
      <c r="F455" s="30"/>
    </row>
    <row r="456" spans="1:6" ht="23.25" customHeight="1" x14ac:dyDescent="0.25">
      <c r="A456" s="100"/>
      <c r="B456" s="101"/>
      <c r="C456" s="100"/>
      <c r="D456" s="100"/>
      <c r="E456" s="100"/>
      <c r="F456" s="30"/>
    </row>
    <row r="457" spans="1:6" ht="23.25" customHeight="1" x14ac:dyDescent="0.25">
      <c r="A457" s="100"/>
      <c r="B457" s="101"/>
      <c r="C457" s="100"/>
      <c r="D457" s="100"/>
      <c r="E457" s="100"/>
      <c r="F457" s="30"/>
    </row>
    <row r="460" spans="1:6" x14ac:dyDescent="0.25">
      <c r="A460" s="197" t="s">
        <v>576</v>
      </c>
      <c r="B460" s="197"/>
      <c r="C460" s="197"/>
      <c r="D460" s="197"/>
      <c r="E460" s="197"/>
      <c r="F460" s="197"/>
    </row>
    <row r="464" spans="1:6" x14ac:dyDescent="0.25">
      <c r="A464" s="94" t="s">
        <v>3</v>
      </c>
      <c r="B464" s="94" t="s">
        <v>0</v>
      </c>
      <c r="C464" s="94" t="s">
        <v>4</v>
      </c>
      <c r="D464" s="94" t="s">
        <v>5</v>
      </c>
      <c r="E464" s="94" t="s">
        <v>6</v>
      </c>
      <c r="F464" s="94" t="s">
        <v>7</v>
      </c>
    </row>
    <row r="465" spans="1:6" ht="18" customHeight="1" x14ac:dyDescent="0.25">
      <c r="A465" s="190">
        <v>265758</v>
      </c>
      <c r="B465" s="191">
        <v>45110</v>
      </c>
      <c r="C465" s="190" t="s">
        <v>316</v>
      </c>
      <c r="D465" s="190" t="s">
        <v>16</v>
      </c>
      <c r="E465" s="190" t="s">
        <v>10</v>
      </c>
      <c r="F465" s="192" t="s">
        <v>317</v>
      </c>
    </row>
    <row r="466" spans="1:6" ht="18" customHeight="1" x14ac:dyDescent="0.25">
      <c r="A466" s="190">
        <v>265759</v>
      </c>
      <c r="B466" s="191">
        <v>45111</v>
      </c>
      <c r="C466" s="190" t="s">
        <v>318</v>
      </c>
      <c r="D466" s="190" t="s">
        <v>19</v>
      </c>
      <c r="E466" s="190" t="s">
        <v>10</v>
      </c>
      <c r="F466" s="192" t="s">
        <v>319</v>
      </c>
    </row>
    <row r="467" spans="1:6" ht="18" customHeight="1" x14ac:dyDescent="0.25">
      <c r="A467" s="190">
        <v>265760</v>
      </c>
      <c r="B467" s="191">
        <v>45111</v>
      </c>
      <c r="C467" s="190" t="s">
        <v>320</v>
      </c>
      <c r="D467" s="190" t="s">
        <v>19</v>
      </c>
      <c r="E467" s="190" t="s">
        <v>10</v>
      </c>
      <c r="F467" s="192" t="s">
        <v>321</v>
      </c>
    </row>
    <row r="468" spans="1:6" ht="18" customHeight="1" x14ac:dyDescent="0.25">
      <c r="A468" s="190">
        <v>265761</v>
      </c>
      <c r="B468" s="191">
        <v>45111</v>
      </c>
      <c r="C468" s="190" t="s">
        <v>322</v>
      </c>
      <c r="D468" s="190" t="s">
        <v>19</v>
      </c>
      <c r="E468" s="190" t="s">
        <v>10</v>
      </c>
      <c r="F468" s="192" t="s">
        <v>321</v>
      </c>
    </row>
    <row r="469" spans="1:6" ht="18" customHeight="1" x14ac:dyDescent="0.25">
      <c r="A469" s="190">
        <v>265762</v>
      </c>
      <c r="B469" s="191">
        <v>45111</v>
      </c>
      <c r="C469" s="190" t="s">
        <v>323</v>
      </c>
      <c r="D469" s="190" t="s">
        <v>19</v>
      </c>
      <c r="E469" s="190" t="s">
        <v>10</v>
      </c>
      <c r="F469" s="192" t="s">
        <v>321</v>
      </c>
    </row>
    <row r="470" spans="1:6" x14ac:dyDescent="0.25">
      <c r="A470" s="190">
        <v>265763</v>
      </c>
      <c r="B470" s="191">
        <v>45111</v>
      </c>
      <c r="C470" s="190" t="s">
        <v>324</v>
      </c>
      <c r="D470" s="190" t="s">
        <v>14</v>
      </c>
      <c r="E470" s="190" t="s">
        <v>10</v>
      </c>
      <c r="F470" s="192" t="s">
        <v>325</v>
      </c>
    </row>
    <row r="471" spans="1:6" x14ac:dyDescent="0.25">
      <c r="A471" s="190">
        <v>265764</v>
      </c>
      <c r="B471" s="191">
        <v>45111</v>
      </c>
      <c r="C471" s="190" t="s">
        <v>326</v>
      </c>
      <c r="D471" s="190" t="s">
        <v>14</v>
      </c>
      <c r="E471" s="190" t="s">
        <v>10</v>
      </c>
      <c r="F471" s="192" t="s">
        <v>327</v>
      </c>
    </row>
    <row r="472" spans="1:6" x14ac:dyDescent="0.25">
      <c r="A472" s="190">
        <v>265765</v>
      </c>
      <c r="B472" s="191">
        <v>45111</v>
      </c>
      <c r="C472" s="190" t="s">
        <v>328</v>
      </c>
      <c r="D472" s="190" t="s">
        <v>14</v>
      </c>
      <c r="E472" s="190" t="s">
        <v>10</v>
      </c>
      <c r="F472" s="192" t="s">
        <v>329</v>
      </c>
    </row>
    <row r="473" spans="1:6" x14ac:dyDescent="0.25">
      <c r="A473" s="190">
        <v>265766</v>
      </c>
      <c r="B473" s="191">
        <v>45111</v>
      </c>
      <c r="C473" s="190" t="s">
        <v>330</v>
      </c>
      <c r="D473" s="190" t="s">
        <v>14</v>
      </c>
      <c r="E473" s="190" t="s">
        <v>10</v>
      </c>
      <c r="F473" s="192" t="s">
        <v>331</v>
      </c>
    </row>
    <row r="474" spans="1:6" x14ac:dyDescent="0.25">
      <c r="A474" s="190">
        <v>265767</v>
      </c>
      <c r="B474" s="191">
        <v>45111</v>
      </c>
      <c r="C474" s="190" t="s">
        <v>332</v>
      </c>
      <c r="D474" s="190" t="s">
        <v>14</v>
      </c>
      <c r="E474" s="190" t="s">
        <v>10</v>
      </c>
      <c r="F474" s="192" t="s">
        <v>333</v>
      </c>
    </row>
    <row r="475" spans="1:6" x14ac:dyDescent="0.25">
      <c r="A475" s="190">
        <v>265768</v>
      </c>
      <c r="B475" s="191">
        <v>45111</v>
      </c>
      <c r="C475" s="190" t="s">
        <v>334</v>
      </c>
      <c r="D475" s="190" t="s">
        <v>14</v>
      </c>
      <c r="E475" s="190" t="s">
        <v>10</v>
      </c>
      <c r="F475" s="192" t="s">
        <v>335</v>
      </c>
    </row>
    <row r="476" spans="1:6" x14ac:dyDescent="0.25">
      <c r="A476" s="190">
        <v>265769</v>
      </c>
      <c r="B476" s="191">
        <v>45111</v>
      </c>
      <c r="C476" s="190" t="s">
        <v>336</v>
      </c>
      <c r="D476" s="190" t="s">
        <v>14</v>
      </c>
      <c r="E476" s="190" t="s">
        <v>10</v>
      </c>
      <c r="F476" s="192" t="s">
        <v>337</v>
      </c>
    </row>
    <row r="477" spans="1:6" x14ac:dyDescent="0.25">
      <c r="A477" s="190">
        <v>265770</v>
      </c>
      <c r="B477" s="191">
        <v>45111</v>
      </c>
      <c r="C477" s="190" t="s">
        <v>338</v>
      </c>
      <c r="D477" s="190" t="s">
        <v>14</v>
      </c>
      <c r="E477" s="190" t="s">
        <v>10</v>
      </c>
      <c r="F477" s="192" t="s">
        <v>339</v>
      </c>
    </row>
    <row r="478" spans="1:6" x14ac:dyDescent="0.25">
      <c r="A478" s="190">
        <v>265771</v>
      </c>
      <c r="B478" s="191">
        <v>45111</v>
      </c>
      <c r="C478" s="190" t="s">
        <v>340</v>
      </c>
      <c r="D478" s="190" t="s">
        <v>14</v>
      </c>
      <c r="E478" s="190" t="s">
        <v>10</v>
      </c>
      <c r="F478" s="192" t="s">
        <v>341</v>
      </c>
    </row>
    <row r="479" spans="1:6" x14ac:dyDescent="0.25">
      <c r="A479" s="190">
        <v>265772</v>
      </c>
      <c r="B479" s="191">
        <v>45111</v>
      </c>
      <c r="C479" s="190" t="s">
        <v>342</v>
      </c>
      <c r="D479" s="190" t="s">
        <v>14</v>
      </c>
      <c r="E479" s="190" t="s">
        <v>10</v>
      </c>
      <c r="F479" s="192" t="s">
        <v>343</v>
      </c>
    </row>
    <row r="480" spans="1:6" x14ac:dyDescent="0.25">
      <c r="A480" s="190">
        <v>265773</v>
      </c>
      <c r="B480" s="191">
        <v>45111</v>
      </c>
      <c r="C480" s="190" t="s">
        <v>344</v>
      </c>
      <c r="D480" s="190" t="s">
        <v>14</v>
      </c>
      <c r="E480" s="190" t="s">
        <v>10</v>
      </c>
      <c r="F480" s="192" t="s">
        <v>345</v>
      </c>
    </row>
    <row r="481" spans="1:6" x14ac:dyDescent="0.25">
      <c r="A481" s="190">
        <v>265774</v>
      </c>
      <c r="B481" s="191">
        <v>45112</v>
      </c>
      <c r="C481" s="190" t="s">
        <v>346</v>
      </c>
      <c r="D481" s="190" t="s">
        <v>347</v>
      </c>
      <c r="E481" s="190" t="s">
        <v>10</v>
      </c>
      <c r="F481" s="192" t="s">
        <v>348</v>
      </c>
    </row>
    <row r="482" spans="1:6" x14ac:dyDescent="0.25">
      <c r="A482" s="190">
        <v>265775</v>
      </c>
      <c r="B482" s="191">
        <v>45113</v>
      </c>
      <c r="C482" s="190" t="s">
        <v>349</v>
      </c>
      <c r="D482" s="190" t="s">
        <v>16</v>
      </c>
      <c r="E482" s="190" t="s">
        <v>10</v>
      </c>
      <c r="F482" s="192" t="s">
        <v>350</v>
      </c>
    </row>
    <row r="483" spans="1:6" x14ac:dyDescent="0.25">
      <c r="A483" s="190">
        <v>265776</v>
      </c>
      <c r="B483" s="191">
        <v>45113</v>
      </c>
      <c r="C483" s="190" t="s">
        <v>17</v>
      </c>
      <c r="D483" s="190" t="s">
        <v>16</v>
      </c>
      <c r="E483" s="190" t="s">
        <v>10</v>
      </c>
      <c r="F483" s="192" t="s">
        <v>351</v>
      </c>
    </row>
    <row r="484" spans="1:6" x14ac:dyDescent="0.25">
      <c r="A484" s="190">
        <v>265777</v>
      </c>
      <c r="B484" s="191">
        <v>45114</v>
      </c>
      <c r="C484" s="190" t="s">
        <v>8</v>
      </c>
      <c r="D484" s="190" t="s">
        <v>9</v>
      </c>
      <c r="E484" s="190" t="s">
        <v>10</v>
      </c>
      <c r="F484" s="192" t="s">
        <v>352</v>
      </c>
    </row>
    <row r="485" spans="1:6" x14ac:dyDescent="0.25">
      <c r="A485" s="190">
        <v>265778</v>
      </c>
      <c r="B485" s="191">
        <v>45114</v>
      </c>
      <c r="C485" s="190" t="s">
        <v>13</v>
      </c>
      <c r="D485" s="190" t="s">
        <v>9</v>
      </c>
      <c r="E485" s="190" t="s">
        <v>10</v>
      </c>
      <c r="F485" s="192" t="s">
        <v>353</v>
      </c>
    </row>
    <row r="486" spans="1:6" x14ac:dyDescent="0.25">
      <c r="A486" s="190">
        <v>265779</v>
      </c>
      <c r="B486" s="191">
        <v>45117</v>
      </c>
      <c r="C486" s="190" t="s">
        <v>354</v>
      </c>
      <c r="D486" s="190" t="s">
        <v>14</v>
      </c>
      <c r="E486" s="190" t="s">
        <v>10</v>
      </c>
      <c r="F486" s="192" t="s">
        <v>355</v>
      </c>
    </row>
    <row r="487" spans="1:6" x14ac:dyDescent="0.25">
      <c r="A487" s="190">
        <v>265780</v>
      </c>
      <c r="B487" s="191">
        <v>45117</v>
      </c>
      <c r="C487" s="190" t="s">
        <v>356</v>
      </c>
      <c r="D487" s="190" t="s">
        <v>14</v>
      </c>
      <c r="E487" s="190" t="s">
        <v>10</v>
      </c>
      <c r="F487" s="192" t="s">
        <v>357</v>
      </c>
    </row>
    <row r="488" spans="1:6" x14ac:dyDescent="0.25">
      <c r="A488" s="190">
        <v>265781</v>
      </c>
      <c r="B488" s="191">
        <v>45117</v>
      </c>
      <c r="C488" s="190" t="s">
        <v>358</v>
      </c>
      <c r="D488" s="190" t="s">
        <v>14</v>
      </c>
      <c r="E488" s="190" t="s">
        <v>10</v>
      </c>
      <c r="F488" s="192">
        <v>0</v>
      </c>
    </row>
    <row r="489" spans="1:6" x14ac:dyDescent="0.25">
      <c r="A489" s="190">
        <v>265782</v>
      </c>
      <c r="B489" s="191">
        <v>45117</v>
      </c>
      <c r="C489" s="190" t="s">
        <v>359</v>
      </c>
      <c r="D489" s="190" t="s">
        <v>14</v>
      </c>
      <c r="E489" s="190" t="s">
        <v>10</v>
      </c>
      <c r="F489" s="192" t="s">
        <v>360</v>
      </c>
    </row>
    <row r="490" spans="1:6" x14ac:dyDescent="0.25">
      <c r="A490" s="190">
        <v>265783</v>
      </c>
      <c r="B490" s="191">
        <v>45117</v>
      </c>
      <c r="C490" s="190" t="s">
        <v>361</v>
      </c>
      <c r="D490" s="190" t="s">
        <v>14</v>
      </c>
      <c r="E490" s="190" t="s">
        <v>10</v>
      </c>
      <c r="F490" s="192" t="s">
        <v>362</v>
      </c>
    </row>
    <row r="491" spans="1:6" x14ac:dyDescent="0.25">
      <c r="A491" s="190">
        <v>265784</v>
      </c>
      <c r="B491" s="191">
        <v>45117</v>
      </c>
      <c r="C491" s="190" t="s">
        <v>363</v>
      </c>
      <c r="D491" s="190" t="s">
        <v>14</v>
      </c>
      <c r="E491" s="190" t="s">
        <v>10</v>
      </c>
      <c r="F491" s="192" t="s">
        <v>364</v>
      </c>
    </row>
    <row r="492" spans="1:6" x14ac:dyDescent="0.25">
      <c r="A492" s="190">
        <v>265785</v>
      </c>
      <c r="B492" s="191">
        <v>45117</v>
      </c>
      <c r="C492" s="190" t="s">
        <v>365</v>
      </c>
      <c r="D492" s="190" t="s">
        <v>14</v>
      </c>
      <c r="E492" s="190" t="s">
        <v>10</v>
      </c>
      <c r="F492" s="192" t="s">
        <v>366</v>
      </c>
    </row>
    <row r="493" spans="1:6" x14ac:dyDescent="0.25">
      <c r="A493" s="190">
        <v>265786</v>
      </c>
      <c r="B493" s="191">
        <v>45117</v>
      </c>
      <c r="C493" s="190" t="s">
        <v>367</v>
      </c>
      <c r="D493" s="190" t="s">
        <v>14</v>
      </c>
      <c r="E493" s="190" t="s">
        <v>10</v>
      </c>
      <c r="F493" s="192" t="s">
        <v>368</v>
      </c>
    </row>
    <row r="494" spans="1:6" x14ac:dyDescent="0.25">
      <c r="A494" s="190">
        <v>265787</v>
      </c>
      <c r="B494" s="191">
        <v>45117</v>
      </c>
      <c r="C494" s="190" t="s">
        <v>15</v>
      </c>
      <c r="D494" s="190" t="s">
        <v>16</v>
      </c>
      <c r="E494" s="190" t="s">
        <v>10</v>
      </c>
      <c r="F494" s="192" t="s">
        <v>369</v>
      </c>
    </row>
    <row r="495" spans="1:6" x14ac:dyDescent="0.25">
      <c r="A495" s="190">
        <v>265788</v>
      </c>
      <c r="B495" s="191">
        <v>45117</v>
      </c>
      <c r="C495" s="190" t="s">
        <v>370</v>
      </c>
      <c r="D495" s="190" t="s">
        <v>19</v>
      </c>
      <c r="E495" s="190" t="s">
        <v>10</v>
      </c>
      <c r="F495" s="192" t="s">
        <v>371</v>
      </c>
    </row>
    <row r="496" spans="1:6" x14ac:dyDescent="0.25">
      <c r="A496" s="190">
        <v>265789</v>
      </c>
      <c r="B496" s="191">
        <v>45117</v>
      </c>
      <c r="C496" s="190" t="s">
        <v>372</v>
      </c>
      <c r="D496" s="190" t="s">
        <v>19</v>
      </c>
      <c r="E496" s="190" t="s">
        <v>10</v>
      </c>
      <c r="F496" s="192" t="s">
        <v>371</v>
      </c>
    </row>
    <row r="497" spans="1:25" x14ac:dyDescent="0.25">
      <c r="A497" s="190">
        <v>265790</v>
      </c>
      <c r="B497" s="191">
        <v>45117</v>
      </c>
      <c r="C497" s="190" t="s">
        <v>373</v>
      </c>
      <c r="D497" s="190" t="s">
        <v>19</v>
      </c>
      <c r="E497" s="190" t="s">
        <v>10</v>
      </c>
      <c r="F497" s="192" t="s">
        <v>371</v>
      </c>
    </row>
    <row r="498" spans="1:25" x14ac:dyDescent="0.25">
      <c r="A498" s="190">
        <v>265791</v>
      </c>
      <c r="B498" s="191">
        <v>45117</v>
      </c>
      <c r="C498" s="190" t="s">
        <v>374</v>
      </c>
      <c r="D498" s="190" t="s">
        <v>19</v>
      </c>
      <c r="E498" s="190" t="s">
        <v>10</v>
      </c>
      <c r="F498" s="192" t="s">
        <v>371</v>
      </c>
    </row>
    <row r="499" spans="1:25" x14ac:dyDescent="0.25">
      <c r="A499" s="190">
        <v>265792</v>
      </c>
      <c r="B499" s="191">
        <v>45117</v>
      </c>
      <c r="C499" s="190" t="s">
        <v>375</v>
      </c>
      <c r="D499" s="190" t="s">
        <v>19</v>
      </c>
      <c r="E499" s="190" t="s">
        <v>10</v>
      </c>
      <c r="F499" s="192" t="s">
        <v>371</v>
      </c>
    </row>
    <row r="500" spans="1:25" x14ac:dyDescent="0.25">
      <c r="A500" s="196">
        <v>265793</v>
      </c>
      <c r="B500" s="193">
        <v>45117</v>
      </c>
      <c r="C500" s="196" t="s">
        <v>376</v>
      </c>
      <c r="D500" s="190" t="s">
        <v>19</v>
      </c>
      <c r="E500" s="190" t="s">
        <v>10</v>
      </c>
      <c r="F500" s="192" t="s">
        <v>371</v>
      </c>
      <c r="Y500" t="s">
        <v>469</v>
      </c>
    </row>
    <row r="501" spans="1:25" x14ac:dyDescent="0.25">
      <c r="A501" s="196">
        <v>265794</v>
      </c>
      <c r="B501" s="193">
        <v>45117</v>
      </c>
      <c r="C501" s="196" t="s">
        <v>377</v>
      </c>
      <c r="D501" s="190" t="s">
        <v>19</v>
      </c>
      <c r="E501" s="190" t="s">
        <v>10</v>
      </c>
      <c r="F501" s="190" t="s">
        <v>371</v>
      </c>
    </row>
    <row r="502" spans="1:25" ht="30" x14ac:dyDescent="0.25">
      <c r="A502" s="196">
        <v>265795</v>
      </c>
      <c r="B502" s="193">
        <v>45117</v>
      </c>
      <c r="C502" s="196" t="s">
        <v>378</v>
      </c>
      <c r="D502" s="190" t="s">
        <v>19</v>
      </c>
      <c r="E502" s="190" t="s">
        <v>10</v>
      </c>
      <c r="F502" s="190" t="s">
        <v>379</v>
      </c>
    </row>
    <row r="503" spans="1:25" x14ac:dyDescent="0.25">
      <c r="A503" s="196">
        <v>265796</v>
      </c>
      <c r="B503" s="193">
        <v>45118</v>
      </c>
      <c r="C503" s="196" t="s">
        <v>11</v>
      </c>
      <c r="D503" s="190" t="s">
        <v>12</v>
      </c>
      <c r="E503" s="190" t="s">
        <v>10</v>
      </c>
      <c r="F503" s="190" t="s">
        <v>380</v>
      </c>
    </row>
    <row r="504" spans="1:25" ht="30" x14ac:dyDescent="0.25">
      <c r="A504" s="196">
        <v>265797</v>
      </c>
      <c r="B504" s="193">
        <v>45118</v>
      </c>
      <c r="C504" s="196" t="s">
        <v>381</v>
      </c>
      <c r="D504" s="190" t="s">
        <v>14</v>
      </c>
      <c r="E504" s="190" t="s">
        <v>10</v>
      </c>
      <c r="F504" s="190" t="s">
        <v>382</v>
      </c>
    </row>
    <row r="505" spans="1:25" x14ac:dyDescent="0.25">
      <c r="A505" s="196">
        <v>265798</v>
      </c>
      <c r="B505" s="193">
        <v>45118</v>
      </c>
      <c r="C505" s="196" t="s">
        <v>383</v>
      </c>
      <c r="D505" s="190" t="s">
        <v>14</v>
      </c>
      <c r="E505" s="190" t="s">
        <v>10</v>
      </c>
      <c r="F505" s="190" t="s">
        <v>384</v>
      </c>
    </row>
    <row r="506" spans="1:25" x14ac:dyDescent="0.25">
      <c r="A506" s="196">
        <v>265799</v>
      </c>
      <c r="B506" s="193">
        <v>45118</v>
      </c>
      <c r="C506" s="196" t="s">
        <v>385</v>
      </c>
      <c r="D506" s="190" t="s">
        <v>14</v>
      </c>
      <c r="E506" s="190" t="s">
        <v>10</v>
      </c>
      <c r="F506" s="190" t="s">
        <v>386</v>
      </c>
    </row>
    <row r="507" spans="1:25" x14ac:dyDescent="0.25">
      <c r="A507" s="196">
        <v>265800</v>
      </c>
      <c r="B507" s="193">
        <v>45118</v>
      </c>
      <c r="C507" s="196" t="s">
        <v>387</v>
      </c>
      <c r="D507" s="190" t="s">
        <v>14</v>
      </c>
      <c r="E507" s="190" t="s">
        <v>10</v>
      </c>
      <c r="F507" s="190" t="s">
        <v>388</v>
      </c>
    </row>
    <row r="508" spans="1:25" ht="30" x14ac:dyDescent="0.25">
      <c r="A508" s="196">
        <v>265801</v>
      </c>
      <c r="B508" s="193">
        <v>45118</v>
      </c>
      <c r="C508" s="196" t="s">
        <v>389</v>
      </c>
      <c r="D508" s="190" t="s">
        <v>14</v>
      </c>
      <c r="E508" s="190" t="s">
        <v>10</v>
      </c>
      <c r="F508" s="190" t="s">
        <v>390</v>
      </c>
    </row>
    <row r="509" spans="1:25" x14ac:dyDescent="0.25">
      <c r="A509" s="196">
        <v>265802</v>
      </c>
      <c r="B509" s="193">
        <v>45118</v>
      </c>
      <c r="C509" s="196" t="s">
        <v>391</v>
      </c>
      <c r="D509" s="190" t="s">
        <v>14</v>
      </c>
      <c r="E509" s="190" t="s">
        <v>10</v>
      </c>
      <c r="F509" s="190" t="s">
        <v>392</v>
      </c>
    </row>
    <row r="510" spans="1:25" x14ac:dyDescent="0.25">
      <c r="A510" s="196">
        <v>265803</v>
      </c>
      <c r="B510" s="193">
        <v>45118</v>
      </c>
      <c r="C510" s="196" t="s">
        <v>393</v>
      </c>
      <c r="D510" s="190" t="s">
        <v>14</v>
      </c>
      <c r="E510" s="190" t="s">
        <v>10</v>
      </c>
      <c r="F510" s="190" t="s">
        <v>394</v>
      </c>
    </row>
    <row r="511" spans="1:25" x14ac:dyDescent="0.25">
      <c r="A511" s="196">
        <v>265804</v>
      </c>
      <c r="B511" s="193">
        <v>45118</v>
      </c>
      <c r="C511" s="196" t="s">
        <v>358</v>
      </c>
      <c r="D511" s="190" t="s">
        <v>395</v>
      </c>
      <c r="E511" s="190" t="s">
        <v>10</v>
      </c>
      <c r="F511" s="190">
        <v>0</v>
      </c>
    </row>
    <row r="512" spans="1:25" x14ac:dyDescent="0.25">
      <c r="A512" s="195">
        <v>265805</v>
      </c>
      <c r="B512" s="194">
        <v>45119</v>
      </c>
      <c r="C512" s="195" t="s">
        <v>346</v>
      </c>
      <c r="D512" s="195" t="s">
        <v>347</v>
      </c>
      <c r="E512" s="195" t="s">
        <v>10</v>
      </c>
      <c r="F512" s="195" t="s">
        <v>396</v>
      </c>
    </row>
    <row r="513" spans="1:6" x14ac:dyDescent="0.25">
      <c r="A513" s="195">
        <v>265806</v>
      </c>
      <c r="B513" s="194">
        <v>45119</v>
      </c>
      <c r="C513" s="195" t="s">
        <v>397</v>
      </c>
      <c r="D513" s="195" t="s">
        <v>16</v>
      </c>
      <c r="E513" s="195" t="s">
        <v>10</v>
      </c>
      <c r="F513" s="195" t="s">
        <v>398</v>
      </c>
    </row>
    <row r="514" spans="1:6" x14ac:dyDescent="0.25">
      <c r="A514" s="195">
        <v>265807</v>
      </c>
      <c r="B514" s="194">
        <v>45121</v>
      </c>
      <c r="C514" s="195" t="s">
        <v>399</v>
      </c>
      <c r="D514" s="195" t="s">
        <v>14</v>
      </c>
      <c r="E514" s="195" t="s">
        <v>10</v>
      </c>
      <c r="F514" s="195" t="s">
        <v>400</v>
      </c>
    </row>
    <row r="515" spans="1:6" x14ac:dyDescent="0.25">
      <c r="A515" s="195">
        <v>265808</v>
      </c>
      <c r="B515" s="194">
        <v>45121</v>
      </c>
      <c r="C515" s="195" t="s">
        <v>401</v>
      </c>
      <c r="D515" s="195" t="s">
        <v>14</v>
      </c>
      <c r="E515" s="195" t="s">
        <v>10</v>
      </c>
      <c r="F515" s="195" t="s">
        <v>402</v>
      </c>
    </row>
    <row r="516" spans="1:6" x14ac:dyDescent="0.25">
      <c r="A516" s="195">
        <v>265809</v>
      </c>
      <c r="B516" s="194">
        <v>45121</v>
      </c>
      <c r="C516" s="195" t="s">
        <v>403</v>
      </c>
      <c r="D516" s="195" t="s">
        <v>14</v>
      </c>
      <c r="E516" s="195" t="s">
        <v>10</v>
      </c>
      <c r="F516" s="195" t="s">
        <v>404</v>
      </c>
    </row>
    <row r="517" spans="1:6" x14ac:dyDescent="0.25">
      <c r="A517" s="195">
        <v>265810</v>
      </c>
      <c r="B517" s="194">
        <v>45121</v>
      </c>
      <c r="C517" s="195" t="s">
        <v>358</v>
      </c>
      <c r="D517" s="195" t="s">
        <v>14</v>
      </c>
      <c r="E517" s="195" t="s">
        <v>10</v>
      </c>
      <c r="F517" s="195">
        <v>0</v>
      </c>
    </row>
    <row r="518" spans="1:6" x14ac:dyDescent="0.25">
      <c r="A518" s="195">
        <v>265811</v>
      </c>
      <c r="B518" s="194">
        <v>45121</v>
      </c>
      <c r="C518" s="195" t="s">
        <v>358</v>
      </c>
      <c r="D518" s="195" t="s">
        <v>14</v>
      </c>
      <c r="E518" s="195" t="s">
        <v>10</v>
      </c>
      <c r="F518" s="195">
        <v>0</v>
      </c>
    </row>
    <row r="519" spans="1:6" x14ac:dyDescent="0.25">
      <c r="A519" s="195">
        <v>265812</v>
      </c>
      <c r="B519" s="194">
        <v>45121</v>
      </c>
      <c r="C519" s="195" t="s">
        <v>405</v>
      </c>
      <c r="D519" s="195" t="s">
        <v>14</v>
      </c>
      <c r="E519" s="195" t="s">
        <v>10</v>
      </c>
      <c r="F519" s="195" t="s">
        <v>406</v>
      </c>
    </row>
    <row r="520" spans="1:6" x14ac:dyDescent="0.25">
      <c r="A520" s="195">
        <v>265813</v>
      </c>
      <c r="B520" s="194">
        <v>45121</v>
      </c>
      <c r="C520" s="195" t="s">
        <v>407</v>
      </c>
      <c r="D520" s="195" t="s">
        <v>14</v>
      </c>
      <c r="E520" s="195" t="s">
        <v>10</v>
      </c>
      <c r="F520" s="195" t="s">
        <v>408</v>
      </c>
    </row>
    <row r="521" spans="1:6" x14ac:dyDescent="0.25">
      <c r="A521" s="195">
        <v>265814</v>
      </c>
      <c r="B521" s="194">
        <v>45121</v>
      </c>
      <c r="C521" s="195" t="s">
        <v>409</v>
      </c>
      <c r="D521" s="195" t="s">
        <v>14</v>
      </c>
      <c r="E521" s="195" t="s">
        <v>10</v>
      </c>
      <c r="F521" s="195" t="s">
        <v>410</v>
      </c>
    </row>
    <row r="522" spans="1:6" x14ac:dyDescent="0.25">
      <c r="A522" s="195">
        <v>265815</v>
      </c>
      <c r="B522" s="194">
        <v>45121</v>
      </c>
      <c r="C522" s="195" t="s">
        <v>411</v>
      </c>
      <c r="D522" s="195" t="s">
        <v>14</v>
      </c>
      <c r="E522" s="195" t="s">
        <v>10</v>
      </c>
      <c r="F522" s="195" t="s">
        <v>412</v>
      </c>
    </row>
    <row r="523" spans="1:6" x14ac:dyDescent="0.25">
      <c r="A523" s="195">
        <v>265816</v>
      </c>
      <c r="B523" s="194">
        <v>45121</v>
      </c>
      <c r="C523" s="195" t="s">
        <v>413</v>
      </c>
      <c r="D523" s="195" t="s">
        <v>14</v>
      </c>
      <c r="E523" s="195" t="s">
        <v>10</v>
      </c>
      <c r="F523" s="195" t="s">
        <v>414</v>
      </c>
    </row>
    <row r="524" spans="1:6" x14ac:dyDescent="0.25">
      <c r="A524" s="195">
        <v>265817</v>
      </c>
      <c r="B524" s="194">
        <v>45121</v>
      </c>
      <c r="C524" s="195" t="s">
        <v>415</v>
      </c>
      <c r="D524" s="195" t="s">
        <v>14</v>
      </c>
      <c r="E524" s="195" t="s">
        <v>10</v>
      </c>
      <c r="F524" s="195" t="s">
        <v>416</v>
      </c>
    </row>
    <row r="525" spans="1:6" x14ac:dyDescent="0.25">
      <c r="A525" s="195">
        <v>265818</v>
      </c>
      <c r="B525" s="194">
        <v>45121</v>
      </c>
      <c r="C525" s="195" t="s">
        <v>358</v>
      </c>
      <c r="D525" s="195" t="s">
        <v>14</v>
      </c>
      <c r="E525" s="195" t="s">
        <v>10</v>
      </c>
      <c r="F525" s="195">
        <v>0</v>
      </c>
    </row>
    <row r="526" spans="1:6" x14ac:dyDescent="0.25">
      <c r="A526" s="195">
        <v>265819</v>
      </c>
      <c r="B526" s="194">
        <v>45121</v>
      </c>
      <c r="C526" s="195" t="s">
        <v>417</v>
      </c>
      <c r="D526" s="195" t="s">
        <v>14</v>
      </c>
      <c r="E526" s="195" t="s">
        <v>10</v>
      </c>
      <c r="F526" s="195" t="s">
        <v>418</v>
      </c>
    </row>
    <row r="527" spans="1:6" x14ac:dyDescent="0.25">
      <c r="A527" s="195">
        <v>265820</v>
      </c>
      <c r="B527" s="194">
        <v>45121</v>
      </c>
      <c r="C527" s="195" t="s">
        <v>419</v>
      </c>
      <c r="D527" s="195" t="s">
        <v>14</v>
      </c>
      <c r="E527" s="195" t="s">
        <v>10</v>
      </c>
      <c r="F527" s="195" t="s">
        <v>420</v>
      </c>
    </row>
    <row r="528" spans="1:6" ht="15" customHeight="1" x14ac:dyDescent="0.25">
      <c r="A528" s="195">
        <v>265821</v>
      </c>
      <c r="B528" s="194">
        <v>45121</v>
      </c>
      <c r="C528" s="195" t="s">
        <v>421</v>
      </c>
      <c r="D528" s="195" t="s">
        <v>14</v>
      </c>
      <c r="E528" s="195" t="s">
        <v>10</v>
      </c>
      <c r="F528" s="195" t="s">
        <v>422</v>
      </c>
    </row>
    <row r="529" spans="1:6" x14ac:dyDescent="0.25">
      <c r="A529" s="195">
        <v>265822</v>
      </c>
      <c r="B529" s="194">
        <v>45121</v>
      </c>
      <c r="C529" s="195" t="s">
        <v>423</v>
      </c>
      <c r="D529" s="195" t="s">
        <v>14</v>
      </c>
      <c r="E529" s="195" t="s">
        <v>10</v>
      </c>
      <c r="F529" s="195" t="s">
        <v>424</v>
      </c>
    </row>
    <row r="530" spans="1:6" x14ac:dyDescent="0.25">
      <c r="A530" s="195">
        <v>265823</v>
      </c>
      <c r="B530" s="194">
        <v>45121</v>
      </c>
      <c r="C530" s="195" t="s">
        <v>425</v>
      </c>
      <c r="D530" s="195" t="s">
        <v>14</v>
      </c>
      <c r="E530" s="195" t="s">
        <v>10</v>
      </c>
      <c r="F530" s="195" t="s">
        <v>426</v>
      </c>
    </row>
    <row r="531" spans="1:6" x14ac:dyDescent="0.25">
      <c r="A531" s="195">
        <v>265824</v>
      </c>
      <c r="B531" s="194">
        <v>45121</v>
      </c>
      <c r="C531" s="195" t="s">
        <v>427</v>
      </c>
      <c r="D531" s="195" t="s">
        <v>14</v>
      </c>
      <c r="E531" s="195" t="s">
        <v>10</v>
      </c>
      <c r="F531" s="195" t="s">
        <v>428</v>
      </c>
    </row>
    <row r="532" spans="1:6" x14ac:dyDescent="0.25">
      <c r="A532" s="195">
        <v>265825</v>
      </c>
      <c r="B532" s="194">
        <v>45121</v>
      </c>
      <c r="C532" s="195" t="s">
        <v>429</v>
      </c>
      <c r="D532" s="195" t="s">
        <v>14</v>
      </c>
      <c r="E532" s="195" t="s">
        <v>10</v>
      </c>
      <c r="F532" s="195" t="s">
        <v>430</v>
      </c>
    </row>
    <row r="533" spans="1:6" x14ac:dyDescent="0.25">
      <c r="A533" s="195">
        <v>265826</v>
      </c>
      <c r="B533" s="194">
        <v>45121</v>
      </c>
      <c r="C533" s="195" t="s">
        <v>431</v>
      </c>
      <c r="D533" s="195" t="s">
        <v>14</v>
      </c>
      <c r="E533" s="195" t="s">
        <v>10</v>
      </c>
      <c r="F533" s="195" t="s">
        <v>432</v>
      </c>
    </row>
    <row r="534" spans="1:6" x14ac:dyDescent="0.25">
      <c r="A534" s="195">
        <v>265827</v>
      </c>
      <c r="B534" s="194">
        <v>45121</v>
      </c>
      <c r="C534" s="195" t="s">
        <v>433</v>
      </c>
      <c r="D534" s="195" t="s">
        <v>14</v>
      </c>
      <c r="E534" s="195" t="s">
        <v>10</v>
      </c>
      <c r="F534" s="195" t="s">
        <v>434</v>
      </c>
    </row>
    <row r="535" spans="1:6" x14ac:dyDescent="0.25">
      <c r="A535" s="195">
        <v>265828</v>
      </c>
      <c r="B535" s="194">
        <v>45121</v>
      </c>
      <c r="C535" s="195" t="s">
        <v>358</v>
      </c>
      <c r="D535" s="195" t="s">
        <v>14</v>
      </c>
      <c r="E535" s="195" t="s">
        <v>10</v>
      </c>
      <c r="F535" s="195">
        <v>0</v>
      </c>
    </row>
    <row r="536" spans="1:6" x14ac:dyDescent="0.25">
      <c r="A536" s="195">
        <v>265829</v>
      </c>
      <c r="B536" s="194">
        <v>45121</v>
      </c>
      <c r="C536" s="195" t="s">
        <v>435</v>
      </c>
      <c r="D536" s="195" t="s">
        <v>14</v>
      </c>
      <c r="E536" s="195" t="s">
        <v>10</v>
      </c>
      <c r="F536" s="195" t="s">
        <v>436</v>
      </c>
    </row>
    <row r="537" spans="1:6" ht="15" customHeight="1" x14ac:dyDescent="0.25">
      <c r="A537" s="195">
        <v>265830</v>
      </c>
      <c r="B537" s="194">
        <v>45121</v>
      </c>
      <c r="C537" s="195" t="s">
        <v>437</v>
      </c>
      <c r="D537" s="195" t="s">
        <v>14</v>
      </c>
      <c r="E537" s="195" t="s">
        <v>10</v>
      </c>
      <c r="F537" s="195" t="s">
        <v>438</v>
      </c>
    </row>
    <row r="538" spans="1:6" x14ac:dyDescent="0.25">
      <c r="A538" s="195">
        <v>265832</v>
      </c>
      <c r="B538" s="194">
        <v>45121</v>
      </c>
      <c r="C538" s="195" t="s">
        <v>439</v>
      </c>
      <c r="D538" s="195" t="s">
        <v>14</v>
      </c>
      <c r="E538" s="195" t="s">
        <v>10</v>
      </c>
      <c r="F538" s="195" t="s">
        <v>440</v>
      </c>
    </row>
    <row r="539" spans="1:6" x14ac:dyDescent="0.25">
      <c r="A539" s="195">
        <v>265833</v>
      </c>
      <c r="B539" s="194">
        <v>45121</v>
      </c>
      <c r="C539" s="195" t="s">
        <v>441</v>
      </c>
      <c r="D539" s="195" t="s">
        <v>14</v>
      </c>
      <c r="E539" s="195" t="s">
        <v>10</v>
      </c>
      <c r="F539" s="195" t="s">
        <v>442</v>
      </c>
    </row>
    <row r="540" spans="1:6" x14ac:dyDescent="0.25">
      <c r="A540" s="195">
        <v>265834</v>
      </c>
      <c r="B540" s="194">
        <v>45121</v>
      </c>
      <c r="C540" s="195" t="s">
        <v>443</v>
      </c>
      <c r="D540" s="195" t="s">
        <v>14</v>
      </c>
      <c r="E540" s="195" t="s">
        <v>10</v>
      </c>
      <c r="F540" s="195" t="s">
        <v>444</v>
      </c>
    </row>
    <row r="541" spans="1:6" x14ac:dyDescent="0.25">
      <c r="A541" s="195">
        <v>265835</v>
      </c>
      <c r="B541" s="194">
        <v>45121</v>
      </c>
      <c r="C541" s="195" t="s">
        <v>445</v>
      </c>
      <c r="D541" s="195" t="s">
        <v>14</v>
      </c>
      <c r="E541" s="195" t="s">
        <v>10</v>
      </c>
      <c r="F541" s="195" t="s">
        <v>446</v>
      </c>
    </row>
    <row r="542" spans="1:6" x14ac:dyDescent="0.25">
      <c r="A542" s="195">
        <v>265836</v>
      </c>
      <c r="B542" s="194">
        <v>45121</v>
      </c>
      <c r="C542" s="195" t="s">
        <v>447</v>
      </c>
      <c r="D542" s="195" t="s">
        <v>14</v>
      </c>
      <c r="E542" s="195" t="s">
        <v>10</v>
      </c>
      <c r="F542" s="195" t="s">
        <v>448</v>
      </c>
    </row>
    <row r="543" spans="1:6" x14ac:dyDescent="0.25">
      <c r="A543" s="195">
        <v>265837</v>
      </c>
      <c r="B543" s="194">
        <v>45121</v>
      </c>
      <c r="C543" s="195" t="s">
        <v>449</v>
      </c>
      <c r="D543" s="195" t="s">
        <v>14</v>
      </c>
      <c r="E543" s="195" t="s">
        <v>10</v>
      </c>
      <c r="F543" s="195" t="s">
        <v>450</v>
      </c>
    </row>
    <row r="544" spans="1:6" x14ac:dyDescent="0.25">
      <c r="A544" s="195">
        <v>265838</v>
      </c>
      <c r="B544" s="194">
        <v>45124</v>
      </c>
      <c r="C544" s="195" t="s">
        <v>451</v>
      </c>
      <c r="D544" s="195" t="s">
        <v>14</v>
      </c>
      <c r="E544" s="195" t="s">
        <v>10</v>
      </c>
      <c r="F544" s="195" t="s">
        <v>452</v>
      </c>
    </row>
    <row r="545" spans="1:6" x14ac:dyDescent="0.25">
      <c r="A545" s="195">
        <v>265839</v>
      </c>
      <c r="B545" s="194">
        <v>45124</v>
      </c>
      <c r="C545" s="195" t="s">
        <v>453</v>
      </c>
      <c r="D545" s="195" t="s">
        <v>14</v>
      </c>
      <c r="E545" s="195" t="s">
        <v>10</v>
      </c>
      <c r="F545" s="195" t="s">
        <v>454</v>
      </c>
    </row>
    <row r="546" spans="1:6" x14ac:dyDescent="0.25">
      <c r="A546" s="195">
        <v>265840</v>
      </c>
      <c r="B546" s="194">
        <v>45124</v>
      </c>
      <c r="C546" s="195" t="s">
        <v>455</v>
      </c>
      <c r="D546" s="195" t="s">
        <v>14</v>
      </c>
      <c r="E546" s="195" t="s">
        <v>10</v>
      </c>
      <c r="F546" s="195" t="s">
        <v>456</v>
      </c>
    </row>
    <row r="547" spans="1:6" x14ac:dyDescent="0.25">
      <c r="A547" s="195">
        <v>265841</v>
      </c>
      <c r="B547" s="194">
        <v>45126</v>
      </c>
      <c r="C547" s="195" t="s">
        <v>457</v>
      </c>
      <c r="D547" s="195" t="s">
        <v>16</v>
      </c>
      <c r="E547" s="195" t="s">
        <v>10</v>
      </c>
      <c r="F547" s="195" t="s">
        <v>458</v>
      </c>
    </row>
    <row r="548" spans="1:6" x14ac:dyDescent="0.25">
      <c r="A548" s="195">
        <v>265842</v>
      </c>
      <c r="B548" s="194">
        <v>45127</v>
      </c>
      <c r="C548" s="195" t="s">
        <v>18</v>
      </c>
      <c r="D548" s="195" t="s">
        <v>16</v>
      </c>
      <c r="E548" s="195" t="s">
        <v>10</v>
      </c>
      <c r="F548" s="195" t="s">
        <v>459</v>
      </c>
    </row>
    <row r="549" spans="1:6" x14ac:dyDescent="0.25">
      <c r="A549" s="195">
        <v>265843</v>
      </c>
      <c r="B549" s="194">
        <v>45133</v>
      </c>
      <c r="C549" s="195" t="s">
        <v>460</v>
      </c>
      <c r="D549" s="195" t="s">
        <v>14</v>
      </c>
      <c r="E549" s="195" t="s">
        <v>10</v>
      </c>
      <c r="F549" s="195" t="s">
        <v>461</v>
      </c>
    </row>
    <row r="550" spans="1:6" x14ac:dyDescent="0.25">
      <c r="A550" s="195">
        <v>265845</v>
      </c>
      <c r="B550" s="194">
        <v>45134</v>
      </c>
      <c r="C550" s="195" t="s">
        <v>462</v>
      </c>
      <c r="D550" s="195" t="s">
        <v>19</v>
      </c>
      <c r="E550" s="195" t="s">
        <v>10</v>
      </c>
      <c r="F550" s="195" t="s">
        <v>463</v>
      </c>
    </row>
    <row r="551" spans="1:6" x14ac:dyDescent="0.25">
      <c r="A551" s="195">
        <v>265846</v>
      </c>
      <c r="B551" s="194">
        <v>45134</v>
      </c>
      <c r="C551" s="195" t="s">
        <v>464</v>
      </c>
      <c r="D551" s="195" t="s">
        <v>19</v>
      </c>
      <c r="E551" s="195" t="s">
        <v>10</v>
      </c>
      <c r="F551" s="195" t="s">
        <v>465</v>
      </c>
    </row>
    <row r="552" spans="1:6" x14ac:dyDescent="0.25">
      <c r="A552" s="195">
        <v>265847</v>
      </c>
      <c r="B552" s="194">
        <v>45134</v>
      </c>
      <c r="C552" s="195" t="s">
        <v>466</v>
      </c>
      <c r="D552" s="195" t="s">
        <v>19</v>
      </c>
      <c r="E552" s="195" t="s">
        <v>10</v>
      </c>
      <c r="F552" s="195" t="s">
        <v>467</v>
      </c>
    </row>
    <row r="553" spans="1:6" x14ac:dyDescent="0.25">
      <c r="A553" s="195" t="s">
        <v>468</v>
      </c>
      <c r="B553" s="195"/>
      <c r="C553" s="195" t="s">
        <v>575</v>
      </c>
      <c r="D553" s="195"/>
      <c r="E553" s="195"/>
      <c r="F553" s="195"/>
    </row>
  </sheetData>
  <mergeCells count="28">
    <mergeCell ref="A383:D383"/>
    <mergeCell ref="B96:D96"/>
    <mergeCell ref="A340:C340"/>
    <mergeCell ref="A343:D343"/>
    <mergeCell ref="A344:D344"/>
    <mergeCell ref="A379:C379"/>
    <mergeCell ref="A382:D382"/>
    <mergeCell ref="B120:E120"/>
    <mergeCell ref="B121:E121"/>
    <mergeCell ref="A332:C332"/>
    <mergeCell ref="A335:D335"/>
    <mergeCell ref="A336:D336"/>
    <mergeCell ref="A460:F460"/>
    <mergeCell ref="B8:D8"/>
    <mergeCell ref="B9:D9"/>
    <mergeCell ref="B10:D10"/>
    <mergeCell ref="B86:D86"/>
    <mergeCell ref="B87:D87"/>
    <mergeCell ref="B77:D77"/>
    <mergeCell ref="B78:D78"/>
    <mergeCell ref="B13:D13"/>
    <mergeCell ref="B14:D14"/>
    <mergeCell ref="B62:D62"/>
    <mergeCell ref="B63:D63"/>
    <mergeCell ref="A392:C392"/>
    <mergeCell ref="B394:C394"/>
    <mergeCell ref="B88:D88"/>
    <mergeCell ref="C110:D110"/>
  </mergeCells>
  <pageMargins left="0.70866141732283472" right="0.70866141732283472" top="0.74803149606299213" bottom="0.74803149606299213" header="0.31496062992125984" footer="0.31496062992125984"/>
  <pageSetup scale="34" orientation="portrait" verticalDpi="0" r:id="rId1"/>
  <rowBreaks count="5" manualBreakCount="5">
    <brk id="60" max="16383" man="1"/>
    <brk id="113" max="5" man="1"/>
    <brk id="316" max="5" man="1"/>
    <brk id="380" max="5" man="1"/>
    <brk id="4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99"/>
  <sheetViews>
    <sheetView showGridLines="0" tabSelected="1" view="pageBreakPreview" zoomScale="60" zoomScaleNormal="100" zoomScalePageLayoutView="50" workbookViewId="0">
      <pane xSplit="1" topLeftCell="H1" activePane="topRight" state="frozen"/>
      <selection pane="topRight" activeCell="A5" sqref="A5:N5"/>
    </sheetView>
  </sheetViews>
  <sheetFormatPr baseColWidth="10" defaultColWidth="9.140625" defaultRowHeight="18.75" x14ac:dyDescent="0.3"/>
  <cols>
    <col min="1" max="1" width="70" style="112" customWidth="1"/>
    <col min="2" max="2" width="21.140625" style="109" bestFit="1" customWidth="1"/>
    <col min="3" max="3" width="19.140625" style="109" bestFit="1" customWidth="1"/>
    <col min="4" max="4" width="19.140625" style="108" bestFit="1" customWidth="1"/>
    <col min="5" max="5" width="19.42578125" style="109" bestFit="1" customWidth="1"/>
    <col min="6" max="6" width="20.140625" style="109" bestFit="1" customWidth="1"/>
    <col min="7" max="7" width="19.42578125" style="109" bestFit="1" customWidth="1"/>
    <col min="8" max="8" width="19.140625" style="110" bestFit="1" customWidth="1"/>
    <col min="9" max="9" width="20.5703125" style="111" bestFit="1" customWidth="1"/>
    <col min="10" max="10" width="16.5703125" style="110" customWidth="1"/>
    <col min="11" max="11" width="15.5703125" style="109" customWidth="1"/>
    <col min="12" max="12" width="16.5703125" style="108" customWidth="1"/>
    <col min="13" max="13" width="17.28515625" style="108" customWidth="1"/>
    <col min="14" max="14" width="19.140625" style="108" customWidth="1"/>
    <col min="15" max="16" width="6" style="107" bestFit="1" customWidth="1"/>
    <col min="17" max="17" width="12.140625" style="107" customWidth="1"/>
    <col min="18" max="18" width="16.5703125" style="107" customWidth="1"/>
    <col min="19" max="20" width="7" style="107" bestFit="1" customWidth="1"/>
    <col min="21" max="16384" width="9.140625" style="107"/>
  </cols>
  <sheetData>
    <row r="1" spans="1:20" x14ac:dyDescent="0.3">
      <c r="A1" s="152"/>
      <c r="B1" s="187"/>
      <c r="C1" s="187"/>
      <c r="D1" s="121"/>
      <c r="E1" s="187"/>
      <c r="F1" s="187"/>
      <c r="G1" s="187"/>
      <c r="H1" s="188"/>
      <c r="I1" s="189"/>
      <c r="J1" s="188"/>
      <c r="K1" s="187"/>
      <c r="L1" s="121"/>
      <c r="M1" s="121"/>
      <c r="N1" s="121"/>
    </row>
    <row r="2" spans="1:20" ht="23.25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20" ht="23.25" x14ac:dyDescent="0.3">
      <c r="A3" s="208" t="s">
        <v>574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0" ht="23.25" x14ac:dyDescent="0.3">
      <c r="A4" s="208" t="s">
        <v>573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20" ht="23.25" x14ac:dyDescent="0.3">
      <c r="A5" s="208" t="s">
        <v>572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20" ht="23.25" x14ac:dyDescent="0.3">
      <c r="A6" s="208" t="s">
        <v>571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20" ht="23.25" x14ac:dyDescent="0.3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20" s="182" customFormat="1" ht="31.5" customHeight="1" x14ac:dyDescent="0.25">
      <c r="A8" s="186" t="s">
        <v>570</v>
      </c>
      <c r="B8" s="186" t="s">
        <v>569</v>
      </c>
      <c r="C8" s="184" t="s">
        <v>568</v>
      </c>
      <c r="D8" s="184" t="s">
        <v>567</v>
      </c>
      <c r="E8" s="184" t="s">
        <v>566</v>
      </c>
      <c r="F8" s="184" t="s">
        <v>565</v>
      </c>
      <c r="G8" s="184" t="s">
        <v>564</v>
      </c>
      <c r="H8" s="185" t="s">
        <v>563</v>
      </c>
      <c r="I8" s="185" t="s">
        <v>562</v>
      </c>
      <c r="J8" s="185" t="s">
        <v>561</v>
      </c>
      <c r="K8" s="184" t="s">
        <v>560</v>
      </c>
      <c r="L8" s="184" t="s">
        <v>559</v>
      </c>
      <c r="M8" s="184" t="s">
        <v>558</v>
      </c>
      <c r="N8" s="184" t="s">
        <v>557</v>
      </c>
      <c r="S8" s="183"/>
      <c r="T8" s="183"/>
    </row>
    <row r="9" spans="1:20" s="153" customFormat="1" x14ac:dyDescent="0.25">
      <c r="A9" s="164" t="s">
        <v>556</v>
      </c>
      <c r="B9" s="180"/>
      <c r="C9" s="180"/>
      <c r="D9" s="180"/>
      <c r="E9" s="180"/>
      <c r="F9" s="180"/>
      <c r="G9" s="180"/>
      <c r="H9" s="180"/>
      <c r="I9" s="180"/>
      <c r="J9" s="180"/>
      <c r="K9" s="181"/>
      <c r="L9" s="180"/>
      <c r="M9" s="180"/>
      <c r="N9" s="180"/>
      <c r="O9" s="179"/>
      <c r="P9" s="179"/>
      <c r="Q9" s="179"/>
      <c r="R9" s="179"/>
      <c r="S9" s="179"/>
      <c r="T9" s="179"/>
    </row>
    <row r="10" spans="1:20" s="171" customFormat="1" ht="14.25" customHeight="1" x14ac:dyDescent="0.25">
      <c r="A10" s="164" t="s">
        <v>555</v>
      </c>
      <c r="B10" s="163">
        <f>SUM(B11:B15)</f>
        <v>456405747.55999994</v>
      </c>
      <c r="C10" s="163">
        <v>52801084.469999999</v>
      </c>
      <c r="D10" s="163">
        <v>75030854.480000004</v>
      </c>
      <c r="E10" s="163">
        <f t="shared" ref="E10:N10" si="0">SUM(E11:E15)</f>
        <v>74039076</v>
      </c>
      <c r="F10" s="163">
        <f t="shared" si="0"/>
        <v>68654157.150000006</v>
      </c>
      <c r="G10" s="163">
        <f t="shared" si="0"/>
        <v>71053255.890000001</v>
      </c>
      <c r="H10" s="163">
        <f t="shared" si="0"/>
        <v>79545655.219999999</v>
      </c>
      <c r="I10" s="168">
        <f t="shared" si="0"/>
        <v>102597800.47999999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3">
        <f t="shared" si="0"/>
        <v>0</v>
      </c>
      <c r="N10" s="163">
        <f t="shared" si="0"/>
        <v>0</v>
      </c>
    </row>
    <row r="11" spans="1:20" s="153" customFormat="1" ht="14.25" customHeight="1" x14ac:dyDescent="0.25">
      <c r="A11" s="159" t="s">
        <v>554</v>
      </c>
      <c r="B11" s="151">
        <f>SUM(C11+D11+C2+E11+F11+G11+H11+I11+J11+K11+L11+M11+N11)</f>
        <v>415433947.54999995</v>
      </c>
      <c r="C11" s="158">
        <v>52786084.469999999</v>
      </c>
      <c r="D11" s="158">
        <v>60225164.200000003</v>
      </c>
      <c r="E11" s="158">
        <v>60822966.270000003</v>
      </c>
      <c r="F11" s="158">
        <v>56802692.870000005</v>
      </c>
      <c r="G11" s="158">
        <v>55809616.339999996</v>
      </c>
      <c r="H11" s="158">
        <v>61224747.670000002</v>
      </c>
      <c r="I11" s="170">
        <v>67762675.729999989</v>
      </c>
      <c r="J11" s="151"/>
      <c r="K11" s="170"/>
      <c r="L11" s="170"/>
      <c r="M11" s="157"/>
      <c r="N11" s="170"/>
    </row>
    <row r="12" spans="1:20" s="153" customFormat="1" ht="14.25" customHeight="1" x14ac:dyDescent="0.25">
      <c r="A12" s="159" t="s">
        <v>553</v>
      </c>
      <c r="B12" s="151">
        <f>SUM(C12+D12+C3+E12+F12+G12+H12+I12+J12+K12+L12+M12+N12)</f>
        <v>16880000</v>
      </c>
      <c r="C12" s="158"/>
      <c r="D12" s="158">
        <v>3000000</v>
      </c>
      <c r="E12" s="158">
        <v>1500000</v>
      </c>
      <c r="F12" s="158">
        <v>50000</v>
      </c>
      <c r="G12" s="158">
        <v>3190000</v>
      </c>
      <c r="H12" s="158">
        <v>6140000</v>
      </c>
      <c r="I12" s="170">
        <v>3000000</v>
      </c>
      <c r="J12" s="151"/>
      <c r="K12" s="170"/>
      <c r="L12" s="157"/>
      <c r="M12" s="157"/>
      <c r="N12" s="157"/>
    </row>
    <row r="13" spans="1:20" s="153" customFormat="1" ht="14.25" customHeight="1" x14ac:dyDescent="0.25">
      <c r="A13" s="159" t="s">
        <v>552</v>
      </c>
      <c r="B13" s="151">
        <f>SUM(C13+D13+C4+E13+F13+G13+H13+I13+J13+K13+L13+M13+N13)</f>
        <v>945000</v>
      </c>
      <c r="C13" s="158">
        <v>15000</v>
      </c>
      <c r="D13" s="158">
        <v>235000</v>
      </c>
      <c r="E13" s="158">
        <v>140000</v>
      </c>
      <c r="F13" s="158">
        <v>45000</v>
      </c>
      <c r="G13" s="158">
        <v>155000</v>
      </c>
      <c r="H13" s="158">
        <v>125000</v>
      </c>
      <c r="I13" s="170">
        <v>230000</v>
      </c>
      <c r="J13" s="151"/>
      <c r="K13" s="170"/>
      <c r="L13" s="157"/>
      <c r="M13" s="157"/>
      <c r="N13" s="157"/>
    </row>
    <row r="14" spans="1:20" s="153" customFormat="1" ht="14.25" customHeight="1" x14ac:dyDescent="0.25">
      <c r="A14" s="159" t="s">
        <v>551</v>
      </c>
      <c r="C14" s="158"/>
      <c r="D14" s="158"/>
      <c r="F14" s="158"/>
      <c r="G14" s="158"/>
      <c r="H14" s="158"/>
      <c r="I14" s="170">
        <v>7630000</v>
      </c>
      <c r="J14" s="151"/>
      <c r="K14" s="170"/>
      <c r="L14" s="157"/>
      <c r="M14" s="157"/>
      <c r="N14" s="157"/>
    </row>
    <row r="15" spans="1:20" s="153" customFormat="1" ht="14.25" customHeight="1" x14ac:dyDescent="0.25">
      <c r="A15" s="159" t="s">
        <v>550</v>
      </c>
      <c r="B15" s="151">
        <f>+C15+D15+E15</f>
        <v>23146800.009999998</v>
      </c>
      <c r="C15" s="158"/>
      <c r="D15" s="158">
        <v>11570690.279999999</v>
      </c>
      <c r="E15" s="158">
        <v>11576109.73</v>
      </c>
      <c r="F15" s="158">
        <v>11756464.279999999</v>
      </c>
      <c r="G15" s="158">
        <v>11898639.550000001</v>
      </c>
      <c r="H15" s="158">
        <v>12055907.550000001</v>
      </c>
      <c r="I15" s="177">
        <v>23975124.75</v>
      </c>
      <c r="J15" s="151"/>
      <c r="K15" s="170"/>
      <c r="L15" s="157"/>
      <c r="M15" s="157"/>
      <c r="N15" s="157"/>
    </row>
    <row r="16" spans="1:20" s="171" customFormat="1" ht="14.25" customHeight="1" x14ac:dyDescent="0.25">
      <c r="A16" s="164" t="s">
        <v>549</v>
      </c>
      <c r="B16" s="163">
        <f>SUM(C16+D16+C7+E16+F16+G16+H16+I16+J16+K16+L16+M16+N16)</f>
        <v>119968060.39000002</v>
      </c>
      <c r="C16" s="163">
        <v>27338207.34</v>
      </c>
      <c r="D16" s="163">
        <v>15125991.77</v>
      </c>
      <c r="E16" s="163">
        <f t="shared" ref="E16:N16" si="1">SUM(E17:E25)</f>
        <v>19944289.640000001</v>
      </c>
      <c r="F16" s="163">
        <f t="shared" si="1"/>
        <v>11948138.15</v>
      </c>
      <c r="G16" s="163">
        <f t="shared" si="1"/>
        <v>21785668.939999998</v>
      </c>
      <c r="H16" s="163">
        <f t="shared" si="1"/>
        <v>12702265.320000002</v>
      </c>
      <c r="I16" s="178">
        <f t="shared" si="1"/>
        <v>11123499.23</v>
      </c>
      <c r="J16" s="163">
        <f t="shared" si="1"/>
        <v>0</v>
      </c>
      <c r="K16" s="163">
        <f t="shared" si="1"/>
        <v>0</v>
      </c>
      <c r="L16" s="163">
        <f t="shared" si="1"/>
        <v>0</v>
      </c>
      <c r="M16" s="163">
        <f t="shared" si="1"/>
        <v>0</v>
      </c>
      <c r="N16" s="163">
        <f t="shared" si="1"/>
        <v>0</v>
      </c>
    </row>
    <row r="17" spans="1:14" s="153" customFormat="1" ht="14.25" customHeight="1" x14ac:dyDescent="0.25">
      <c r="A17" s="159" t="s">
        <v>548</v>
      </c>
      <c r="B17" s="151">
        <f t="shared" ref="B17:B29" si="2">SUM(C17+D17+E17+F17+G17+H17+I17+J17+K17+L17+M17+N17)</f>
        <v>22418676.370000001</v>
      </c>
      <c r="C17" s="158">
        <v>2079300.2</v>
      </c>
      <c r="D17" s="158">
        <v>2157722.5699999998</v>
      </c>
      <c r="E17" s="158">
        <v>2508171.2599999998</v>
      </c>
      <c r="F17" s="158">
        <v>2496950.8899999997</v>
      </c>
      <c r="G17" s="158">
        <v>7425415.6600000001</v>
      </c>
      <c r="H17" s="158">
        <v>3323617.49</v>
      </c>
      <c r="I17" s="170">
        <v>2427498.2999999998</v>
      </c>
      <c r="J17" s="151"/>
      <c r="K17" s="170"/>
      <c r="L17" s="157"/>
      <c r="M17" s="157"/>
      <c r="N17" s="157"/>
    </row>
    <row r="18" spans="1:14" s="153" customFormat="1" ht="14.25" customHeight="1" x14ac:dyDescent="0.25">
      <c r="A18" s="159" t="s">
        <v>547</v>
      </c>
      <c r="B18" s="151">
        <f t="shared" si="2"/>
        <v>16051068.120000001</v>
      </c>
      <c r="C18" s="158">
        <v>1619503.23</v>
      </c>
      <c r="D18" s="158">
        <v>554659.21</v>
      </c>
      <c r="E18" s="158">
        <v>5066321.75</v>
      </c>
      <c r="F18" s="158">
        <v>5924370.7300000004</v>
      </c>
      <c r="G18" s="158">
        <v>811986.3</v>
      </c>
      <c r="H18" s="158">
        <v>1852392.41</v>
      </c>
      <c r="I18" s="170">
        <v>221834.49</v>
      </c>
      <c r="J18" s="151"/>
      <c r="K18" s="170"/>
      <c r="L18" s="157"/>
      <c r="M18" s="157"/>
      <c r="N18" s="157"/>
    </row>
    <row r="19" spans="1:14" s="153" customFormat="1" ht="14.25" customHeight="1" x14ac:dyDescent="0.25">
      <c r="A19" s="159" t="s">
        <v>546</v>
      </c>
      <c r="B19" s="151">
        <f t="shared" si="2"/>
        <v>4651687.5</v>
      </c>
      <c r="C19" s="158">
        <v>1193879</v>
      </c>
      <c r="D19" s="158">
        <v>1906888.67</v>
      </c>
      <c r="E19" s="158">
        <v>1312419.83</v>
      </c>
      <c r="F19" s="158">
        <v>36600</v>
      </c>
      <c r="G19" s="158">
        <v>89600</v>
      </c>
      <c r="H19" s="158"/>
      <c r="I19" s="170">
        <v>112300</v>
      </c>
      <c r="J19" s="151"/>
      <c r="K19" s="170"/>
      <c r="L19" s="157"/>
      <c r="M19" s="157"/>
      <c r="N19" s="157"/>
    </row>
    <row r="20" spans="1:14" s="153" customFormat="1" ht="14.25" customHeight="1" x14ac:dyDescent="0.25">
      <c r="A20" s="159" t="s">
        <v>545</v>
      </c>
      <c r="B20" s="151">
        <f t="shared" si="2"/>
        <v>796832.01</v>
      </c>
      <c r="C20" s="158">
        <v>58255</v>
      </c>
      <c r="D20" s="158">
        <v>86607.5</v>
      </c>
      <c r="E20" s="158">
        <v>25376</v>
      </c>
      <c r="F20" s="158">
        <v>120168.51000000001</v>
      </c>
      <c r="G20" s="158">
        <v>240320</v>
      </c>
      <c r="H20" s="158">
        <v>145471</v>
      </c>
      <c r="I20" s="177">
        <v>120634</v>
      </c>
      <c r="J20" s="151"/>
      <c r="K20" s="170"/>
      <c r="L20" s="157"/>
      <c r="M20" s="157"/>
      <c r="N20" s="157"/>
    </row>
    <row r="21" spans="1:14" s="153" customFormat="1" ht="14.25" customHeight="1" x14ac:dyDescent="0.25">
      <c r="A21" s="159" t="s">
        <v>544</v>
      </c>
      <c r="B21" s="151">
        <f t="shared" si="2"/>
        <v>3002604.09</v>
      </c>
      <c r="C21" s="158">
        <v>732079.36</v>
      </c>
      <c r="D21" s="158"/>
      <c r="E21" s="158">
        <v>293852.81</v>
      </c>
      <c r="F21" s="158">
        <v>147050</v>
      </c>
      <c r="G21" s="158">
        <v>164955</v>
      </c>
      <c r="H21" s="158">
        <v>260986.12</v>
      </c>
      <c r="I21" s="177">
        <v>1403680.8</v>
      </c>
      <c r="J21" s="151"/>
      <c r="K21" s="170"/>
      <c r="L21" s="157"/>
      <c r="M21" s="157"/>
      <c r="N21" s="157"/>
    </row>
    <row r="22" spans="1:14" s="153" customFormat="1" ht="14.25" customHeight="1" x14ac:dyDescent="0.25">
      <c r="A22" s="159" t="s">
        <v>543</v>
      </c>
      <c r="B22" s="151">
        <f t="shared" si="2"/>
        <v>11833490.739999998</v>
      </c>
      <c r="C22" s="158">
        <v>671170.71</v>
      </c>
      <c r="D22" s="158">
        <v>1696688.18</v>
      </c>
      <c r="E22" s="158">
        <v>2299136.86</v>
      </c>
      <c r="F22" s="158">
        <v>911656.78</v>
      </c>
      <c r="G22" s="158">
        <v>3194711.89</v>
      </c>
      <c r="H22" s="158">
        <v>1367711.61</v>
      </c>
      <c r="I22" s="177">
        <v>1692414.71</v>
      </c>
      <c r="J22" s="151"/>
      <c r="K22" s="170"/>
      <c r="L22" s="157"/>
      <c r="M22" s="157"/>
      <c r="N22" s="157"/>
    </row>
    <row r="23" spans="1:14" s="153" customFormat="1" ht="14.25" customHeight="1" x14ac:dyDescent="0.25">
      <c r="A23" s="159" t="s">
        <v>542</v>
      </c>
      <c r="B23" s="151">
        <f t="shared" si="2"/>
        <v>2084653.33</v>
      </c>
      <c r="C23" s="158">
        <v>364482.7</v>
      </c>
      <c r="D23" s="158">
        <v>196242.18</v>
      </c>
      <c r="E23" s="158">
        <v>885232.14</v>
      </c>
      <c r="F23" s="158">
        <v>155892.51</v>
      </c>
      <c r="G23" s="158">
        <v>24845.23</v>
      </c>
      <c r="H23" s="158">
        <v>98927.44</v>
      </c>
      <c r="I23" s="177">
        <v>359031.13</v>
      </c>
      <c r="J23" s="151"/>
      <c r="K23" s="170"/>
      <c r="L23" s="157"/>
      <c r="M23" s="157"/>
      <c r="N23" s="157"/>
    </row>
    <row r="24" spans="1:14" s="153" customFormat="1" ht="14.25" customHeight="1" x14ac:dyDescent="0.25">
      <c r="A24" s="159" t="s">
        <v>541</v>
      </c>
      <c r="B24" s="151">
        <f t="shared" si="2"/>
        <v>57702862.880000003</v>
      </c>
      <c r="C24" s="158">
        <v>20463014.5</v>
      </c>
      <c r="D24" s="170">
        <v>7761188.7400000002</v>
      </c>
      <c r="E24" s="158">
        <v>7433374.5899999999</v>
      </c>
      <c r="F24" s="158">
        <v>1965554.52</v>
      </c>
      <c r="G24" s="158">
        <v>9817398.959999999</v>
      </c>
      <c r="H24" s="158">
        <v>5518662.7400000002</v>
      </c>
      <c r="I24" s="177">
        <v>4743668.83</v>
      </c>
      <c r="J24" s="151"/>
      <c r="K24" s="170"/>
      <c r="L24" s="157"/>
      <c r="M24" s="157"/>
      <c r="N24" s="157"/>
    </row>
    <row r="25" spans="1:14" s="153" customFormat="1" ht="14.25" customHeight="1" x14ac:dyDescent="0.25">
      <c r="A25" s="159" t="s">
        <v>540</v>
      </c>
      <c r="B25" s="151">
        <f t="shared" si="2"/>
        <v>1426185.3499999999</v>
      </c>
      <c r="C25" s="158">
        <v>156522.64000000001</v>
      </c>
      <c r="D25" s="158">
        <v>765994.72</v>
      </c>
      <c r="E25" s="158">
        <v>120404.4</v>
      </c>
      <c r="F25" s="158">
        <v>189894.21</v>
      </c>
      <c r="G25" s="158">
        <v>16435.900000000001</v>
      </c>
      <c r="H25" s="158">
        <v>134496.51</v>
      </c>
      <c r="I25" s="177">
        <v>42436.97</v>
      </c>
      <c r="J25" s="151"/>
      <c r="K25" s="170"/>
      <c r="L25" s="157"/>
      <c r="M25" s="157"/>
      <c r="N25" s="157"/>
    </row>
    <row r="26" spans="1:14" s="171" customFormat="1" ht="14.25" customHeight="1" x14ac:dyDescent="0.25">
      <c r="A26" s="164" t="s">
        <v>539</v>
      </c>
      <c r="B26" s="163">
        <f t="shared" si="2"/>
        <v>22502295.100000001</v>
      </c>
      <c r="C26" s="163">
        <v>3509850.1999999997</v>
      </c>
      <c r="D26" s="163">
        <v>1790406.69</v>
      </c>
      <c r="E26" s="163">
        <f t="shared" ref="E26:N26" si="3">SUM(E27:E35)</f>
        <v>1886916.9499999997</v>
      </c>
      <c r="F26" s="163">
        <f t="shared" si="3"/>
        <v>3369432.2399999998</v>
      </c>
      <c r="G26" s="163">
        <f t="shared" si="3"/>
        <v>4446915.4800000004</v>
      </c>
      <c r="H26" s="163">
        <f t="shared" si="3"/>
        <v>3580518.33</v>
      </c>
      <c r="I26" s="178">
        <f t="shared" si="3"/>
        <v>3918255.21</v>
      </c>
      <c r="J26" s="163">
        <f t="shared" si="3"/>
        <v>0</v>
      </c>
      <c r="K26" s="163">
        <f t="shared" si="3"/>
        <v>0</v>
      </c>
      <c r="L26" s="163">
        <f t="shared" si="3"/>
        <v>0</v>
      </c>
      <c r="M26" s="163">
        <f t="shared" si="3"/>
        <v>0</v>
      </c>
      <c r="N26" s="163">
        <f t="shared" si="3"/>
        <v>0</v>
      </c>
    </row>
    <row r="27" spans="1:14" s="153" customFormat="1" ht="14.25" customHeight="1" x14ac:dyDescent="0.25">
      <c r="A27" s="159" t="s">
        <v>538</v>
      </c>
      <c r="B27" s="151">
        <f t="shared" si="2"/>
        <v>3951168.3499999996</v>
      </c>
      <c r="C27" s="158">
        <v>527111.03</v>
      </c>
      <c r="D27" s="158">
        <v>11526.57</v>
      </c>
      <c r="E27" s="158">
        <v>248750.94</v>
      </c>
      <c r="F27" s="158">
        <v>606630.75</v>
      </c>
      <c r="G27" s="158">
        <v>1452572.38</v>
      </c>
      <c r="H27" s="158">
        <v>543093.09</v>
      </c>
      <c r="I27" s="177">
        <v>561483.59000000008</v>
      </c>
      <c r="J27" s="151"/>
      <c r="K27" s="170"/>
      <c r="L27" s="157"/>
      <c r="M27" s="157"/>
      <c r="N27" s="157"/>
    </row>
    <row r="28" spans="1:14" s="153" customFormat="1" ht="14.25" customHeight="1" x14ac:dyDescent="0.25">
      <c r="A28" s="159" t="s">
        <v>537</v>
      </c>
      <c r="B28" s="151">
        <f t="shared" si="2"/>
        <v>1266626.8799999999</v>
      </c>
      <c r="C28" s="158">
        <v>596018.68000000005</v>
      </c>
      <c r="D28" s="158">
        <v>4950</v>
      </c>
      <c r="E28" s="158">
        <v>575143.44999999995</v>
      </c>
      <c r="F28" s="158">
        <v>65737.75</v>
      </c>
      <c r="G28" s="158">
        <v>8139</v>
      </c>
      <c r="H28" s="158">
        <v>16638</v>
      </c>
      <c r="I28" s="170"/>
      <c r="J28" s="151"/>
      <c r="K28" s="170"/>
      <c r="L28" s="157"/>
      <c r="M28" s="157"/>
      <c r="N28" s="157"/>
    </row>
    <row r="29" spans="1:14" s="153" customFormat="1" ht="14.25" customHeight="1" x14ac:dyDescent="0.25">
      <c r="A29" s="159" t="s">
        <v>536</v>
      </c>
      <c r="B29" s="151">
        <f t="shared" si="2"/>
        <v>833061.09999999986</v>
      </c>
      <c r="C29" s="158">
        <v>6848.1</v>
      </c>
      <c r="D29" s="158">
        <v>4290</v>
      </c>
      <c r="E29" s="158">
        <v>3584.97</v>
      </c>
      <c r="F29" s="158">
        <v>6093</v>
      </c>
      <c r="G29" s="158">
        <v>7605.03</v>
      </c>
      <c r="H29" s="158">
        <v>225858.35</v>
      </c>
      <c r="I29" s="177">
        <v>578781.64999999991</v>
      </c>
      <c r="J29" s="151"/>
      <c r="K29" s="170"/>
      <c r="L29" s="157"/>
      <c r="M29" s="157"/>
      <c r="N29" s="157"/>
    </row>
    <row r="30" spans="1:14" s="153" customFormat="1" ht="14.25" customHeight="1" x14ac:dyDescent="0.25">
      <c r="A30" s="159" t="s">
        <v>535</v>
      </c>
      <c r="B30" s="151">
        <f>SUM(C30+D30+E31+F30+G30+H30+I30+J30+K30+L30+M30+N30)</f>
        <v>124425.7</v>
      </c>
      <c r="C30" s="158">
        <v>7090.94</v>
      </c>
      <c r="D30" s="158"/>
      <c r="F30" s="158"/>
      <c r="G30" s="158">
        <v>755</v>
      </c>
      <c r="H30" s="158">
        <v>44161.57</v>
      </c>
      <c r="I30" s="170">
        <v>69993.36</v>
      </c>
      <c r="J30" s="151"/>
      <c r="K30" s="170"/>
      <c r="L30" s="157"/>
      <c r="M30" s="157"/>
      <c r="N30" s="157"/>
    </row>
    <row r="31" spans="1:14" s="153" customFormat="1" ht="14.25" customHeight="1" x14ac:dyDescent="0.25">
      <c r="A31" s="159" t="s">
        <v>534</v>
      </c>
      <c r="B31" s="151">
        <f>SUM(C31+D31+E32+F31+G31+H31+I31+J31+K31+L31+M31+N31)</f>
        <v>550870.05000000005</v>
      </c>
      <c r="C31" s="158">
        <v>11570.16</v>
      </c>
      <c r="D31" s="158">
        <v>6105.1</v>
      </c>
      <c r="E31" s="158">
        <v>2424.83</v>
      </c>
      <c r="F31" s="158">
        <v>115270.3</v>
      </c>
      <c r="G31" s="158">
        <v>271081.61</v>
      </c>
      <c r="H31" s="158">
        <v>120265.84</v>
      </c>
      <c r="I31" s="170">
        <v>23467.53</v>
      </c>
      <c r="J31" s="151"/>
      <c r="K31" s="170"/>
      <c r="L31" s="157"/>
      <c r="M31" s="157"/>
      <c r="N31" s="157"/>
    </row>
    <row r="32" spans="1:14" s="153" customFormat="1" ht="14.25" customHeight="1" x14ac:dyDescent="0.25">
      <c r="A32" s="159" t="s">
        <v>533</v>
      </c>
      <c r="B32" s="151">
        <f>+C32+D32+E32</f>
        <v>99888.31</v>
      </c>
      <c r="C32" s="158">
        <v>80372.42</v>
      </c>
      <c r="D32" s="158">
        <v>16406.38</v>
      </c>
      <c r="E32" s="158">
        <v>3109.51</v>
      </c>
      <c r="F32" s="158">
        <v>1120</v>
      </c>
      <c r="G32" s="158">
        <v>42630.35</v>
      </c>
      <c r="H32" s="158">
        <v>337750.79</v>
      </c>
      <c r="I32" s="177">
        <v>139084.03</v>
      </c>
      <c r="J32" s="151"/>
      <c r="K32" s="170"/>
      <c r="L32" s="157"/>
      <c r="M32" s="157"/>
      <c r="N32" s="157"/>
    </row>
    <row r="33" spans="1:14" s="153" customFormat="1" ht="14.25" customHeight="1" x14ac:dyDescent="0.25">
      <c r="A33" s="159" t="s">
        <v>532</v>
      </c>
      <c r="B33" s="151">
        <f>+C33+D33+E33</f>
        <v>2736698.91</v>
      </c>
      <c r="C33" s="158">
        <v>358204.21</v>
      </c>
      <c r="D33" s="158">
        <v>1465494.7</v>
      </c>
      <c r="E33" s="158">
        <v>913000</v>
      </c>
      <c r="F33" s="158">
        <v>2235701</v>
      </c>
      <c r="G33" s="158">
        <v>719676.97000000009</v>
      </c>
      <c r="H33" s="158">
        <v>1130470.1499999999</v>
      </c>
      <c r="I33" s="177">
        <v>1686382.2500000002</v>
      </c>
      <c r="J33" s="151"/>
      <c r="K33" s="170"/>
      <c r="L33" s="157"/>
      <c r="M33" s="157"/>
      <c r="N33" s="157"/>
    </row>
    <row r="34" spans="1:14" s="153" customFormat="1" ht="14.25" customHeight="1" x14ac:dyDescent="0.25">
      <c r="A34" s="159" t="s">
        <v>531</v>
      </c>
      <c r="B34" s="151">
        <f t="shared" ref="B34:B74" si="4">SUM(C34+D34+E34+F34+G34+H34+I34+J34+K34+L34+M34+N34)</f>
        <v>0</v>
      </c>
      <c r="C34" s="158"/>
      <c r="D34" s="158"/>
      <c r="E34" s="158"/>
      <c r="F34" s="158"/>
      <c r="G34" s="158"/>
      <c r="H34" s="158">
        <v>0</v>
      </c>
      <c r="I34" s="170"/>
      <c r="J34" s="151"/>
      <c r="K34" s="170"/>
      <c r="L34" s="157"/>
      <c r="M34" s="157"/>
      <c r="N34" s="157"/>
    </row>
    <row r="35" spans="1:14" s="153" customFormat="1" ht="14.25" customHeight="1" x14ac:dyDescent="0.25">
      <c r="A35" s="159" t="s">
        <v>530</v>
      </c>
      <c r="B35" s="151">
        <f t="shared" si="4"/>
        <v>6649849.7699999996</v>
      </c>
      <c r="C35" s="158">
        <v>1922634.66</v>
      </c>
      <c r="D35" s="158">
        <v>281633.94</v>
      </c>
      <c r="E35" s="158">
        <v>140903.25</v>
      </c>
      <c r="F35" s="158">
        <v>338879.44</v>
      </c>
      <c r="G35" s="158">
        <v>1944455.14</v>
      </c>
      <c r="H35" s="158">
        <v>1162280.54</v>
      </c>
      <c r="I35" s="177">
        <v>859062.79999999993</v>
      </c>
      <c r="J35" s="151"/>
      <c r="K35" s="170"/>
      <c r="L35" s="157"/>
      <c r="M35" s="157"/>
      <c r="N35" s="157"/>
    </row>
    <row r="36" spans="1:14" s="171" customFormat="1" ht="14.25" customHeight="1" x14ac:dyDescent="0.25">
      <c r="A36" s="164" t="s">
        <v>529</v>
      </c>
      <c r="B36" s="163">
        <f t="shared" si="4"/>
        <v>4201863.97</v>
      </c>
      <c r="C36" s="163">
        <v>496352.76</v>
      </c>
      <c r="D36" s="163">
        <v>736514.5</v>
      </c>
      <c r="E36" s="163">
        <f>SUM(E37:E43)</f>
        <v>267434.77</v>
      </c>
      <c r="F36" s="163">
        <f>SUM(F37:F43)</f>
        <v>669567.74</v>
      </c>
      <c r="G36" s="163">
        <f>SUM(G37:G43)</f>
        <v>1049738.1000000001</v>
      </c>
      <c r="H36" s="163">
        <f>SUM(H37:H43)</f>
        <v>500000</v>
      </c>
      <c r="I36" s="178">
        <f>SUM(I37:I51)</f>
        <v>482256.1</v>
      </c>
      <c r="J36" s="163">
        <f>SUM(J37:J43)</f>
        <v>0</v>
      </c>
      <c r="K36" s="163">
        <f>SUM(K37:K43)</f>
        <v>0</v>
      </c>
      <c r="L36" s="163">
        <f>SUM(L37:L43)</f>
        <v>0</v>
      </c>
      <c r="M36" s="163">
        <f>SUM(M37:M43)</f>
        <v>0</v>
      </c>
      <c r="N36" s="163">
        <f>SUM(N37:N43)</f>
        <v>0</v>
      </c>
    </row>
    <row r="37" spans="1:14" s="153" customFormat="1" ht="14.25" customHeight="1" x14ac:dyDescent="0.25">
      <c r="A37" s="159" t="s">
        <v>528</v>
      </c>
      <c r="B37" s="151">
        <f t="shared" si="4"/>
        <v>3860763.97</v>
      </c>
      <c r="C37" s="158">
        <v>496352.76</v>
      </c>
      <c r="D37" s="158">
        <v>736514.5</v>
      </c>
      <c r="E37" s="158">
        <v>267434.77</v>
      </c>
      <c r="F37" s="158">
        <v>328467.74</v>
      </c>
      <c r="G37" s="158">
        <v>1049738.1000000001</v>
      </c>
      <c r="H37" s="158">
        <v>500000</v>
      </c>
      <c r="I37" s="170">
        <v>482256.1</v>
      </c>
      <c r="J37" s="151"/>
      <c r="L37" s="157"/>
      <c r="M37" s="157"/>
      <c r="N37" s="157"/>
    </row>
    <row r="38" spans="1:14" s="153" customFormat="1" ht="14.25" customHeight="1" x14ac:dyDescent="0.25">
      <c r="A38" s="159" t="s">
        <v>527</v>
      </c>
      <c r="B38" s="151">
        <f t="shared" si="4"/>
        <v>0</v>
      </c>
      <c r="C38" s="158"/>
      <c r="D38" s="158"/>
      <c r="E38" s="158"/>
      <c r="F38" s="158"/>
      <c r="G38" s="158"/>
      <c r="H38" s="158"/>
      <c r="I38" s="146"/>
      <c r="J38" s="151"/>
      <c r="K38" s="157"/>
      <c r="L38" s="157"/>
      <c r="M38" s="157"/>
      <c r="N38" s="157"/>
    </row>
    <row r="39" spans="1:14" s="153" customFormat="1" ht="14.25" customHeight="1" x14ac:dyDescent="0.25">
      <c r="A39" s="159" t="s">
        <v>526</v>
      </c>
      <c r="B39" s="151">
        <f t="shared" si="4"/>
        <v>0</v>
      </c>
      <c r="C39" s="158"/>
      <c r="D39" s="158"/>
      <c r="E39" s="158"/>
      <c r="F39" s="158"/>
      <c r="G39" s="158"/>
      <c r="H39" s="158"/>
      <c r="I39" s="146"/>
      <c r="J39" s="151"/>
      <c r="K39" s="157"/>
      <c r="L39" s="157"/>
      <c r="M39" s="157"/>
      <c r="N39" s="157"/>
    </row>
    <row r="40" spans="1:14" s="153" customFormat="1" ht="14.25" customHeight="1" x14ac:dyDescent="0.25">
      <c r="A40" s="159" t="s">
        <v>525</v>
      </c>
      <c r="B40" s="151">
        <f t="shared" si="4"/>
        <v>0</v>
      </c>
      <c r="C40" s="158"/>
      <c r="D40" s="158"/>
      <c r="E40" s="158"/>
      <c r="F40" s="158"/>
      <c r="G40" s="158"/>
      <c r="H40" s="158">
        <v>0</v>
      </c>
      <c r="I40" s="146"/>
      <c r="J40" s="151"/>
      <c r="K40" s="157"/>
      <c r="L40" s="157"/>
      <c r="M40" s="157"/>
      <c r="N40" s="157"/>
    </row>
    <row r="41" spans="1:14" s="153" customFormat="1" ht="14.25" customHeight="1" x14ac:dyDescent="0.25">
      <c r="A41" s="159" t="s">
        <v>524</v>
      </c>
      <c r="B41" s="151">
        <f t="shared" si="4"/>
        <v>0</v>
      </c>
      <c r="C41" s="158"/>
      <c r="D41" s="158"/>
      <c r="E41" s="158"/>
      <c r="F41" s="158"/>
      <c r="G41" s="158"/>
      <c r="H41" s="158">
        <v>0</v>
      </c>
      <c r="I41" s="146"/>
      <c r="J41" s="151"/>
      <c r="K41" s="157"/>
      <c r="L41" s="157"/>
      <c r="M41" s="157"/>
      <c r="N41" s="157"/>
    </row>
    <row r="42" spans="1:14" s="153" customFormat="1" ht="14.25" customHeight="1" x14ac:dyDescent="0.25">
      <c r="A42" s="159" t="s">
        <v>523</v>
      </c>
      <c r="B42" s="151">
        <f t="shared" si="4"/>
        <v>341100</v>
      </c>
      <c r="C42" s="158"/>
      <c r="D42" s="158"/>
      <c r="E42" s="158"/>
      <c r="F42" s="158">
        <v>341100</v>
      </c>
      <c r="G42" s="158"/>
      <c r="H42" s="158"/>
      <c r="I42" s="146"/>
      <c r="J42" s="151"/>
      <c r="K42" s="157"/>
      <c r="L42" s="157"/>
      <c r="M42" s="157"/>
      <c r="N42" s="157"/>
    </row>
    <row r="43" spans="1:14" s="153" customFormat="1" ht="14.25" customHeight="1" x14ac:dyDescent="0.25">
      <c r="A43" s="159" t="s">
        <v>522</v>
      </c>
      <c r="B43" s="151">
        <f t="shared" si="4"/>
        <v>0</v>
      </c>
      <c r="C43" s="158"/>
      <c r="D43" s="158"/>
      <c r="E43" s="158"/>
      <c r="F43" s="158"/>
      <c r="G43" s="158"/>
      <c r="H43" s="158">
        <v>0</v>
      </c>
      <c r="I43" s="170"/>
      <c r="J43" s="151"/>
      <c r="K43" s="157"/>
      <c r="L43" s="157"/>
      <c r="M43" s="157"/>
      <c r="N43" s="157"/>
    </row>
    <row r="44" spans="1:14" s="171" customFormat="1" ht="14.25" customHeight="1" x14ac:dyDescent="0.25">
      <c r="A44" s="164" t="s">
        <v>521</v>
      </c>
      <c r="B44" s="163">
        <f t="shared" si="4"/>
        <v>0</v>
      </c>
      <c r="C44" s="174"/>
      <c r="D44" s="174"/>
      <c r="E44" s="174"/>
      <c r="F44" s="174"/>
      <c r="G44" s="174"/>
      <c r="H44" s="174">
        <v>0</v>
      </c>
      <c r="I44" s="170"/>
      <c r="J44" s="163"/>
      <c r="K44" s="163"/>
      <c r="L44" s="163"/>
      <c r="M44" s="173"/>
      <c r="N44" s="172"/>
    </row>
    <row r="45" spans="1:14" s="153" customFormat="1" ht="14.25" customHeight="1" x14ac:dyDescent="0.25">
      <c r="A45" s="159" t="s">
        <v>520</v>
      </c>
      <c r="B45" s="151">
        <f t="shared" si="4"/>
        <v>0</v>
      </c>
      <c r="C45" s="158"/>
      <c r="D45" s="158"/>
      <c r="E45" s="158"/>
      <c r="F45" s="158"/>
      <c r="G45" s="158"/>
      <c r="H45" s="158">
        <v>0</v>
      </c>
      <c r="I45" s="168">
        <v>0</v>
      </c>
      <c r="J45" s="151"/>
      <c r="K45" s="157"/>
      <c r="L45" s="157"/>
      <c r="M45" s="157"/>
      <c r="N45" s="157"/>
    </row>
    <row r="46" spans="1:14" s="153" customFormat="1" ht="14.25" customHeight="1" x14ac:dyDescent="0.25">
      <c r="A46" s="159" t="s">
        <v>519</v>
      </c>
      <c r="B46" s="151">
        <f t="shared" si="4"/>
        <v>0</v>
      </c>
      <c r="C46" s="158"/>
      <c r="D46" s="158"/>
      <c r="E46" s="158"/>
      <c r="F46" s="158"/>
      <c r="G46" s="158"/>
      <c r="H46" s="158">
        <v>0</v>
      </c>
      <c r="I46" s="170">
        <v>0</v>
      </c>
      <c r="J46" s="151"/>
      <c r="K46" s="157"/>
      <c r="L46" s="157"/>
      <c r="M46" s="157"/>
      <c r="N46" s="157"/>
    </row>
    <row r="47" spans="1:14" s="153" customFormat="1" ht="14.25" customHeight="1" x14ac:dyDescent="0.25">
      <c r="A47" s="159" t="s">
        <v>518</v>
      </c>
      <c r="B47" s="151">
        <f t="shared" si="4"/>
        <v>0</v>
      </c>
      <c r="C47" s="158"/>
      <c r="D47" s="158"/>
      <c r="E47" s="158"/>
      <c r="F47" s="158"/>
      <c r="G47" s="158"/>
      <c r="H47" s="158">
        <v>0</v>
      </c>
      <c r="I47" s="170">
        <v>0</v>
      </c>
      <c r="J47" s="151"/>
      <c r="K47" s="157"/>
      <c r="L47" s="157"/>
      <c r="M47" s="157"/>
      <c r="N47" s="157"/>
    </row>
    <row r="48" spans="1:14" s="153" customFormat="1" ht="14.25" customHeight="1" x14ac:dyDescent="0.25">
      <c r="A48" s="159" t="s">
        <v>517</v>
      </c>
      <c r="B48" s="151">
        <f t="shared" si="4"/>
        <v>0</v>
      </c>
      <c r="C48" s="158"/>
      <c r="D48" s="158"/>
      <c r="E48" s="158"/>
      <c r="F48" s="158"/>
      <c r="G48" s="158"/>
      <c r="H48" s="158">
        <v>0</v>
      </c>
      <c r="I48" s="170">
        <v>0</v>
      </c>
      <c r="J48" s="151"/>
      <c r="K48" s="157"/>
      <c r="L48" s="157"/>
      <c r="M48" s="157"/>
      <c r="N48" s="157"/>
    </row>
    <row r="49" spans="1:14" s="153" customFormat="1" ht="14.25" customHeight="1" x14ac:dyDescent="0.25">
      <c r="A49" s="159" t="s">
        <v>516</v>
      </c>
      <c r="B49" s="151">
        <f t="shared" si="4"/>
        <v>0</v>
      </c>
      <c r="C49" s="158"/>
      <c r="D49" s="158"/>
      <c r="E49" s="158"/>
      <c r="F49" s="158"/>
      <c r="G49" s="158"/>
      <c r="H49" s="158">
        <v>0</v>
      </c>
      <c r="I49" s="170">
        <v>0</v>
      </c>
      <c r="J49" s="151"/>
      <c r="K49" s="157"/>
      <c r="L49" s="157"/>
      <c r="M49" s="157"/>
      <c r="N49" s="157"/>
    </row>
    <row r="50" spans="1:14" s="153" customFormat="1" ht="14.25" customHeight="1" x14ac:dyDescent="0.25">
      <c r="A50" s="159" t="s">
        <v>515</v>
      </c>
      <c r="B50" s="151">
        <f t="shared" si="4"/>
        <v>0</v>
      </c>
      <c r="C50" s="158"/>
      <c r="D50" s="158"/>
      <c r="E50" s="158"/>
      <c r="F50" s="158"/>
      <c r="G50" s="158"/>
      <c r="H50" s="158">
        <v>0</v>
      </c>
      <c r="I50" s="170">
        <v>0</v>
      </c>
      <c r="J50" s="151"/>
      <c r="K50" s="157"/>
      <c r="L50" s="157"/>
      <c r="M50" s="157"/>
      <c r="N50" s="157"/>
    </row>
    <row r="51" spans="1:14" s="153" customFormat="1" ht="14.25" customHeight="1" x14ac:dyDescent="0.25">
      <c r="A51" s="159" t="s">
        <v>514</v>
      </c>
      <c r="B51" s="151">
        <f t="shared" si="4"/>
        <v>0</v>
      </c>
      <c r="C51" s="158"/>
      <c r="D51" s="158"/>
      <c r="E51" s="158"/>
      <c r="F51" s="158"/>
      <c r="G51" s="158"/>
      <c r="H51" s="158">
        <v>0</v>
      </c>
      <c r="I51" s="170">
        <v>0</v>
      </c>
      <c r="J51" s="151"/>
      <c r="K51" s="157"/>
      <c r="L51" s="157"/>
      <c r="M51" s="157"/>
      <c r="N51" s="157"/>
    </row>
    <row r="52" spans="1:14" s="171" customFormat="1" ht="14.25" customHeight="1" x14ac:dyDescent="0.25">
      <c r="A52" s="164" t="s">
        <v>513</v>
      </c>
      <c r="B52" s="163">
        <f t="shared" si="4"/>
        <v>56691003.000000007</v>
      </c>
      <c r="C52" s="163">
        <v>25662716.530000001</v>
      </c>
      <c r="D52" s="163">
        <v>0</v>
      </c>
      <c r="E52" s="163">
        <f>SUM(E53:E61)</f>
        <v>10373118.66</v>
      </c>
      <c r="F52" s="163">
        <f>SUM(F53:F61)</f>
        <v>5346094.9200000009</v>
      </c>
      <c r="G52" s="163">
        <f>SUM(G53:G61)</f>
        <v>11988529.840000002</v>
      </c>
      <c r="H52" s="163">
        <v>2950195.9200000004</v>
      </c>
      <c r="I52" s="176">
        <f>I53+I54+I55+I56+I57+I58+I59+I60+I61</f>
        <v>370347.13</v>
      </c>
      <c r="J52" s="163">
        <f>SUM(J53:J61)</f>
        <v>0</v>
      </c>
      <c r="K52" s="163">
        <f>SUM(K53:K61)</f>
        <v>0</v>
      </c>
      <c r="L52" s="163">
        <f>SUM(L53:L61)</f>
        <v>0</v>
      </c>
      <c r="M52" s="163">
        <f>SUM(M53:M61)</f>
        <v>0</v>
      </c>
      <c r="N52" s="163">
        <f>SUM(N53:N61)</f>
        <v>0</v>
      </c>
    </row>
    <row r="53" spans="1:14" s="153" customFormat="1" ht="14.25" customHeight="1" x14ac:dyDescent="0.25">
      <c r="A53" s="159" t="s">
        <v>512</v>
      </c>
      <c r="B53" s="151">
        <f t="shared" si="4"/>
        <v>6006801.79</v>
      </c>
      <c r="C53" s="158">
        <v>960195.79</v>
      </c>
      <c r="D53" s="158"/>
      <c r="E53" s="158">
        <v>2067513.14</v>
      </c>
      <c r="F53" s="158"/>
      <c r="G53" s="158">
        <v>1409785.6600000001</v>
      </c>
      <c r="H53" s="158">
        <v>1569307.2</v>
      </c>
      <c r="I53" s="170"/>
      <c r="J53" s="151"/>
      <c r="K53" s="170"/>
      <c r="L53" s="157"/>
      <c r="M53" s="157"/>
      <c r="N53" s="157"/>
    </row>
    <row r="54" spans="1:14" s="153" customFormat="1" ht="14.25" customHeight="1" x14ac:dyDescent="0.25">
      <c r="A54" s="159" t="s">
        <v>511</v>
      </c>
      <c r="B54" s="151">
        <f t="shared" si="4"/>
        <v>5371658.5300000003</v>
      </c>
      <c r="C54" s="158"/>
      <c r="D54" s="158"/>
      <c r="E54" s="158">
        <v>3948248.91</v>
      </c>
      <c r="F54" s="158">
        <v>123101.69</v>
      </c>
      <c r="G54" s="158">
        <v>63513.39</v>
      </c>
      <c r="H54" s="158">
        <v>1236794.54</v>
      </c>
      <c r="I54" s="170"/>
      <c r="J54" s="151"/>
      <c r="K54" s="157"/>
      <c r="L54" s="157"/>
      <c r="M54" s="157"/>
      <c r="N54" s="157"/>
    </row>
    <row r="55" spans="1:14" s="153" customFormat="1" ht="14.25" customHeight="1" x14ac:dyDescent="0.25">
      <c r="A55" s="159" t="s">
        <v>510</v>
      </c>
      <c r="B55" s="151">
        <f t="shared" si="4"/>
        <v>2124</v>
      </c>
      <c r="C55" s="158"/>
      <c r="D55" s="158"/>
      <c r="E55" s="158"/>
      <c r="F55" s="158"/>
      <c r="G55" s="158"/>
      <c r="H55" s="158"/>
      <c r="I55" s="170">
        <v>2124</v>
      </c>
      <c r="J55" s="151"/>
      <c r="K55" s="157"/>
      <c r="L55" s="157"/>
      <c r="M55" s="157"/>
      <c r="N55" s="157"/>
    </row>
    <row r="56" spans="1:14" s="153" customFormat="1" ht="14.25" customHeight="1" x14ac:dyDescent="0.25">
      <c r="A56" s="159" t="s">
        <v>509</v>
      </c>
      <c r="B56" s="151">
        <f t="shared" si="4"/>
        <v>38989594.340000004</v>
      </c>
      <c r="C56" s="158">
        <v>24414304.640000001</v>
      </c>
      <c r="D56" s="158"/>
      <c r="E56" s="158"/>
      <c r="F56" s="158">
        <v>5222993.2300000004</v>
      </c>
      <c r="G56" s="158">
        <v>9352296.4700000007</v>
      </c>
      <c r="H56" s="158"/>
      <c r="I56" s="170"/>
      <c r="J56" s="151"/>
      <c r="K56" s="157"/>
      <c r="L56" s="157"/>
      <c r="M56" s="157"/>
      <c r="N56" s="157"/>
    </row>
    <row r="57" spans="1:14" s="153" customFormat="1" ht="14.25" customHeight="1" x14ac:dyDescent="0.25">
      <c r="A57" s="159" t="s">
        <v>508</v>
      </c>
      <c r="B57" s="151">
        <f t="shared" si="4"/>
        <v>5686737.1299999999</v>
      </c>
      <c r="C57" s="158">
        <v>288216.09999999998</v>
      </c>
      <c r="D57" s="158"/>
      <c r="E57" s="158">
        <v>4117796.61</v>
      </c>
      <c r="F57" s="158"/>
      <c r="G57" s="158">
        <v>1108947.5900000001</v>
      </c>
      <c r="H57" s="158">
        <v>69457.679999999993</v>
      </c>
      <c r="I57" s="177">
        <v>102319.15</v>
      </c>
      <c r="J57" s="151"/>
      <c r="K57" s="157"/>
      <c r="L57" s="157"/>
      <c r="M57" s="157"/>
      <c r="N57" s="157"/>
    </row>
    <row r="58" spans="1:14" s="153" customFormat="1" ht="14.25" customHeight="1" x14ac:dyDescent="0.25">
      <c r="A58" s="159" t="s">
        <v>507</v>
      </c>
      <c r="B58" s="151">
        <f t="shared" si="4"/>
        <v>329830</v>
      </c>
      <c r="C58" s="158"/>
      <c r="D58" s="158"/>
      <c r="E58" s="158">
        <v>239560</v>
      </c>
      <c r="F58" s="158"/>
      <c r="G58" s="158"/>
      <c r="H58" s="158"/>
      <c r="I58" s="170">
        <v>90270</v>
      </c>
      <c r="J58" s="151"/>
      <c r="K58" s="157"/>
      <c r="L58" s="157"/>
      <c r="M58" s="157"/>
      <c r="N58" s="157"/>
    </row>
    <row r="59" spans="1:14" s="153" customFormat="1" ht="14.25" customHeight="1" x14ac:dyDescent="0.25">
      <c r="A59" s="159" t="s">
        <v>506</v>
      </c>
      <c r="B59" s="151">
        <f t="shared" si="4"/>
        <v>0</v>
      </c>
      <c r="C59" s="158"/>
      <c r="D59" s="158"/>
      <c r="E59" s="158"/>
      <c r="F59" s="158"/>
      <c r="G59" s="158"/>
      <c r="H59" s="158"/>
      <c r="I59" s="170"/>
      <c r="J59" s="151"/>
      <c r="K59" s="157"/>
      <c r="L59" s="157"/>
      <c r="M59" s="157"/>
      <c r="N59" s="157"/>
    </row>
    <row r="60" spans="1:14" s="153" customFormat="1" ht="14.25" customHeight="1" x14ac:dyDescent="0.25">
      <c r="A60" s="159" t="s">
        <v>505</v>
      </c>
      <c r="B60" s="151">
        <f t="shared" si="4"/>
        <v>254819.71000000002</v>
      </c>
      <c r="C60" s="158"/>
      <c r="D60" s="158"/>
      <c r="E60" s="158"/>
      <c r="F60" s="158"/>
      <c r="G60" s="158">
        <v>53986.73</v>
      </c>
      <c r="H60" s="158">
        <v>25199</v>
      </c>
      <c r="I60" s="170">
        <v>175633.98</v>
      </c>
      <c r="J60" s="151"/>
      <c r="K60" s="157"/>
      <c r="L60" s="157"/>
      <c r="M60" s="157"/>
      <c r="N60" s="157"/>
    </row>
    <row r="61" spans="1:14" s="153" customFormat="1" ht="14.25" customHeight="1" x14ac:dyDescent="0.25">
      <c r="A61" s="159" t="s">
        <v>504</v>
      </c>
      <c r="B61" s="151">
        <f t="shared" si="4"/>
        <v>49437.5</v>
      </c>
      <c r="C61" s="158"/>
      <c r="D61" s="158"/>
      <c r="E61" s="158"/>
      <c r="F61" s="158"/>
      <c r="G61" s="158"/>
      <c r="H61" s="158">
        <v>49437.5</v>
      </c>
      <c r="I61" s="170"/>
      <c r="J61" s="151"/>
      <c r="K61" s="170"/>
      <c r="L61" s="157"/>
      <c r="M61" s="157"/>
      <c r="N61" s="157"/>
    </row>
    <row r="62" spans="1:14" s="171" customFormat="1" ht="14.25" customHeight="1" x14ac:dyDescent="0.25">
      <c r="A62" s="164" t="s">
        <v>503</v>
      </c>
      <c r="B62" s="163">
        <f t="shared" si="4"/>
        <v>77735130.109999999</v>
      </c>
      <c r="C62" s="174">
        <v>0</v>
      </c>
      <c r="D62" s="174">
        <v>0</v>
      </c>
      <c r="E62" s="174">
        <f>E63+E64+E65+E66</f>
        <v>12595812.84</v>
      </c>
      <c r="F62" s="174">
        <f>F63+F64+F65+F66</f>
        <v>28786569.300000001</v>
      </c>
      <c r="G62" s="174">
        <f>G63+G64+G65+G66</f>
        <v>28262045.390000001</v>
      </c>
      <c r="H62" s="174">
        <v>0</v>
      </c>
      <c r="I62" s="176">
        <f>I63+I64+I65</f>
        <v>8090702.580000001</v>
      </c>
      <c r="J62" s="163"/>
      <c r="K62" s="163"/>
      <c r="L62" s="163"/>
      <c r="M62" s="175">
        <f>SUM(M63:M66)</f>
        <v>0</v>
      </c>
      <c r="N62" s="175">
        <f>SUM(N63:N66)</f>
        <v>0</v>
      </c>
    </row>
    <row r="63" spans="1:14" s="153" customFormat="1" ht="14.25" customHeight="1" x14ac:dyDescent="0.25">
      <c r="A63" s="159" t="s">
        <v>502</v>
      </c>
      <c r="B63" s="151">
        <f t="shared" si="4"/>
        <v>11213366.810000001</v>
      </c>
      <c r="C63" s="158"/>
      <c r="D63" s="158"/>
      <c r="E63" s="158"/>
      <c r="F63" s="158">
        <v>2182885.5499999998</v>
      </c>
      <c r="G63" s="158">
        <v>8595693.6099999994</v>
      </c>
      <c r="H63" s="158">
        <v>0</v>
      </c>
      <c r="I63" s="170">
        <v>434787.65</v>
      </c>
      <c r="J63" s="151"/>
      <c r="K63" s="157"/>
      <c r="L63" s="157"/>
      <c r="M63" s="157"/>
      <c r="N63" s="157"/>
    </row>
    <row r="64" spans="1:14" s="153" customFormat="1" ht="14.25" customHeight="1" x14ac:dyDescent="0.25">
      <c r="A64" s="159" t="s">
        <v>501</v>
      </c>
      <c r="B64" s="151">
        <f t="shared" si="4"/>
        <v>66521763.300000004</v>
      </c>
      <c r="C64" s="158"/>
      <c r="D64" s="158"/>
      <c r="E64" s="158">
        <v>12595812.84</v>
      </c>
      <c r="F64" s="158">
        <v>26603683.75</v>
      </c>
      <c r="G64" s="158">
        <v>19666351.780000001</v>
      </c>
      <c r="H64" s="158">
        <v>0</v>
      </c>
      <c r="I64" s="170">
        <v>7655914.9300000006</v>
      </c>
      <c r="J64" s="151"/>
      <c r="K64" s="157"/>
      <c r="L64" s="157"/>
      <c r="M64" s="157"/>
      <c r="N64" s="170"/>
    </row>
    <row r="65" spans="1:14" s="153" customFormat="1" ht="14.25" customHeight="1" x14ac:dyDescent="0.25">
      <c r="A65" s="159" t="s">
        <v>500</v>
      </c>
      <c r="B65" s="151">
        <f t="shared" si="4"/>
        <v>0</v>
      </c>
      <c r="C65" s="158"/>
      <c r="D65" s="158"/>
      <c r="E65" s="158"/>
      <c r="F65" s="158"/>
      <c r="G65" s="158"/>
      <c r="H65" s="158">
        <v>0</v>
      </c>
      <c r="I65" s="170"/>
      <c r="J65" s="151"/>
      <c r="K65" s="157"/>
      <c r="L65" s="157"/>
      <c r="M65" s="157"/>
      <c r="N65" s="157"/>
    </row>
    <row r="66" spans="1:14" s="153" customFormat="1" ht="14.25" customHeight="1" x14ac:dyDescent="0.25">
      <c r="A66" s="159" t="s">
        <v>499</v>
      </c>
      <c r="B66" s="151">
        <f t="shared" si="4"/>
        <v>0</v>
      </c>
      <c r="C66" s="158"/>
      <c r="D66" s="158"/>
      <c r="E66" s="158"/>
      <c r="F66" s="158"/>
      <c r="G66" s="158"/>
      <c r="H66" s="158">
        <v>0</v>
      </c>
      <c r="I66" s="168">
        <v>0</v>
      </c>
      <c r="J66" s="151"/>
      <c r="K66" s="157"/>
      <c r="L66" s="157"/>
      <c r="M66" s="157"/>
      <c r="N66" s="157"/>
    </row>
    <row r="67" spans="1:14" s="171" customFormat="1" ht="14.25" customHeight="1" x14ac:dyDescent="0.25">
      <c r="A67" s="164" t="s">
        <v>498</v>
      </c>
      <c r="B67" s="163">
        <f t="shared" si="4"/>
        <v>0</v>
      </c>
      <c r="C67" s="174"/>
      <c r="D67" s="174"/>
      <c r="E67" s="174">
        <f>E68+E69</f>
        <v>0</v>
      </c>
      <c r="F67" s="174"/>
      <c r="G67" s="174"/>
      <c r="H67" s="174">
        <v>0</v>
      </c>
      <c r="I67" s="170">
        <v>0</v>
      </c>
      <c r="J67" s="163"/>
      <c r="K67" s="163"/>
      <c r="L67" s="163"/>
      <c r="M67" s="173"/>
      <c r="N67" s="172"/>
    </row>
    <row r="68" spans="1:14" s="153" customFormat="1" ht="14.25" customHeight="1" x14ac:dyDescent="0.25">
      <c r="A68" s="159" t="s">
        <v>497</v>
      </c>
      <c r="B68" s="151">
        <f t="shared" si="4"/>
        <v>0</v>
      </c>
      <c r="C68" s="158"/>
      <c r="D68" s="158"/>
      <c r="E68" s="158"/>
      <c r="F68" s="158"/>
      <c r="G68" s="158"/>
      <c r="H68" s="158">
        <v>0</v>
      </c>
      <c r="I68" s="170">
        <v>0</v>
      </c>
      <c r="J68" s="151"/>
      <c r="K68" s="157"/>
      <c r="L68" s="157"/>
      <c r="M68" s="157"/>
      <c r="N68" s="157"/>
    </row>
    <row r="69" spans="1:14" s="153" customFormat="1" ht="14.25" customHeight="1" x14ac:dyDescent="0.25">
      <c r="A69" s="159" t="s">
        <v>496</v>
      </c>
      <c r="B69" s="151">
        <f t="shared" si="4"/>
        <v>0</v>
      </c>
      <c r="C69" s="158"/>
      <c r="D69" s="158"/>
      <c r="E69" s="158"/>
      <c r="F69" s="158"/>
      <c r="G69" s="158"/>
      <c r="H69" s="158">
        <v>0</v>
      </c>
      <c r="I69" s="168">
        <v>0</v>
      </c>
      <c r="J69" s="151"/>
      <c r="K69" s="157"/>
      <c r="L69" s="157"/>
      <c r="M69" s="157"/>
      <c r="N69" s="157"/>
    </row>
    <row r="70" spans="1:14" s="153" customFormat="1" ht="14.25" customHeight="1" x14ac:dyDescent="0.25">
      <c r="A70" s="164" t="s">
        <v>495</v>
      </c>
      <c r="B70" s="163">
        <f t="shared" si="4"/>
        <v>0</v>
      </c>
      <c r="C70" s="158"/>
      <c r="D70" s="158"/>
      <c r="E70" s="158">
        <f>E71+E72+E73</f>
        <v>0</v>
      </c>
      <c r="F70" s="158"/>
      <c r="G70" s="158"/>
      <c r="H70" s="158">
        <v>0</v>
      </c>
      <c r="I70" s="170">
        <v>0</v>
      </c>
      <c r="J70" s="151"/>
      <c r="K70" s="151"/>
      <c r="L70" s="151"/>
      <c r="M70" s="160"/>
      <c r="N70" s="157"/>
    </row>
    <row r="71" spans="1:14" s="153" customFormat="1" ht="14.25" customHeight="1" x14ac:dyDescent="0.25">
      <c r="A71" s="159" t="s">
        <v>494</v>
      </c>
      <c r="B71" s="151">
        <f t="shared" si="4"/>
        <v>0</v>
      </c>
      <c r="C71" s="158"/>
      <c r="D71" s="158"/>
      <c r="E71" s="158"/>
      <c r="F71" s="158"/>
      <c r="G71" s="158"/>
      <c r="H71" s="158">
        <v>0</v>
      </c>
      <c r="I71" s="168">
        <v>0</v>
      </c>
      <c r="J71" s="151"/>
      <c r="K71" s="157"/>
      <c r="L71" s="157"/>
      <c r="M71" s="157"/>
      <c r="N71" s="157"/>
    </row>
    <row r="72" spans="1:14" s="153" customFormat="1" ht="14.25" customHeight="1" x14ac:dyDescent="0.25">
      <c r="A72" s="159" t="s">
        <v>493</v>
      </c>
      <c r="B72" s="151">
        <f t="shared" si="4"/>
        <v>0</v>
      </c>
      <c r="C72" s="158"/>
      <c r="D72" s="158"/>
      <c r="E72" s="158"/>
      <c r="F72" s="158"/>
      <c r="G72" s="158"/>
      <c r="H72" s="158">
        <v>0</v>
      </c>
      <c r="I72" s="168">
        <v>0</v>
      </c>
      <c r="J72" s="151"/>
      <c r="K72" s="157"/>
      <c r="L72" s="157"/>
      <c r="M72" s="157"/>
      <c r="N72" s="157"/>
    </row>
    <row r="73" spans="1:14" s="153" customFormat="1" ht="14.25" customHeight="1" x14ac:dyDescent="0.25">
      <c r="A73" s="159" t="s">
        <v>492</v>
      </c>
      <c r="B73" s="151">
        <f t="shared" si="4"/>
        <v>0</v>
      </c>
      <c r="C73" s="158"/>
      <c r="D73" s="158"/>
      <c r="E73" s="158"/>
      <c r="F73" s="158"/>
      <c r="G73" s="158"/>
      <c r="H73" s="158">
        <v>0</v>
      </c>
      <c r="I73" s="170"/>
      <c r="J73" s="151"/>
      <c r="K73" s="157"/>
      <c r="L73" s="157"/>
      <c r="M73" s="157"/>
      <c r="N73" s="157"/>
    </row>
    <row r="74" spans="1:14" s="153" customFormat="1" x14ac:dyDescent="0.25">
      <c r="A74" s="156" t="s">
        <v>491</v>
      </c>
      <c r="B74" s="155">
        <f t="shared" si="4"/>
        <v>804820236.25999999</v>
      </c>
      <c r="C74" s="169">
        <v>109808211.30000001</v>
      </c>
      <c r="D74" s="169">
        <v>92683767.439999998</v>
      </c>
      <c r="E74" s="169">
        <f t="shared" ref="E74:N74" si="5">+E10+E16+E26+E36+E52+E62+E67+E70</f>
        <v>119106648.86</v>
      </c>
      <c r="F74" s="169">
        <f t="shared" si="5"/>
        <v>118773959.5</v>
      </c>
      <c r="G74" s="169">
        <f t="shared" si="5"/>
        <v>138586153.63999999</v>
      </c>
      <c r="H74" s="169">
        <f t="shared" si="5"/>
        <v>99278634.790000007</v>
      </c>
      <c r="I74" s="169">
        <f t="shared" si="5"/>
        <v>126582860.72999997</v>
      </c>
      <c r="J74" s="169">
        <f t="shared" si="5"/>
        <v>0</v>
      </c>
      <c r="K74" s="169">
        <f t="shared" si="5"/>
        <v>0</v>
      </c>
      <c r="L74" s="169">
        <f t="shared" si="5"/>
        <v>0</v>
      </c>
      <c r="M74" s="169">
        <f t="shared" si="5"/>
        <v>0</v>
      </c>
      <c r="N74" s="169">
        <f t="shared" si="5"/>
        <v>0</v>
      </c>
    </row>
    <row r="75" spans="1:14" s="153" customFormat="1" x14ac:dyDescent="0.25">
      <c r="A75" s="164" t="s">
        <v>490</v>
      </c>
      <c r="B75" s="151"/>
      <c r="C75" s="167"/>
      <c r="D75" s="167"/>
      <c r="E75" s="167"/>
      <c r="F75" s="162"/>
      <c r="G75" s="162"/>
      <c r="H75" s="167">
        <v>0</v>
      </c>
      <c r="I75" s="168">
        <v>0</v>
      </c>
      <c r="J75" s="151"/>
      <c r="K75" s="151"/>
      <c r="L75" s="160"/>
      <c r="M75" s="160"/>
      <c r="N75" s="157"/>
    </row>
    <row r="76" spans="1:14" s="153" customFormat="1" x14ac:dyDescent="0.25">
      <c r="A76" s="164" t="s">
        <v>489</v>
      </c>
      <c r="B76" s="163">
        <f t="shared" ref="B76:B87" si="6">SUM(C76+D76+E76+F76+G76+H76+I76+J76+K76+L76+M76+N76)</f>
        <v>0</v>
      </c>
      <c r="C76" s="167"/>
      <c r="D76" s="167">
        <v>0</v>
      </c>
      <c r="E76" s="167">
        <f>E77+E78</f>
        <v>0</v>
      </c>
      <c r="F76" s="162"/>
      <c r="G76" s="162"/>
      <c r="H76" s="167"/>
      <c r="I76" s="166"/>
      <c r="J76" s="151"/>
      <c r="K76" s="151"/>
      <c r="L76" s="160"/>
      <c r="M76" s="160"/>
      <c r="N76" s="157"/>
    </row>
    <row r="77" spans="1:14" s="153" customFormat="1" ht="14.25" customHeight="1" x14ac:dyDescent="0.25">
      <c r="A77" s="159" t="s">
        <v>488</v>
      </c>
      <c r="B77" s="151">
        <f t="shared" si="6"/>
        <v>0</v>
      </c>
      <c r="C77" s="158"/>
      <c r="D77" s="158"/>
      <c r="E77" s="158"/>
      <c r="F77" s="158"/>
      <c r="G77" s="158"/>
      <c r="H77" s="158"/>
      <c r="I77" s="166"/>
      <c r="J77" s="151"/>
      <c r="K77" s="157"/>
      <c r="L77" s="157"/>
      <c r="M77" s="157"/>
      <c r="N77" s="157"/>
    </row>
    <row r="78" spans="1:14" s="153" customFormat="1" ht="18.75" customHeight="1" x14ac:dyDescent="0.25">
      <c r="A78" s="159" t="s">
        <v>487</v>
      </c>
      <c r="B78" s="151">
        <f t="shared" si="6"/>
        <v>0</v>
      </c>
      <c r="C78" s="158"/>
      <c r="D78" s="158"/>
      <c r="E78" s="158"/>
      <c r="F78" s="158"/>
      <c r="G78" s="158"/>
      <c r="H78" s="158"/>
      <c r="I78" s="166"/>
      <c r="J78" s="151"/>
      <c r="K78" s="157"/>
      <c r="L78" s="157"/>
      <c r="M78" s="157"/>
      <c r="N78" s="157"/>
    </row>
    <row r="79" spans="1:14" s="153" customFormat="1" x14ac:dyDescent="0.25">
      <c r="A79" s="164" t="s">
        <v>486</v>
      </c>
      <c r="B79" s="163">
        <f t="shared" si="6"/>
        <v>5550322.6600000001</v>
      </c>
      <c r="C79" s="163">
        <v>0</v>
      </c>
      <c r="D79" s="163">
        <v>3025955</v>
      </c>
      <c r="E79" s="163">
        <f>E80+E81+E82</f>
        <v>147225</v>
      </c>
      <c r="F79" s="163">
        <f>F80+F81+F82</f>
        <v>1813647.9299999997</v>
      </c>
      <c r="G79" s="163">
        <f>G80+G81+G82</f>
        <v>563494.73</v>
      </c>
      <c r="H79" s="163">
        <v>0</v>
      </c>
      <c r="I79" s="165"/>
      <c r="J79" s="163">
        <v>0</v>
      </c>
      <c r="K79" s="163">
        <v>0</v>
      </c>
      <c r="L79" s="163">
        <v>0</v>
      </c>
      <c r="M79" s="163">
        <v>0</v>
      </c>
      <c r="N79" s="163">
        <v>0</v>
      </c>
    </row>
    <row r="80" spans="1:14" s="153" customFormat="1" ht="14.25" customHeight="1" x14ac:dyDescent="0.25">
      <c r="A80" s="159" t="s">
        <v>485</v>
      </c>
      <c r="B80" s="151">
        <f t="shared" si="6"/>
        <v>5550322.6600000001</v>
      </c>
      <c r="C80" s="158"/>
      <c r="D80" s="158">
        <v>3025955</v>
      </c>
      <c r="E80" s="158">
        <v>147225</v>
      </c>
      <c r="F80" s="158">
        <v>1813647.9299999997</v>
      </c>
      <c r="G80" s="158">
        <v>563494.73</v>
      </c>
      <c r="H80" s="158"/>
      <c r="I80" s="151"/>
      <c r="J80" s="151"/>
      <c r="K80" s="157"/>
      <c r="L80" s="157"/>
      <c r="M80" s="157"/>
      <c r="N80" s="157"/>
    </row>
    <row r="81" spans="1:18" s="153" customFormat="1" ht="14.25" customHeight="1" x14ac:dyDescent="0.25">
      <c r="A81" s="159" t="s">
        <v>484</v>
      </c>
      <c r="B81" s="151">
        <f t="shared" si="6"/>
        <v>0</v>
      </c>
      <c r="C81" s="158"/>
      <c r="D81" s="158"/>
      <c r="E81" s="158"/>
      <c r="F81" s="158"/>
      <c r="G81" s="158"/>
      <c r="H81" s="158"/>
      <c r="I81" s="151"/>
      <c r="J81" s="151"/>
      <c r="K81" s="157"/>
      <c r="L81" s="157"/>
      <c r="M81" s="157"/>
      <c r="N81" s="157"/>
      <c r="R81" s="157"/>
    </row>
    <row r="82" spans="1:18" s="153" customFormat="1" ht="14.25" customHeight="1" x14ac:dyDescent="0.25">
      <c r="A82" s="159" t="s">
        <v>483</v>
      </c>
      <c r="B82" s="151">
        <f t="shared" si="6"/>
        <v>0</v>
      </c>
      <c r="C82" s="158"/>
      <c r="D82" s="158"/>
      <c r="E82" s="158"/>
      <c r="F82" s="158"/>
      <c r="G82" s="158"/>
      <c r="H82" s="158"/>
      <c r="I82" s="151"/>
      <c r="J82" s="151"/>
      <c r="K82" s="157"/>
      <c r="L82" s="157"/>
      <c r="M82" s="157"/>
      <c r="N82" s="157"/>
    </row>
    <row r="83" spans="1:18" s="153" customFormat="1" x14ac:dyDescent="0.25">
      <c r="A83" s="164" t="s">
        <v>482</v>
      </c>
      <c r="B83" s="163">
        <f t="shared" si="6"/>
        <v>0</v>
      </c>
      <c r="C83" s="162"/>
      <c r="D83" s="158">
        <v>0</v>
      </c>
      <c r="E83" s="162">
        <f>E84</f>
        <v>0</v>
      </c>
      <c r="F83" s="162"/>
      <c r="G83" s="161"/>
      <c r="H83" s="151"/>
      <c r="I83" s="151"/>
      <c r="J83" s="151"/>
      <c r="K83" s="151"/>
      <c r="L83" s="160"/>
      <c r="M83" s="160"/>
      <c r="N83" s="157"/>
    </row>
    <row r="84" spans="1:18" s="153" customFormat="1" ht="14.25" customHeight="1" x14ac:dyDescent="0.25">
      <c r="A84" s="159" t="s">
        <v>481</v>
      </c>
      <c r="B84" s="151">
        <f t="shared" si="6"/>
        <v>0</v>
      </c>
      <c r="C84" s="158"/>
      <c r="D84" s="158"/>
      <c r="E84" s="158"/>
      <c r="F84" s="158"/>
      <c r="G84" s="158"/>
      <c r="H84" s="158"/>
      <c r="I84" s="151"/>
      <c r="J84" s="151"/>
      <c r="K84" s="157"/>
      <c r="L84" s="157"/>
      <c r="M84" s="157"/>
      <c r="N84" s="157"/>
    </row>
    <row r="85" spans="1:18" s="153" customFormat="1" x14ac:dyDescent="0.25">
      <c r="A85" s="156" t="s">
        <v>480</v>
      </c>
      <c r="B85" s="155">
        <f t="shared" si="6"/>
        <v>5550322.6600000001</v>
      </c>
      <c r="C85" s="154">
        <v>0</v>
      </c>
      <c r="D85" s="154">
        <v>3025955</v>
      </c>
      <c r="E85" s="154">
        <f>E76+E79+E83</f>
        <v>147225</v>
      </c>
      <c r="F85" s="154">
        <f>F76+F79+F83</f>
        <v>1813647.9299999997</v>
      </c>
      <c r="G85" s="154">
        <f>G76+G79+G83</f>
        <v>563494.73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</row>
    <row r="86" spans="1:18" x14ac:dyDescent="0.3">
      <c r="A86" s="152"/>
      <c r="B86" s="151">
        <f t="shared" si="6"/>
        <v>0</v>
      </c>
      <c r="C86" s="148"/>
      <c r="D86" s="150"/>
      <c r="E86" s="148"/>
      <c r="F86" s="149"/>
      <c r="G86" s="149"/>
      <c r="H86" s="148"/>
      <c r="I86" s="147"/>
      <c r="J86" s="146"/>
      <c r="K86" s="145"/>
      <c r="L86" s="121"/>
      <c r="M86" s="121"/>
      <c r="N86" s="144"/>
    </row>
    <row r="87" spans="1:18" x14ac:dyDescent="0.3">
      <c r="A87" s="143" t="s">
        <v>479</v>
      </c>
      <c r="B87" s="142">
        <f t="shared" si="6"/>
        <v>810370558.91999996</v>
      </c>
      <c r="C87" s="141">
        <f t="shared" ref="C87:N87" si="7">+C74+C85</f>
        <v>109808211.30000001</v>
      </c>
      <c r="D87" s="141">
        <f t="shared" si="7"/>
        <v>95709722.439999998</v>
      </c>
      <c r="E87" s="141">
        <f t="shared" si="7"/>
        <v>119253873.86</v>
      </c>
      <c r="F87" s="141">
        <f t="shared" si="7"/>
        <v>120587607.43000001</v>
      </c>
      <c r="G87" s="141">
        <f t="shared" si="7"/>
        <v>139149648.36999997</v>
      </c>
      <c r="H87" s="141">
        <f t="shared" si="7"/>
        <v>99278634.790000007</v>
      </c>
      <c r="I87" s="141">
        <f t="shared" si="7"/>
        <v>126582860.72999997</v>
      </c>
      <c r="J87" s="141">
        <f t="shared" si="7"/>
        <v>0</v>
      </c>
      <c r="K87" s="141">
        <f t="shared" si="7"/>
        <v>0</v>
      </c>
      <c r="L87" s="141">
        <f t="shared" si="7"/>
        <v>0</v>
      </c>
      <c r="M87" s="141">
        <f t="shared" si="7"/>
        <v>0</v>
      </c>
      <c r="N87" s="141">
        <f t="shared" si="7"/>
        <v>0</v>
      </c>
    </row>
    <row r="88" spans="1:18" s="124" customFormat="1" ht="12.75" x14ac:dyDescent="0.2">
      <c r="A88" s="124" t="s">
        <v>478</v>
      </c>
      <c r="B88" s="138"/>
      <c r="C88" s="140"/>
      <c r="D88" s="125"/>
      <c r="E88" s="128"/>
      <c r="F88" s="128"/>
      <c r="G88" s="140"/>
      <c r="H88" s="131"/>
      <c r="I88" s="139"/>
      <c r="J88" s="131"/>
      <c r="K88" s="125"/>
      <c r="L88" s="125"/>
      <c r="M88" s="125"/>
      <c r="N88" s="133"/>
    </row>
    <row r="89" spans="1:18" s="124" customFormat="1" ht="12.75" x14ac:dyDescent="0.2">
      <c r="A89" s="124" t="s">
        <v>477</v>
      </c>
      <c r="B89" s="138"/>
      <c r="C89" s="137"/>
      <c r="D89" s="125"/>
      <c r="E89" s="128"/>
      <c r="F89" s="128"/>
      <c r="G89" s="137"/>
      <c r="H89" s="135"/>
      <c r="I89" s="136"/>
      <c r="J89" s="135"/>
      <c r="K89" s="133"/>
      <c r="L89" s="134"/>
      <c r="M89" s="125"/>
      <c r="N89" s="133"/>
    </row>
    <row r="90" spans="1:18" s="124" customFormat="1" ht="12.75" x14ac:dyDescent="0.2">
      <c r="A90" s="124" t="s">
        <v>476</v>
      </c>
      <c r="B90" s="131"/>
      <c r="C90" s="131"/>
      <c r="D90" s="125"/>
      <c r="E90" s="128"/>
      <c r="F90" s="128"/>
      <c r="G90" s="131"/>
      <c r="H90" s="131"/>
      <c r="I90" s="131"/>
      <c r="J90" s="131"/>
      <c r="K90" s="131"/>
      <c r="L90" s="134"/>
      <c r="M90" s="125"/>
      <c r="N90" s="133"/>
    </row>
    <row r="91" spans="1:18" s="124" customFormat="1" ht="12.75" x14ac:dyDescent="0.2">
      <c r="A91" s="132" t="s">
        <v>475</v>
      </c>
      <c r="B91" s="128"/>
      <c r="C91" s="131"/>
      <c r="D91" s="125"/>
      <c r="E91" s="128"/>
      <c r="F91" s="128"/>
      <c r="G91" s="128"/>
      <c r="H91" s="126"/>
      <c r="I91" s="127"/>
      <c r="J91" s="126"/>
      <c r="K91" s="125"/>
      <c r="L91" s="125"/>
      <c r="M91" s="125"/>
      <c r="N91" s="125"/>
    </row>
    <row r="92" spans="1:18" s="124" customFormat="1" ht="28.5" x14ac:dyDescent="0.2">
      <c r="A92" s="129" t="s">
        <v>474</v>
      </c>
      <c r="B92" s="128"/>
      <c r="C92" s="128"/>
      <c r="D92" s="122"/>
      <c r="E92" s="122"/>
      <c r="F92" s="130"/>
      <c r="G92" s="128"/>
      <c r="H92" s="126"/>
      <c r="I92" s="127"/>
      <c r="J92" s="126"/>
      <c r="K92" s="125"/>
      <c r="L92" s="125"/>
      <c r="M92" s="125"/>
      <c r="N92" s="125"/>
    </row>
    <row r="93" spans="1:18" s="124" customFormat="1" ht="28.5" customHeight="1" x14ac:dyDescent="0.2">
      <c r="A93" s="129" t="s">
        <v>473</v>
      </c>
      <c r="B93" s="128"/>
      <c r="C93" s="128"/>
      <c r="D93" s="119"/>
      <c r="E93" s="119"/>
      <c r="F93" s="119"/>
      <c r="G93" s="128"/>
      <c r="H93" s="126"/>
      <c r="I93" s="127"/>
      <c r="J93" s="126"/>
      <c r="K93" s="125"/>
      <c r="L93" s="125"/>
      <c r="M93" s="125"/>
      <c r="N93" s="125"/>
    </row>
    <row r="94" spans="1:18" s="124" customFormat="1" ht="21" x14ac:dyDescent="0.2">
      <c r="A94" s="129" t="s">
        <v>472</v>
      </c>
      <c r="B94" s="128"/>
      <c r="C94" s="128"/>
      <c r="D94" s="119"/>
      <c r="E94" s="119"/>
      <c r="F94" s="119"/>
      <c r="G94" s="119"/>
      <c r="H94" s="126"/>
      <c r="I94" s="127"/>
      <c r="J94" s="126"/>
      <c r="K94" s="125"/>
      <c r="L94" s="125"/>
      <c r="M94" s="125"/>
      <c r="N94" s="125"/>
    </row>
    <row r="95" spans="1:18" s="124" customFormat="1" ht="21" x14ac:dyDescent="0.2">
      <c r="A95" s="129" t="s">
        <v>471</v>
      </c>
      <c r="B95" s="128"/>
      <c r="C95" s="128"/>
      <c r="D95" s="119"/>
      <c r="E95" s="119"/>
      <c r="F95" s="119"/>
      <c r="G95" s="119"/>
      <c r="H95" s="126"/>
      <c r="I95" s="127"/>
      <c r="J95" s="126"/>
      <c r="K95" s="125"/>
      <c r="L95" s="125"/>
      <c r="M95" s="125"/>
      <c r="N95" s="125"/>
    </row>
    <row r="96" spans="1:18" s="124" customFormat="1" ht="23.25" customHeight="1" x14ac:dyDescent="0.2">
      <c r="A96" s="129" t="s">
        <v>470</v>
      </c>
      <c r="B96" s="128"/>
      <c r="C96" s="128"/>
      <c r="D96" s="119"/>
      <c r="E96" s="119"/>
      <c r="F96" s="119"/>
      <c r="G96" s="119"/>
      <c r="H96" s="128"/>
      <c r="I96" s="127"/>
      <c r="J96" s="126"/>
      <c r="K96" s="125"/>
      <c r="L96" s="125"/>
      <c r="M96" s="125"/>
      <c r="N96" s="125"/>
    </row>
    <row r="97" spans="1:19" ht="58.5" customHeight="1" x14ac:dyDescent="0.45">
      <c r="A97" s="123"/>
      <c r="B97" s="122"/>
      <c r="C97" s="122"/>
      <c r="D97" s="119"/>
      <c r="E97" s="119"/>
      <c r="F97" s="119"/>
      <c r="G97" s="119"/>
      <c r="H97" s="121"/>
      <c r="I97" s="121"/>
      <c r="J97" s="121"/>
      <c r="K97" s="121"/>
      <c r="L97" s="107"/>
      <c r="M97" s="107"/>
      <c r="N97" s="107"/>
    </row>
    <row r="98" spans="1:19" s="118" customFormat="1" ht="62.25" customHeight="1" x14ac:dyDescent="0.35">
      <c r="A98" s="120"/>
      <c r="B98" s="119"/>
      <c r="C98" s="119"/>
      <c r="D98" s="119"/>
      <c r="E98" s="119"/>
      <c r="F98" s="119"/>
      <c r="G98" s="119"/>
      <c r="H98" s="207"/>
      <c r="I98" s="207"/>
      <c r="J98" s="207"/>
      <c r="K98" s="207"/>
      <c r="L98" s="207"/>
      <c r="M98" s="119"/>
      <c r="N98" s="119"/>
      <c r="O98" s="119"/>
      <c r="P98" s="119"/>
      <c r="Q98" s="119"/>
      <c r="R98" s="119"/>
      <c r="S98" s="119"/>
    </row>
    <row r="99" spans="1:19" x14ac:dyDescent="0.3">
      <c r="A99" s="117"/>
      <c r="B99" s="114"/>
      <c r="C99" s="114"/>
      <c r="G99" s="114"/>
      <c r="H99" s="115"/>
      <c r="I99" s="116"/>
      <c r="J99" s="115"/>
      <c r="K99" s="114"/>
      <c r="L99" s="113"/>
      <c r="M99" s="113"/>
      <c r="N99" s="113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4" fitToHeight="0" orientation="landscape" r:id="rId1"/>
  <rowBreaks count="1" manualBreakCount="1">
    <brk id="6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Relación de Ingresos y Egresos</vt:lpstr>
      <vt:lpstr>Ejecución OAI 2023</vt:lpstr>
      <vt:lpstr>'Ejecución OAI 2023'!Área_de_impresión</vt:lpstr>
      <vt:lpstr>'Relación de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JAZMIN CASTILLO</dc:creator>
  <cp:lastModifiedBy>MOISES ISSAIAS RICHARSON CAMPUSANO</cp:lastModifiedBy>
  <cp:lastPrinted>2023-08-25T16:16:31Z</cp:lastPrinted>
  <dcterms:created xsi:type="dcterms:W3CDTF">2023-07-18T19:11:09Z</dcterms:created>
  <dcterms:modified xsi:type="dcterms:W3CDTF">2023-08-25T16:16:46Z</dcterms:modified>
</cp:coreProperties>
</file>