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FINANZAS\Relacion Ingresos &amp; Egresos\"/>
    </mc:Choice>
  </mc:AlternateContent>
  <xr:revisionPtr revIDLastSave="0" documentId="8_{E5429C0C-C8D3-4735-A9A6-EE473DC368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ón de Ingresos y Egresos" sheetId="1" r:id="rId1"/>
    <sheet name="Presup. Aprobado-Ejec OAI" sheetId="2" r:id="rId2"/>
  </sheets>
  <definedNames>
    <definedName name="_xlnm.Print_Area" localSheetId="1">'Presup. Aprobado-Ejec OAI'!$A$1:$S$85</definedName>
    <definedName name="_xlnm.Print_Area" localSheetId="0">'Relación de Ingresos y Egresos'!$A$1:$G$944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E10" i="2"/>
  <c r="H10" i="2"/>
  <c r="R10" i="2" s="1"/>
  <c r="I10" i="2"/>
  <c r="J10" i="2"/>
  <c r="K10" i="2"/>
  <c r="L10" i="2"/>
  <c r="M10" i="2"/>
  <c r="N10" i="2"/>
  <c r="O10" i="2"/>
  <c r="P10" i="2"/>
  <c r="Q10" i="2"/>
  <c r="R11" i="2"/>
  <c r="R12" i="2"/>
  <c r="R13" i="2"/>
  <c r="R14" i="2"/>
  <c r="R15" i="2"/>
  <c r="D16" i="2"/>
  <c r="E16" i="2"/>
  <c r="H16" i="2"/>
  <c r="R16" i="2" s="1"/>
  <c r="I16" i="2"/>
  <c r="J16" i="2"/>
  <c r="K16" i="2"/>
  <c r="L16" i="2"/>
  <c r="M16" i="2"/>
  <c r="N16" i="2"/>
  <c r="O16" i="2"/>
  <c r="P16" i="2"/>
  <c r="Q16" i="2"/>
  <c r="R17" i="2"/>
  <c r="R18" i="2"/>
  <c r="R19" i="2"/>
  <c r="E20" i="2"/>
  <c r="R20" i="2"/>
  <c r="R21" i="2"/>
  <c r="R22" i="2"/>
  <c r="R23" i="2"/>
  <c r="R24" i="2"/>
  <c r="R25" i="2"/>
  <c r="D26" i="2"/>
  <c r="H26" i="2"/>
  <c r="I26" i="2"/>
  <c r="R26" i="2" s="1"/>
  <c r="J26" i="2"/>
  <c r="K26" i="2"/>
  <c r="L26" i="2"/>
  <c r="M26" i="2"/>
  <c r="N26" i="2"/>
  <c r="O26" i="2"/>
  <c r="P26" i="2"/>
  <c r="Q26" i="2"/>
  <c r="R27" i="2"/>
  <c r="E28" i="2"/>
  <c r="E26" i="2" s="1"/>
  <c r="E80" i="2" s="1"/>
  <c r="R28" i="2"/>
  <c r="R29" i="2"/>
  <c r="R30" i="2"/>
  <c r="E31" i="2"/>
  <c r="R31" i="2"/>
  <c r="R32" i="2"/>
  <c r="R33" i="2"/>
  <c r="R34" i="2"/>
  <c r="R35" i="2"/>
  <c r="D36" i="2"/>
  <c r="E36" i="2"/>
  <c r="H36" i="2"/>
  <c r="R36" i="2" s="1"/>
  <c r="I36" i="2"/>
  <c r="J36" i="2"/>
  <c r="K36" i="2"/>
  <c r="L36" i="2"/>
  <c r="M36" i="2"/>
  <c r="N36" i="2"/>
  <c r="O36" i="2"/>
  <c r="P36" i="2"/>
  <c r="Q36" i="2"/>
  <c r="R37" i="2"/>
  <c r="R38" i="2"/>
  <c r="R39" i="2"/>
  <c r="R43" i="2"/>
  <c r="R44" i="2"/>
  <c r="R45" i="2"/>
  <c r="R46" i="2"/>
  <c r="R47" i="2"/>
  <c r="R48" i="2"/>
  <c r="R51" i="2"/>
  <c r="D52" i="2"/>
  <c r="E52" i="2"/>
  <c r="H52" i="2"/>
  <c r="R52" i="2" s="1"/>
  <c r="I52" i="2"/>
  <c r="J52" i="2"/>
  <c r="K52" i="2"/>
  <c r="L52" i="2"/>
  <c r="M52" i="2"/>
  <c r="N52" i="2"/>
  <c r="O52" i="2"/>
  <c r="P52" i="2"/>
  <c r="Q52" i="2"/>
  <c r="R53" i="2"/>
  <c r="E54" i="2"/>
  <c r="R54" i="2"/>
  <c r="R55" i="2"/>
  <c r="R56" i="2"/>
  <c r="R57" i="2"/>
  <c r="R58" i="2"/>
  <c r="R59" i="2"/>
  <c r="R60" i="2"/>
  <c r="R61" i="2"/>
  <c r="D62" i="2"/>
  <c r="E62" i="2"/>
  <c r="H62" i="2"/>
  <c r="I62" i="2"/>
  <c r="J62" i="2"/>
  <c r="L62" i="2"/>
  <c r="M62" i="2"/>
  <c r="R62" i="2" s="1"/>
  <c r="N62" i="2"/>
  <c r="O62" i="2"/>
  <c r="P62" i="2"/>
  <c r="Q62" i="2"/>
  <c r="R63" i="2"/>
  <c r="R64" i="2"/>
  <c r="R65" i="2"/>
  <c r="R66" i="2"/>
  <c r="H67" i="2"/>
  <c r="R67" i="2"/>
  <c r="R68" i="2"/>
  <c r="R69" i="2"/>
  <c r="H70" i="2"/>
  <c r="R70" i="2"/>
  <c r="R71" i="2"/>
  <c r="R72" i="2"/>
  <c r="R73" i="2"/>
  <c r="R74" i="2"/>
  <c r="D75" i="2"/>
  <c r="E75" i="2"/>
  <c r="H75" i="2"/>
  <c r="I75" i="2"/>
  <c r="R75" i="2" s="1"/>
  <c r="J75" i="2"/>
  <c r="M75" i="2"/>
  <c r="D80" i="2"/>
  <c r="H80" i="2"/>
  <c r="I80" i="2"/>
  <c r="J80" i="2"/>
  <c r="K80" i="2"/>
  <c r="L80" i="2"/>
  <c r="M80" i="2"/>
  <c r="N80" i="2"/>
  <c r="O80" i="2"/>
  <c r="P80" i="2"/>
  <c r="Q80" i="2"/>
  <c r="R80" i="2" l="1"/>
</calcChain>
</file>

<file path=xl/sharedStrings.xml><?xml version="1.0" encoding="utf-8"?>
<sst xmlns="http://schemas.openxmlformats.org/spreadsheetml/2006/main" count="1580" uniqueCount="889">
  <si>
    <t>Fecha</t>
  </si>
  <si>
    <t>Referencia</t>
  </si>
  <si>
    <t>Autoridad Portuaria Dominicana</t>
  </si>
  <si>
    <t>Relación de Ingresos y Egresos</t>
  </si>
  <si>
    <t>Detalle</t>
  </si>
  <si>
    <t>TRANSFERENCIA ENTRE CUENTA</t>
  </si>
  <si>
    <t>SILENA MORALES</t>
  </si>
  <si>
    <t>ANGIE PORCELLA CATERING SRL</t>
  </si>
  <si>
    <t>NERQUIS CEPEDA</t>
  </si>
  <si>
    <t>GRISELDA MONTAS SRL</t>
  </si>
  <si>
    <t>JUNTA CENTRAL ELECTORAL</t>
  </si>
  <si>
    <t>CHEQUES DE ADMINISTRACION</t>
  </si>
  <si>
    <t>EZEQUIEL PERALTA</t>
  </si>
  <si>
    <t>JOSE M. MORETA</t>
  </si>
  <si>
    <t>CRISTOFER SUAREZ</t>
  </si>
  <si>
    <t>ESPERANZA MATEO</t>
  </si>
  <si>
    <t>WENDY TERRERO</t>
  </si>
  <si>
    <t>JUAN MIGUEL DE LOS SANTOS</t>
  </si>
  <si>
    <t>ALTAGRACIA LARA GONZALEZ</t>
  </si>
  <si>
    <t>ANTONIO RAFAEL ARIAS SILVA</t>
  </si>
  <si>
    <t>BIENVENIDO PEÑA</t>
  </si>
  <si>
    <t>CADIZ OSIRIS FRIAS BENZANT</t>
  </si>
  <si>
    <t>RICARDO RAFAEL ROJAS NUÑEZ</t>
  </si>
  <si>
    <t>BRANLI JOAQUIN FERNANDEZ RAFAE</t>
  </si>
  <si>
    <t>CONSORCIO DE TARJETAS DOMINICA</t>
  </si>
  <si>
    <t>LUIS RAFAEL HERNANDEZ BRITO</t>
  </si>
  <si>
    <t>MANOLIN CUEVAS CARABALLO</t>
  </si>
  <si>
    <t>JUAN MIGUEL DE LOS SANTOS GONZ</t>
  </si>
  <si>
    <t>JOEL ANTONIO ABREU MARTE</t>
  </si>
  <si>
    <t>LAURA ROSIBEL KELLY FRIAS</t>
  </si>
  <si>
    <t>FRANCISCO ALEJANDRO CAMPOS ALV</t>
  </si>
  <si>
    <t>HYLSA</t>
  </si>
  <si>
    <t>ESPERANZA MATEO YSABEL</t>
  </si>
  <si>
    <t>COMISIONES</t>
  </si>
  <si>
    <t>Debito</t>
  </si>
  <si>
    <t>Credito</t>
  </si>
  <si>
    <t xml:space="preserve">Balance </t>
  </si>
  <si>
    <t>CUENTA NOMINA</t>
  </si>
  <si>
    <t xml:space="preserve">CUENTA OPERACIONES </t>
  </si>
  <si>
    <t>CUENTA DÓLAR</t>
  </si>
  <si>
    <t>CUENTA ARRIMO</t>
  </si>
  <si>
    <t>COMISION BANCARIA CTA. ARRIMO</t>
  </si>
  <si>
    <t>COMISION BANCARIA CTA. PRESTAM</t>
  </si>
  <si>
    <t>Relación de  Egresos al 30 de Junio 2023</t>
  </si>
  <si>
    <t>Número</t>
  </si>
  <si>
    <t>Beneficiario</t>
  </si>
  <si>
    <t>Concepto</t>
  </si>
  <si>
    <t>Cuenta</t>
  </si>
  <si>
    <t>Monto</t>
  </si>
  <si>
    <t>NOMINA</t>
  </si>
  <si>
    <t>ANYARLENE BERGES PEÑA</t>
  </si>
  <si>
    <t>DIETA CONSEJO ADM.</t>
  </si>
  <si>
    <t>PRESTACIONES LABORALES</t>
  </si>
  <si>
    <t>JOHANNY MARIA CARREÑO PIMENTEL</t>
  </si>
  <si>
    <t>REPOSICION DE CAJA CHICA</t>
  </si>
  <si>
    <t>CAROLAY CARABALLO AMPARO</t>
  </si>
  <si>
    <t>ASISTENCIA ECONOMICA</t>
  </si>
  <si>
    <t>Al 31 de Octubre 2023</t>
  </si>
  <si>
    <t>DEPOSITO DE FECHA 2/10/2023</t>
  </si>
  <si>
    <t>820010241-3</t>
  </si>
  <si>
    <t>030010069-13</t>
  </si>
  <si>
    <t>DEPOSITO DE FECHA 3/10/2023</t>
  </si>
  <si>
    <t>000010432-1</t>
  </si>
  <si>
    <t>430030219-3</t>
  </si>
  <si>
    <t>DEPOSITO DE FECHA 4/10/2023</t>
  </si>
  <si>
    <t>820020199-3</t>
  </si>
  <si>
    <t>DEPOSITO DE FECHA 5/10/2023</t>
  </si>
  <si>
    <t>036110761-1</t>
  </si>
  <si>
    <t>820020333-3</t>
  </si>
  <si>
    <t>DEPOSITO DE FECHA 6/10/2023</t>
  </si>
  <si>
    <t>820010569-3</t>
  </si>
  <si>
    <t>DEPOSITO DE FECHA 7/10/2023</t>
  </si>
  <si>
    <t>820010566-3</t>
  </si>
  <si>
    <t>DEPOSITO DE FECHA 9/10/2023</t>
  </si>
  <si>
    <t>820020313-3</t>
  </si>
  <si>
    <t>30020014-13</t>
  </si>
  <si>
    <t>000019156-5</t>
  </si>
  <si>
    <t>DEPOSITO DE FECHA 10/10/2023</t>
  </si>
  <si>
    <t>820010198-3</t>
  </si>
  <si>
    <t>030020011-13</t>
  </si>
  <si>
    <t>DEPOSITO DE FECHA 11/10/2023</t>
  </si>
  <si>
    <t>820020135-3</t>
  </si>
  <si>
    <t>000036450-5</t>
  </si>
  <si>
    <t>20502663-13</t>
  </si>
  <si>
    <t>030020008-13</t>
  </si>
  <si>
    <t>DEPOSITO DE FECHA 12/10/2023</t>
  </si>
  <si>
    <t>820010201-3</t>
  </si>
  <si>
    <t>DEPOSITO DE FECHA 13/10/2023</t>
  </si>
  <si>
    <t>820030596-3</t>
  </si>
  <si>
    <t>DEPOSITO DE FECHA 14/10/2023</t>
  </si>
  <si>
    <t>820030599-3</t>
  </si>
  <si>
    <t>DEPOSITO DE FECHA 16/10/2023</t>
  </si>
  <si>
    <t>820020200-3</t>
  </si>
  <si>
    <t>DEPOSITO DE FECHA 17/10/2023</t>
  </si>
  <si>
    <t>820030206-3</t>
  </si>
  <si>
    <t>DEPOSITO DE FECHA 18/10/2023</t>
  </si>
  <si>
    <t>000011723-1</t>
  </si>
  <si>
    <t>820010135-3</t>
  </si>
  <si>
    <t>DEPOSITO DE FECHA 19/10/2023</t>
  </si>
  <si>
    <t>200400206-13</t>
  </si>
  <si>
    <t>19541611-3</t>
  </si>
  <si>
    <t>PAGO SISALRIL SUBSIDIO ENFERME</t>
  </si>
  <si>
    <t>DEPOSITO DE FECHA 20/10/2023</t>
  </si>
  <si>
    <t>810010314-3</t>
  </si>
  <si>
    <t>820030207-3</t>
  </si>
  <si>
    <t>PAGO SISALRIL SUBSIDIO MATERNI</t>
  </si>
  <si>
    <t>000036927-1</t>
  </si>
  <si>
    <t>200400203-13</t>
  </si>
  <si>
    <t>DEPOSITO DE FECHA 23/10/2023</t>
  </si>
  <si>
    <t>820010156-3</t>
  </si>
  <si>
    <t>DEPOSITO DE FECHA 24/10/2023</t>
  </si>
  <si>
    <t>820030149-3</t>
  </si>
  <si>
    <t>DEPOSITO DE FECHA 25/10/2023</t>
  </si>
  <si>
    <t>000017338-8</t>
  </si>
  <si>
    <t>820020613-3</t>
  </si>
  <si>
    <t>820030185-3</t>
  </si>
  <si>
    <t>820020610-3</t>
  </si>
  <si>
    <t>DEPOSITO DE FECHA 26/10/2023</t>
  </si>
  <si>
    <t>820030205-3</t>
  </si>
  <si>
    <t>SUBSIDIO MATERNIDAD</t>
  </si>
  <si>
    <t>DEPOSITO DE FECHA 27/10/2023</t>
  </si>
  <si>
    <t>20502664-13</t>
  </si>
  <si>
    <t>DEPOSITO DE FECHA 30/10/2023</t>
  </si>
  <si>
    <t>820020252-3</t>
  </si>
  <si>
    <t>000010461-1</t>
  </si>
  <si>
    <t>30030045-13</t>
  </si>
  <si>
    <t>30030042-13</t>
  </si>
  <si>
    <t>820030677-3</t>
  </si>
  <si>
    <t>820030680-3</t>
  </si>
  <si>
    <t>depositos haina occidental</t>
  </si>
  <si>
    <t>820020181-3</t>
  </si>
  <si>
    <t>DEPOSITO DE FECHA 31/10/2023</t>
  </si>
  <si>
    <t>30020025-13</t>
  </si>
  <si>
    <t>20502666-13</t>
  </si>
  <si>
    <t>COMISION BANCARIA CTA. OPERACI</t>
  </si>
  <si>
    <t>TOTAL DEBITOS:</t>
  </si>
  <si>
    <t>TOTAL CREDITOS:</t>
  </si>
  <si>
    <t>CUENTA OPERACIONES No.  010-500107-4</t>
  </si>
  <si>
    <t>CUENTA DOLAR, No. 010-238720-6</t>
  </si>
  <si>
    <t>070060026-17</t>
  </si>
  <si>
    <t>070060036-17</t>
  </si>
  <si>
    <t>036798379-1</t>
  </si>
  <si>
    <t>510020857-20</t>
  </si>
  <si>
    <t>300020116-12</t>
  </si>
  <si>
    <t>070050067-17</t>
  </si>
  <si>
    <t>TRANNFERENCIA ENTRE CUENTA DOL</t>
  </si>
  <si>
    <t>2/996/50010</t>
  </si>
  <si>
    <t>COMISION BANCARIA DOLAR</t>
  </si>
  <si>
    <t>MA NEGATIVA</t>
  </si>
  <si>
    <t>00030230-12</t>
  </si>
  <si>
    <t>000016741-1</t>
  </si>
  <si>
    <t>000015052-1</t>
  </si>
  <si>
    <t>000035257-1</t>
  </si>
  <si>
    <t>000035255-1</t>
  </si>
  <si>
    <t>deposito de fecha 02/10/2023</t>
  </si>
  <si>
    <t>130010857-26</t>
  </si>
  <si>
    <t>820010139-2</t>
  </si>
  <si>
    <t>820010136-2</t>
  </si>
  <si>
    <t>820010133-2</t>
  </si>
  <si>
    <t>130010854-8</t>
  </si>
  <si>
    <t>MAYRA CAIRO LEBRON</t>
  </si>
  <si>
    <t>21038350-6</t>
  </si>
  <si>
    <t>310010239-5</t>
  </si>
  <si>
    <t>588353918-6</t>
  </si>
  <si>
    <t>310010172-5</t>
  </si>
  <si>
    <t>310010236-5</t>
  </si>
  <si>
    <t>300050444-8</t>
  </si>
  <si>
    <t>760030763-21</t>
  </si>
  <si>
    <t>22723977-2</t>
  </si>
  <si>
    <t>820010124-2</t>
  </si>
  <si>
    <t>820010120-2</t>
  </si>
  <si>
    <t>310010175-5</t>
  </si>
  <si>
    <t>300050133-12</t>
  </si>
  <si>
    <t>179879877-5</t>
  </si>
  <si>
    <t>036036051-1</t>
  </si>
  <si>
    <t>000010062-1</t>
  </si>
  <si>
    <t>036036337-1</t>
  </si>
  <si>
    <t>036036886-1</t>
  </si>
  <si>
    <t>588353734-6</t>
  </si>
  <si>
    <t>000036670-1</t>
  </si>
  <si>
    <t>ABRAHAM EMMANUEL ALMARANTE</t>
  </si>
  <si>
    <t>JORGE OTONIEL DE JS. ROMERO</t>
  </si>
  <si>
    <t>MIGUEL SUERO FRIAS</t>
  </si>
  <si>
    <t>JOSE AUGUSTO SORIANO R.</t>
  </si>
  <si>
    <t>SELENYI CORONADO HERRERRA</t>
  </si>
  <si>
    <t>VIRGILIO MARTINEZ ROSARIO</t>
  </si>
  <si>
    <t>YSAY CASTILLO BATISTA</t>
  </si>
  <si>
    <t>DENIS EVANGELISTA MEDINA ROSAR</t>
  </si>
  <si>
    <t>YANERY MEDINA ROSARIO</t>
  </si>
  <si>
    <t>JACINTA ALVAREZ ROSARIO</t>
  </si>
  <si>
    <t>REINALDO GABINO ROSARIO</t>
  </si>
  <si>
    <t>HENRRY SANTIAGO SILVERIO</t>
  </si>
  <si>
    <t>DAVID HERNANDEZ GOMEZ</t>
  </si>
  <si>
    <t>CARMELO MARTE SILVERIO</t>
  </si>
  <si>
    <t>ANTONIA RODRIGUEZ</t>
  </si>
  <si>
    <t>AGUSTIN GONZALEZ</t>
  </si>
  <si>
    <t>CK. NU</t>
  </si>
  <si>
    <t>NICOLAS JAPA VALDEZ</t>
  </si>
  <si>
    <t>760080510-8</t>
  </si>
  <si>
    <t>CHEQUE DE ADMINISTRACION</t>
  </si>
  <si>
    <t>CK. EMITIDOS MES DE OCTUBRE/20</t>
  </si>
  <si>
    <t>588354972-6</t>
  </si>
  <si>
    <t>572999156-6</t>
  </si>
  <si>
    <t>566650484-6</t>
  </si>
  <si>
    <t>569406642-6</t>
  </si>
  <si>
    <t>21038351-6</t>
  </si>
  <si>
    <t>588354652-6</t>
  </si>
  <si>
    <t>400030419-9</t>
  </si>
  <si>
    <t>400030423-9</t>
  </si>
  <si>
    <t>310060105-5</t>
  </si>
  <si>
    <t>400030426-9</t>
  </si>
  <si>
    <t>209062934-8</t>
  </si>
  <si>
    <t>206046821-8</t>
  </si>
  <si>
    <t>130070205-8</t>
  </si>
  <si>
    <t>820020009-2</t>
  </si>
  <si>
    <t>820020006-2</t>
  </si>
  <si>
    <t>820010077-2</t>
  </si>
  <si>
    <t>820010080-2</t>
  </si>
  <si>
    <t>22723981-2</t>
  </si>
  <si>
    <t>310060092-5</t>
  </si>
  <si>
    <t>000019738-1</t>
  </si>
  <si>
    <t>130110315-8</t>
  </si>
  <si>
    <t>MICHEL A DIAZ</t>
  </si>
  <si>
    <t>SEVERO ACEVEDO</t>
  </si>
  <si>
    <t>LAURA D BONETTI</t>
  </si>
  <si>
    <t>JASMIN A CABRERA</t>
  </si>
  <si>
    <t>JOSE R MARTINEZ</t>
  </si>
  <si>
    <t>LUIS M ABREU</t>
  </si>
  <si>
    <t>JEFRIN MANUEL SANTANA ORTIZ</t>
  </si>
  <si>
    <t>CLAUDIO MIGUEL PERREAUX JULIEN</t>
  </si>
  <si>
    <t>ULISES P JIMENEZ</t>
  </si>
  <si>
    <t>DAIMON ANTONIO REYES</t>
  </si>
  <si>
    <t>STANLEY M CEPEDA</t>
  </si>
  <si>
    <t>ALVARO NUÑEZ PAREDES</t>
  </si>
  <si>
    <t>CADIZ O FRIAS</t>
  </si>
  <si>
    <t>RANDEYLIN A MARTINEZ</t>
  </si>
  <si>
    <t>EDES RAMON FCO. FLORIMON</t>
  </si>
  <si>
    <t>JOHNNY R DE LOS SANTOS</t>
  </si>
  <si>
    <t>FELICIA ARNO</t>
  </si>
  <si>
    <t>YORKA I TINEO</t>
  </si>
  <si>
    <t>NELSON RADHAMES LOPEZ JIMENEZ</t>
  </si>
  <si>
    <t>ELIANNY A MARTINEZ</t>
  </si>
  <si>
    <t>MARIELA DIAZ LOPEZ</t>
  </si>
  <si>
    <t>MIGUEL MERCEDES</t>
  </si>
  <si>
    <t>STANLEY MANUEL CEPEDA PEÑA</t>
  </si>
  <si>
    <t>MANUEL ANDRES BERNARD BUENO</t>
  </si>
  <si>
    <t>CRISTOFER SUAREZ RODRIGUEZ</t>
  </si>
  <si>
    <t>LISSETTE SANTOS</t>
  </si>
  <si>
    <t>JANETH A MALDONADO</t>
  </si>
  <si>
    <t>FELIX DANIEL SANTANA ESPIRITUS</t>
  </si>
  <si>
    <t>MARIA D FERNANDEZ</t>
  </si>
  <si>
    <t>VICTOR R LARA</t>
  </si>
  <si>
    <t>LICELOT PEÑA</t>
  </si>
  <si>
    <t>YOKASTA RODRIGUEZ</t>
  </si>
  <si>
    <t>PORFIRIO H LOPEZ</t>
  </si>
  <si>
    <t>CARLOS SORIANO ARIAS</t>
  </si>
  <si>
    <t>JOSE L MARTE</t>
  </si>
  <si>
    <t>LISANDRO F CATELLANOS</t>
  </si>
  <si>
    <t>SIMON POOL BELEN</t>
  </si>
  <si>
    <t>ELENA MATIAS</t>
  </si>
  <si>
    <t>MARCOS ANTONIO JAVIER AUGUSTO</t>
  </si>
  <si>
    <t>ENMANUEL ENRIQUE GONZALEZ HERN</t>
  </si>
  <si>
    <t>ENGEL A FELIZ</t>
  </si>
  <si>
    <t>JUANCITO GOMEZ</t>
  </si>
  <si>
    <t>SATURNINO VENTURRA</t>
  </si>
  <si>
    <t>ADRIANO BRAND</t>
  </si>
  <si>
    <t>MANUEL S GUANTE</t>
  </si>
  <si>
    <t>FRANCISCO ALCIDES REYES</t>
  </si>
  <si>
    <t>MANUEL A RODRIGUEZ</t>
  </si>
  <si>
    <t>LIBIO BELTRE</t>
  </si>
  <si>
    <t>RAMON A MENDEZ</t>
  </si>
  <si>
    <t>MIGUEL DE LOS SANTOS</t>
  </si>
  <si>
    <t>GEURY M PARRA</t>
  </si>
  <si>
    <t>LAURA N DIAZ</t>
  </si>
  <si>
    <t>FARAH L VASQUEZ</t>
  </si>
  <si>
    <t>FRANCISCO A PEREZ</t>
  </si>
  <si>
    <t>JOSE A BATISTA</t>
  </si>
  <si>
    <t>MELVIN RAFAEL DE JESUS PUJOLS</t>
  </si>
  <si>
    <t>JIMMI C GARCIA</t>
  </si>
  <si>
    <t>RAUL ELPIDIO PAULINO MARTINEZ</t>
  </si>
  <si>
    <t>RIXIE A URIBE</t>
  </si>
  <si>
    <t>MARCOS ANEURIS ROMERO HERNANDE</t>
  </si>
  <si>
    <t>LEONIDAS GARCIA</t>
  </si>
  <si>
    <t>JULIO D JIMENEZ</t>
  </si>
  <si>
    <t>VIAMAR, S.A.</t>
  </si>
  <si>
    <t>AGUA PLANETA AZUL</t>
  </si>
  <si>
    <t>CENTROXPERT STE, SRL.</t>
  </si>
  <si>
    <t>GONZALO ROMERO</t>
  </si>
  <si>
    <t>22723983-2</t>
  </si>
  <si>
    <t>400160260-9</t>
  </si>
  <si>
    <t>310060136-5</t>
  </si>
  <si>
    <t>070060029-17</t>
  </si>
  <si>
    <t>576146016-6</t>
  </si>
  <si>
    <t>MARCOS A ROMERO</t>
  </si>
  <si>
    <t>MELVIN R DE JESUS</t>
  </si>
  <si>
    <t>MARINO HERRERA</t>
  </si>
  <si>
    <t>GONZALO ROMERO MORALES</t>
  </si>
  <si>
    <t>EZEQUIEL MARTES SEVERINO</t>
  </si>
  <si>
    <t>GIANGNA MARCELIS CABRAL CERDA</t>
  </si>
  <si>
    <t>ULISES PORFIRIO JIMENEZ JIMENE</t>
  </si>
  <si>
    <t>VICTOR CARLOS PEÑA RAMIREZ</t>
  </si>
  <si>
    <t>RIXIE ALFONSINA URIBE DE KOURY</t>
  </si>
  <si>
    <t>MICHEL ARBELT DIAZ MARTINEZ</t>
  </si>
  <si>
    <t>JOSE ALBERTO ACOSTA SALDAÑA</t>
  </si>
  <si>
    <t>COMERCIAL YAELYS, SRL.</t>
  </si>
  <si>
    <t>SAMANTHA SEGURA</t>
  </si>
  <si>
    <t>LUIS MIGUEL ABREU GIL</t>
  </si>
  <si>
    <t>PORFIRIO HIJO LOPEZ AMPARO</t>
  </si>
  <si>
    <t>STEPHANNY MARIA ACOSTA LEONARD</t>
  </si>
  <si>
    <t>SOLUCIONES MECANICAS SM, SRL.</t>
  </si>
  <si>
    <t>STEPHANNY M ACOSTA</t>
  </si>
  <si>
    <t>RAUL E PAULINO</t>
  </si>
  <si>
    <t>EDWIN A ENCARNACION</t>
  </si>
  <si>
    <t>574020820-6</t>
  </si>
  <si>
    <t>310060453-5</t>
  </si>
  <si>
    <t>000019140-5</t>
  </si>
  <si>
    <t>000018831-5</t>
  </si>
  <si>
    <t>000039280-1</t>
  </si>
  <si>
    <t>000019039-1</t>
  </si>
  <si>
    <t>575993254-6</t>
  </si>
  <si>
    <t>RAMON GUZMAN</t>
  </si>
  <si>
    <t>DOMINGO TEJEDA LORENZO</t>
  </si>
  <si>
    <t>SANTA TEJEDA LORENZO</t>
  </si>
  <si>
    <t>JUAN ANT. TEJEDA LORENZO</t>
  </si>
  <si>
    <t>EFIGENIO DE JS. TORRES MELLA</t>
  </si>
  <si>
    <t>FIORDALIZA DEL CARMEN MARTE</t>
  </si>
  <si>
    <t>WIDER JOVANNY NUÑEZ M.</t>
  </si>
  <si>
    <t>JOSEFA MEDINA ROSARIO</t>
  </si>
  <si>
    <t>310030272-5</t>
  </si>
  <si>
    <t>000018320-8</t>
  </si>
  <si>
    <t>CORAAPPLATA</t>
  </si>
  <si>
    <t>CIRCE ALMANZAR CA SRL</t>
  </si>
  <si>
    <t>MELVIN B SANTOS</t>
  </si>
  <si>
    <t>310030275-5</t>
  </si>
  <si>
    <t>760060754-8</t>
  </si>
  <si>
    <t>400160080-9</t>
  </si>
  <si>
    <t>00019145-26</t>
  </si>
  <si>
    <t>760060751-26</t>
  </si>
  <si>
    <t>820020322-2</t>
  </si>
  <si>
    <t>820020325-2</t>
  </si>
  <si>
    <t>LUCIANO ARIAS</t>
  </si>
  <si>
    <t>820020085-2</t>
  </si>
  <si>
    <t>820020082-2</t>
  </si>
  <si>
    <t>820020079-2</t>
  </si>
  <si>
    <t>310010165-5</t>
  </si>
  <si>
    <t>070060027-17</t>
  </si>
  <si>
    <t>310030269-5</t>
  </si>
  <si>
    <t>575993631-6</t>
  </si>
  <si>
    <t>TORCLOW SRL</t>
  </si>
  <si>
    <t>RICARDO R ROJAS</t>
  </si>
  <si>
    <t>ALAN O CHECO</t>
  </si>
  <si>
    <t>LUIS J NOVA</t>
  </si>
  <si>
    <t>JUAN M DE LOS SANTOS</t>
  </si>
  <si>
    <t>SANTO DOMINGO MOTORS</t>
  </si>
  <si>
    <t>ALDISA BUSINESS WORLD SRL</t>
  </si>
  <si>
    <t>ELECTROM SAS</t>
  </si>
  <si>
    <t>130030109-8</t>
  </si>
  <si>
    <t>000036460-5</t>
  </si>
  <si>
    <t>265402955-6</t>
  </si>
  <si>
    <t>266523340-6</t>
  </si>
  <si>
    <t>000038071-1</t>
  </si>
  <si>
    <t>000032004-1</t>
  </si>
  <si>
    <t>262474082-6</t>
  </si>
  <si>
    <t>575993217-6</t>
  </si>
  <si>
    <t>ANDY D SANTANA</t>
  </si>
  <si>
    <t>EUGENIO SEPULVEDA</t>
  </si>
  <si>
    <t>ALBERTO TEJEDA</t>
  </si>
  <si>
    <t>MANUEL A GUZMAN</t>
  </si>
  <si>
    <t>ILEANA R MELLA</t>
  </si>
  <si>
    <t>ANA M DE AZA</t>
  </si>
  <si>
    <t>ESTACION DE SERVICIOS CORAL SR</t>
  </si>
  <si>
    <t>OUTSOURCING DISRUPTION SRL</t>
  </si>
  <si>
    <t>820030018-2</t>
  </si>
  <si>
    <t>820030014-2</t>
  </si>
  <si>
    <t>60040255-10</t>
  </si>
  <si>
    <t>SIGMA PETROLEUM CORP SRL</t>
  </si>
  <si>
    <t>310010126-5</t>
  </si>
  <si>
    <t>130090109-8</t>
  </si>
  <si>
    <t>310020051-5</t>
  </si>
  <si>
    <t>130090305-8</t>
  </si>
  <si>
    <t>ELISAUL BRITO FIGUEROA</t>
  </si>
  <si>
    <t>LUIGY BRITO FIGUEROA</t>
  </si>
  <si>
    <t>EDWIN ELIAS BRITO F.</t>
  </si>
  <si>
    <t>ALTAGRACIA MARIA BRITO F.</t>
  </si>
  <si>
    <t>RAMON ANT. RODRIGUEZ BELTRE</t>
  </si>
  <si>
    <t>ADA NELIS MELO MELO DE FELIZ</t>
  </si>
  <si>
    <t>LOIDY M. CASTRO VASQUEZ</t>
  </si>
  <si>
    <t>JAVIER A. RAMIREZ MONTERO</t>
  </si>
  <si>
    <t>PAGO IR17 SEPTIEMBRE 2023</t>
  </si>
  <si>
    <t>PAGO IR3 SEMPTIEMBRE 2023</t>
  </si>
  <si>
    <t>400160096-9</t>
  </si>
  <si>
    <t>400160093-9</t>
  </si>
  <si>
    <t>MARIA MARTINA ORTEGA Y.</t>
  </si>
  <si>
    <t>22850511-2</t>
  </si>
  <si>
    <t>130090302-26</t>
  </si>
  <si>
    <t>820020012-2</t>
  </si>
  <si>
    <t>575994387-6</t>
  </si>
  <si>
    <t>DERICKSON S RAMIREZ</t>
  </si>
  <si>
    <t>GINA C ARIAS</t>
  </si>
  <si>
    <t>CARMEN E PEREYRA</t>
  </si>
  <si>
    <t>KATTY SANCHEZ</t>
  </si>
  <si>
    <t>GISELLE COLLADO</t>
  </si>
  <si>
    <t>MARIA A DE LA CRUZ</t>
  </si>
  <si>
    <t>000035867-6</t>
  </si>
  <si>
    <t>000018067-1</t>
  </si>
  <si>
    <t>000011978-5</t>
  </si>
  <si>
    <t>000011948-5</t>
  </si>
  <si>
    <t>000010441-1</t>
  </si>
  <si>
    <t>22723984-2</t>
  </si>
  <si>
    <t>JOSE A ACOSTA</t>
  </si>
  <si>
    <t>COOPERATIVA DE SERV MULT APORD</t>
  </si>
  <si>
    <t>AYUNTAMIENTO MUNICIPAL PTO PLA</t>
  </si>
  <si>
    <t>MONCALI SRL</t>
  </si>
  <si>
    <t>NEROSKY SRL</t>
  </si>
  <si>
    <t>820020102-2</t>
  </si>
  <si>
    <t>820020099-2</t>
  </si>
  <si>
    <t>820020091-2</t>
  </si>
  <si>
    <t>820020094-2</t>
  </si>
  <si>
    <t>310060043-5</t>
  </si>
  <si>
    <t>567773531-6</t>
  </si>
  <si>
    <t>130090276-8</t>
  </si>
  <si>
    <t>310010527-5</t>
  </si>
  <si>
    <t>567773402-6</t>
  </si>
  <si>
    <t>RANDY M DE LEON</t>
  </si>
  <si>
    <t>KENNIA MARCELA SOLANO</t>
  </si>
  <si>
    <t>NAIROBI CANALES</t>
  </si>
  <si>
    <t>ALCIDES M ABRUE</t>
  </si>
  <si>
    <t>ABRAHAM VALDEZ</t>
  </si>
  <si>
    <t>GIOVANNY P CRUZ</t>
  </si>
  <si>
    <t>PATRICIA B MONTAÑO</t>
  </si>
  <si>
    <t>JULIO C FUERTE</t>
  </si>
  <si>
    <t>BIENVENIDA GOMERA</t>
  </si>
  <si>
    <t>BETSY SANTIAGO</t>
  </si>
  <si>
    <t>CARMELO DE LA ROSA</t>
  </si>
  <si>
    <t>YANELY MEDRANO</t>
  </si>
  <si>
    <t>LUIS M GUILAMO</t>
  </si>
  <si>
    <t>VIANNA A GARCIA</t>
  </si>
  <si>
    <t>FRANKLIN A PEREZ</t>
  </si>
  <si>
    <t>LEUDES R MOJICA</t>
  </si>
  <si>
    <t>JOSE C CASTILLO</t>
  </si>
  <si>
    <t>KENDY W ABREU</t>
  </si>
  <si>
    <t>567775522-6</t>
  </si>
  <si>
    <t>ALLENDE F GUERRA</t>
  </si>
  <si>
    <t>130110955-8</t>
  </si>
  <si>
    <t>EDESUR DOMINICANA S, A</t>
  </si>
  <si>
    <t>INVERSIONES INOGAR SRL</t>
  </si>
  <si>
    <t>VIAMAR S A</t>
  </si>
  <si>
    <t>AYUNTAMIENTO SANTO DOMINGO OES</t>
  </si>
  <si>
    <t>310060263-5</t>
  </si>
  <si>
    <t>130110952-26</t>
  </si>
  <si>
    <t>820030459-2</t>
  </si>
  <si>
    <t>820030463-2</t>
  </si>
  <si>
    <t>820030466-2</t>
  </si>
  <si>
    <t>22723985-2</t>
  </si>
  <si>
    <t>000015234-5</t>
  </si>
  <si>
    <t>036694702-1</t>
  </si>
  <si>
    <t>810130147-10</t>
  </si>
  <si>
    <t>000013846-5</t>
  </si>
  <si>
    <t>150030280-16</t>
  </si>
  <si>
    <t>22723986-2</t>
  </si>
  <si>
    <t>820030061-2</t>
  </si>
  <si>
    <t>820030055-2</t>
  </si>
  <si>
    <t>820030058-2</t>
  </si>
  <si>
    <t>JORGE ANTONIO LOPEZ</t>
  </si>
  <si>
    <t>ALTICE DOMINICANA SA</t>
  </si>
  <si>
    <t>CUERPO ESPECIALIZADO DE SEGURI</t>
  </si>
  <si>
    <t>21038352-6</t>
  </si>
  <si>
    <t>567773217-6</t>
  </si>
  <si>
    <t>ROSSY ELIANNY A. GONZALEZ</t>
  </si>
  <si>
    <t>310030183-5</t>
  </si>
  <si>
    <t>310030177-5</t>
  </si>
  <si>
    <t>310030180-5</t>
  </si>
  <si>
    <t>RAMON ANT. VARGAS RODRIGUEZ</t>
  </si>
  <si>
    <t>LEO VILGILIO MARTINEZ D/ROSARI</t>
  </si>
  <si>
    <t>760030460-8</t>
  </si>
  <si>
    <t>SILVESTRE ISABEL</t>
  </si>
  <si>
    <t>130110549-8</t>
  </si>
  <si>
    <t>567775127-6</t>
  </si>
  <si>
    <t>820030039-2</t>
  </si>
  <si>
    <t>820030042-2</t>
  </si>
  <si>
    <t>310060168-5</t>
  </si>
  <si>
    <t>130110552-26</t>
  </si>
  <si>
    <t>22723987-1</t>
  </si>
  <si>
    <t>300020175-12</t>
  </si>
  <si>
    <t>333643508-5</t>
  </si>
  <si>
    <t>300020178-12</t>
  </si>
  <si>
    <t>000037229-1</t>
  </si>
  <si>
    <t>000037135-8</t>
  </si>
  <si>
    <t>000018638-10</t>
  </si>
  <si>
    <t>130110455-8</t>
  </si>
  <si>
    <t>22723988-2</t>
  </si>
  <si>
    <t>deposito 19/10/2023</t>
  </si>
  <si>
    <t>310030172-5</t>
  </si>
  <si>
    <t>00018282-10</t>
  </si>
  <si>
    <t>820020041-2</t>
  </si>
  <si>
    <t>820020038-2</t>
  </si>
  <si>
    <t>10130097-10</t>
  </si>
  <si>
    <t>810130099-10</t>
  </si>
  <si>
    <t>JOSE MIGUEL CALDERON M.</t>
  </si>
  <si>
    <t>THELMA MONTERO MEDINA</t>
  </si>
  <si>
    <t>310030169-5</t>
  </si>
  <si>
    <t>FUNDACION EX ALUMNOS LOYOLA 19</t>
  </si>
  <si>
    <t>130050351-8</t>
  </si>
  <si>
    <t>130050354-26</t>
  </si>
  <si>
    <t>EDITORA LISTIN DIARIO S.A.</t>
  </si>
  <si>
    <t>HERMER A VALERIO</t>
  </si>
  <si>
    <t>FRANKLIN R MONEGRO</t>
  </si>
  <si>
    <t>PEDRO D DE JESUS</t>
  </si>
  <si>
    <t>JOSE M MORETA</t>
  </si>
  <si>
    <t>ISRAEL J SUAZO</t>
  </si>
  <si>
    <t>MARIA Y CONCEPCION</t>
  </si>
  <si>
    <t>PEDRO A CONCEPCION</t>
  </si>
  <si>
    <t>IMPRENTA LA UNION SRL</t>
  </si>
  <si>
    <t>VICTORIA E GARCIA</t>
  </si>
  <si>
    <t>573011517-6</t>
  </si>
  <si>
    <t>573009102-6</t>
  </si>
  <si>
    <t>569404323-6</t>
  </si>
  <si>
    <t>21038353-6</t>
  </si>
  <si>
    <t>567774314-6</t>
  </si>
  <si>
    <t>21038354-6</t>
  </si>
  <si>
    <t>567774485-6</t>
  </si>
  <si>
    <t>NOMINA TEMPORERO A EMPLEADOS</t>
  </si>
  <si>
    <t>NOMINA PENSION A EMPLEADOS</t>
  </si>
  <si>
    <t>NOMINA VIGILANCIA A EMPLEADOS</t>
  </si>
  <si>
    <t>070050039-17</t>
  </si>
  <si>
    <t>820030259-2</t>
  </si>
  <si>
    <t>820030256-2</t>
  </si>
  <si>
    <t>820030252-2</t>
  </si>
  <si>
    <t>820030249-2</t>
  </si>
  <si>
    <t>130110450-8</t>
  </si>
  <si>
    <t>036824734-8</t>
  </si>
  <si>
    <t>000030602-1</t>
  </si>
  <si>
    <t>000011385-1</t>
  </si>
  <si>
    <t>000030208-1</t>
  </si>
  <si>
    <t>310010435-5</t>
  </si>
  <si>
    <t>22723989-2</t>
  </si>
  <si>
    <t>DEPOSITO DE FECHA 21/10/2023</t>
  </si>
  <si>
    <t>700150179-6</t>
  </si>
  <si>
    <t>310010432-5</t>
  </si>
  <si>
    <t>MANOLIN CUEVAS</t>
  </si>
  <si>
    <t>JOEL A ABREU</t>
  </si>
  <si>
    <t>LUIS R HERNANDEZ</t>
  </si>
  <si>
    <t>YOHANA N DIAZ</t>
  </si>
  <si>
    <t>VICTOR C PEÑA</t>
  </si>
  <si>
    <t>DERICKSON RAMIREZ</t>
  </si>
  <si>
    <t>MARIA V RIVERA</t>
  </si>
  <si>
    <t>JUAN B SORIANO</t>
  </si>
  <si>
    <t>HUMANO SEGUROS SA</t>
  </si>
  <si>
    <t>JUAN DE MEJIA</t>
  </si>
  <si>
    <t>SEGURO NACIONAL DE SALUD</t>
  </si>
  <si>
    <t>ADRIANO BRAND EVANGELISTA</t>
  </si>
  <si>
    <t>576169008-6</t>
  </si>
  <si>
    <t>BIENVENIDA GOMERA DE LOS SANTO</t>
  </si>
  <si>
    <t>036921936-1</t>
  </si>
  <si>
    <t>JULIO DANIEL CEDEÑO MARCELINO</t>
  </si>
  <si>
    <t>000010720-1</t>
  </si>
  <si>
    <t>000010942-1</t>
  </si>
  <si>
    <t>GIOVANNY PAOLA CRUZ</t>
  </si>
  <si>
    <t>INDHIRA SOFIA MOQUETE</t>
  </si>
  <si>
    <t>NEY M RODRIGUEZ</t>
  </si>
  <si>
    <t>CELESTINO A MARTINEZ</t>
  </si>
  <si>
    <t>JUAN C PAYANO</t>
  </si>
  <si>
    <t>ESTTEFANY GALAN</t>
  </si>
  <si>
    <t>CLARA E PINEDA</t>
  </si>
  <si>
    <t>SANDRA M CABRERA</t>
  </si>
  <si>
    <t>310010181-5</t>
  </si>
  <si>
    <t>820030075-2</t>
  </si>
  <si>
    <t>820030072-2</t>
  </si>
  <si>
    <t>TCO NETWORKING SRL</t>
  </si>
  <si>
    <t>EDITORA HOY S.A.S</t>
  </si>
  <si>
    <t>130090719-8</t>
  </si>
  <si>
    <t>CANO ACADEMY SRL</t>
  </si>
  <si>
    <t>UVRO SOLUCIONES EMPRESARIALES</t>
  </si>
  <si>
    <t>HENID C ARREDONDO</t>
  </si>
  <si>
    <t>PUBLICACIONES AHORA SAS</t>
  </si>
  <si>
    <t>MAPFRE SALUD ARS SA</t>
  </si>
  <si>
    <t>DAMARIS MEDINA MILIANO</t>
  </si>
  <si>
    <t>ANA CECILIA DE LA ROSA</t>
  </si>
  <si>
    <t>MAXIMO RAMOS</t>
  </si>
  <si>
    <t>MARCELINO MONTAS MONERO</t>
  </si>
  <si>
    <t>CANDIDO CUELLO CUELLO</t>
  </si>
  <si>
    <t>EDITORA DEL CARIBE C POR A</t>
  </si>
  <si>
    <t>CENTRAL ROMANA CORPORATION LTD</t>
  </si>
  <si>
    <t>GRUPO DIARIO LIBRE SA</t>
  </si>
  <si>
    <t>036949935-1</t>
  </si>
  <si>
    <t>036949993-1</t>
  </si>
  <si>
    <t>036949997-1</t>
  </si>
  <si>
    <t>036950011-1</t>
  </si>
  <si>
    <t>130050443-8</t>
  </si>
  <si>
    <t>576229077-6</t>
  </si>
  <si>
    <t>4000160297-9</t>
  </si>
  <si>
    <t>820010152-2</t>
  </si>
  <si>
    <t>820010146-2</t>
  </si>
  <si>
    <t>820010149-2</t>
  </si>
  <si>
    <t>22723991-2</t>
  </si>
  <si>
    <t>820030080-2</t>
  </si>
  <si>
    <t>820030077-2</t>
  </si>
  <si>
    <t>310060220-5</t>
  </si>
  <si>
    <t>MARIA NAZARET GARCIA</t>
  </si>
  <si>
    <t>22723993-1</t>
  </si>
  <si>
    <t>576229190-6</t>
  </si>
  <si>
    <t>ANTONIO R ARIAS</t>
  </si>
  <si>
    <t>BRANLI J FERNANDEZ</t>
  </si>
  <si>
    <t>INVERSIONES ND Y ASOC</t>
  </si>
  <si>
    <t>130110452-26</t>
  </si>
  <si>
    <t>SIMBEL SRL</t>
  </si>
  <si>
    <t>130110458-8</t>
  </si>
  <si>
    <t>SEGUROS UNIVERSAL SA</t>
  </si>
  <si>
    <t>DIONICIO PIO</t>
  </si>
  <si>
    <t>SERGIO D PEREZ</t>
  </si>
  <si>
    <t>CRISTOBAL ADEMES</t>
  </si>
  <si>
    <t>JUAN D MEJIA</t>
  </si>
  <si>
    <t>SANTOS FAÑA</t>
  </si>
  <si>
    <t>EDENORTE DOMINICANA SA</t>
  </si>
  <si>
    <t>YONARY GERONIMO</t>
  </si>
  <si>
    <t>130050259-8</t>
  </si>
  <si>
    <t>300020111-12</t>
  </si>
  <si>
    <t>037048956-5</t>
  </si>
  <si>
    <t>HUMANOS SEGUROS SA</t>
  </si>
  <si>
    <t>CORPORACION DEL ACUEDUCTO Y AL</t>
  </si>
  <si>
    <t>565550738-6</t>
  </si>
  <si>
    <t>ASOCIACION DE IND DE LA RE. DO</t>
  </si>
  <si>
    <t>FUNADACION EX ALUMNO LOYOLA</t>
  </si>
  <si>
    <t>310060243-5</t>
  </si>
  <si>
    <t>22723996-1</t>
  </si>
  <si>
    <t>000011481-1</t>
  </si>
  <si>
    <t>000018633-1</t>
  </si>
  <si>
    <t>310060256-5</t>
  </si>
  <si>
    <t>820030066-2</t>
  </si>
  <si>
    <t>820030063-2</t>
  </si>
  <si>
    <t>820010100-2</t>
  </si>
  <si>
    <t>820010097-2</t>
  </si>
  <si>
    <t>700090059-6</t>
  </si>
  <si>
    <t>COMPAÑIA DOMINICANA DE TELEFON</t>
  </si>
  <si>
    <t>PAGO ITEBIS JULIO/2023</t>
  </si>
  <si>
    <t>PAGO ITEBIS JUNIO/2023</t>
  </si>
  <si>
    <t>PAGO ITEBIS MAYO/2023</t>
  </si>
  <si>
    <t>CONSTRUCTORA COPISA, SRL</t>
  </si>
  <si>
    <t>000031348-1</t>
  </si>
  <si>
    <t>000031025-1</t>
  </si>
  <si>
    <t>454883150-1</t>
  </si>
  <si>
    <t>454866626-1</t>
  </si>
  <si>
    <t>037114083-1</t>
  </si>
  <si>
    <t>BRENDA ESTEL GARCIA GONZALEZ</t>
  </si>
  <si>
    <t>PAGO ITEBIS FEBRERO/2023</t>
  </si>
  <si>
    <t>PAGO DE ITEBIS NOVIEMBRE 2022</t>
  </si>
  <si>
    <t>PAGO ITEBIS ENERO/2023</t>
  </si>
  <si>
    <t>PAGO ITEBIS DICIEMBRE/2022</t>
  </si>
  <si>
    <t>PAGO ITEBIS AGOSTO/2023</t>
  </si>
  <si>
    <t>PAGODE ITEBIS MES DE MARZO 202</t>
  </si>
  <si>
    <t>PAGO ITEBIS ABRIL/2023</t>
  </si>
  <si>
    <t>22723992-1</t>
  </si>
  <si>
    <t>037114011-1</t>
  </si>
  <si>
    <t>310010542-5</t>
  </si>
  <si>
    <t>400090442-9</t>
  </si>
  <si>
    <t>860010440-10</t>
  </si>
  <si>
    <t>JOHANNY MARIA CARREÑO P.</t>
  </si>
  <si>
    <t>22723990-02</t>
  </si>
  <si>
    <t>130110568-26</t>
  </si>
  <si>
    <t>130110565-8</t>
  </si>
  <si>
    <t>DEPOSITO DE FECHA 28/10/2023</t>
  </si>
  <si>
    <t>588088577-6</t>
  </si>
  <si>
    <t>310010538-5</t>
  </si>
  <si>
    <t>130010539-8</t>
  </si>
  <si>
    <t>22723998-2</t>
  </si>
  <si>
    <t>680030064-21</t>
  </si>
  <si>
    <t>80030075-21</t>
  </si>
  <si>
    <t>80030070-21</t>
  </si>
  <si>
    <t>680030078-21</t>
  </si>
  <si>
    <t>680030067-21</t>
  </si>
  <si>
    <t>CARLOS ABBIEL TORRES RODRIGUEZ</t>
  </si>
  <si>
    <t>ESPIDARO DICLO REYES</t>
  </si>
  <si>
    <t>CHRISTOPHER B ROSARIO</t>
  </si>
  <si>
    <t>BETSY SANTIAGO RAMIREZ</t>
  </si>
  <si>
    <t>YORKA IRIS TINEO</t>
  </si>
  <si>
    <t>GREGORIO A LANTIGUA</t>
  </si>
  <si>
    <t>MANUEL D GRISANTY</t>
  </si>
  <si>
    <t>ALIMENTARY LAND JAGD SRL</t>
  </si>
  <si>
    <t>FLORIDA-CARIBBEAN CRUISE ASSOC</t>
  </si>
  <si>
    <t>MALESPIN CONSTRUCTORA SA</t>
  </si>
  <si>
    <t>VICTOR VIZCAINO GUILLEN</t>
  </si>
  <si>
    <t>EVANGELISTA GOMEZ MALDONADO</t>
  </si>
  <si>
    <t>820020197-2</t>
  </si>
  <si>
    <t>820020200-2</t>
  </si>
  <si>
    <t>FELIX LEDESMA GENAO</t>
  </si>
  <si>
    <t>JOAUIN MARIA DIAZ PEÑA</t>
  </si>
  <si>
    <t>310060388-5</t>
  </si>
  <si>
    <t>310031020-5</t>
  </si>
  <si>
    <t>000012989-1</t>
  </si>
  <si>
    <t>000011199-1</t>
  </si>
  <si>
    <t>000012840-1</t>
  </si>
  <si>
    <t>22723999-2</t>
  </si>
  <si>
    <t>820010104-2</t>
  </si>
  <si>
    <t>820010098-2</t>
  </si>
  <si>
    <t>820010101-2</t>
  </si>
  <si>
    <t>JUSTINE H. BATISTA CAYETANO</t>
  </si>
  <si>
    <t>000011508-10</t>
  </si>
  <si>
    <t>000011510-10</t>
  </si>
  <si>
    <t>KARINA VASQUE VASQUE</t>
  </si>
  <si>
    <t>564107115-6</t>
  </si>
  <si>
    <t>NOMI-20231031</t>
  </si>
  <si>
    <t>22724000-2</t>
  </si>
  <si>
    <t>21038355-6</t>
  </si>
  <si>
    <t>564106010-6</t>
  </si>
  <si>
    <t>310060385-5</t>
  </si>
  <si>
    <t>JACINTO ALVAREZ ROSARIO</t>
  </si>
  <si>
    <t>COMISION BANCARIA CTA NOMINA</t>
  </si>
  <si>
    <t>MAYRA CAIRO</t>
  </si>
  <si>
    <t>FERNANDO EMILIO MATOS MELO</t>
  </si>
  <si>
    <t>130040020-8</t>
  </si>
  <si>
    <t>820030156-2</t>
  </si>
  <si>
    <t>820010153-2</t>
  </si>
  <si>
    <t>DIGITADO POR ERROR</t>
  </si>
  <si>
    <t>YENERY MEDINA ROSARIO</t>
  </si>
  <si>
    <t>CUENTA NOMINA, No. 010-500126-0</t>
  </si>
  <si>
    <t xml:space="preserve">     TOTAL CREDITOS:</t>
  </si>
  <si>
    <t>CUENTA ARRIMO, No. 010-500151-1</t>
  </si>
  <si>
    <t>CUENTA TRANSF. PRESTAMOS, No. 010-500404-9</t>
  </si>
  <si>
    <t>CUENTA TRANSFERENCIA PRESTAMOS</t>
  </si>
  <si>
    <t>*** ANULADO ***</t>
  </si>
  <si>
    <t>MIGUEL ANGEL MESA FORTUNA</t>
  </si>
  <si>
    <t>MERCEDES FRANCISCO MEJIA</t>
  </si>
  <si>
    <t>DENIS EVANGELISTA MEDINA ROSARIO</t>
  </si>
  <si>
    <t>SELENYI CORONADO HERRERA</t>
  </si>
  <si>
    <t>JOSE AUGUSTO SORIANO RAMIREZ</t>
  </si>
  <si>
    <t>JORGE OTONIEL DE JESUS ROMERO</t>
  </si>
  <si>
    <t>WIDER JOVANNY NUÑEZ MUÑOZ</t>
  </si>
  <si>
    <t>FIORDALIZA DEL CARMEN MARMOLEJOS MARTE</t>
  </si>
  <si>
    <t>EFIGENIO DE JESUS TORRES MELLA</t>
  </si>
  <si>
    <t>JUAN ANTONIO TEJEDA LORENZO</t>
  </si>
  <si>
    <t>MARIA MARTINA ORTEGA YNFANTE</t>
  </si>
  <si>
    <t>JAVIER ALEJANDRO RAMIREZ MONTERO</t>
  </si>
  <si>
    <t>LOIDY MARLENY CASTRO VASQUEZ</t>
  </si>
  <si>
    <t>***ANULADO***</t>
  </si>
  <si>
    <t>SERVICIOS PRESTADOS</t>
  </si>
  <si>
    <t>136 280,91</t>
  </si>
  <si>
    <t>51 707,11</t>
  </si>
  <si>
    <t>98 643,96</t>
  </si>
  <si>
    <t>23 266,76</t>
  </si>
  <si>
    <t>153 752,29</t>
  </si>
  <si>
    <t>76 876,15</t>
  </si>
  <si>
    <t>25 625,38</t>
  </si>
  <si>
    <t>1000 000,00</t>
  </si>
  <si>
    <t>259 194,30</t>
  </si>
  <si>
    <t>83 880,27</t>
  </si>
  <si>
    <t>82 154,14</t>
  </si>
  <si>
    <t>62 874,52</t>
  </si>
  <si>
    <t>57 087,94</t>
  </si>
  <si>
    <t>26 240,84</t>
  </si>
  <si>
    <t>25 625,39</t>
  </si>
  <si>
    <t>28 923,43</t>
  </si>
  <si>
    <t>21 987,86</t>
  </si>
  <si>
    <t>342 389,85</t>
  </si>
  <si>
    <t>3 672,19</t>
  </si>
  <si>
    <t>3 672,18</t>
  </si>
  <si>
    <t>120 199,23</t>
  </si>
  <si>
    <t>10 283,87</t>
  </si>
  <si>
    <t>3 927,00</t>
  </si>
  <si>
    <t>12 084,63</t>
  </si>
  <si>
    <t>20 555,73</t>
  </si>
  <si>
    <t>224 740,77</t>
  </si>
  <si>
    <t>RAMON ANTONIO RODRIGUEZ BELTRE</t>
  </si>
  <si>
    <t>ALTAGRACIA MARIA BRITO FELIZ</t>
  </si>
  <si>
    <t>MARIA ALTAGRACIA BRITO FELIZ</t>
  </si>
  <si>
    <t>EDWIN ELIAS BRITO FELIZ</t>
  </si>
  <si>
    <t>LEO VILGILIO MARTINEZ DEL ROSARIO</t>
  </si>
  <si>
    <t>RAMON ANTONIO VARGAS RODRIGUEZ</t>
  </si>
  <si>
    <t>ROSSY ELIANNY ALMANZAR GONZALEZ</t>
  </si>
  <si>
    <t>JOSE MIGUEL CALDERON MONTERO</t>
  </si>
  <si>
    <t>KARINA VASQUEZ VASQUEZ</t>
  </si>
  <si>
    <t>776 433,44</t>
  </si>
  <si>
    <t>8 185,74</t>
  </si>
  <si>
    <t>8 185,73</t>
  </si>
  <si>
    <t>26 946,20</t>
  </si>
  <si>
    <t>21 196,76</t>
  </si>
  <si>
    <t>184 054,25</t>
  </si>
  <si>
    <t>101 444,02</t>
  </si>
  <si>
    <t>124 356,79</t>
  </si>
  <si>
    <t>54 145,64</t>
  </si>
  <si>
    <t>610 699,05</t>
  </si>
  <si>
    <t>167 941,00</t>
  </si>
  <si>
    <t>153 003,06</t>
  </si>
  <si>
    <t>383 346,95</t>
  </si>
  <si>
    <t>18 722,24</t>
  </si>
  <si>
    <t>15 000,00</t>
  </si>
  <si>
    <t>7 260,00</t>
  </si>
  <si>
    <t>129 000,00</t>
  </si>
  <si>
    <t>9 130,00</t>
  </si>
  <si>
    <t>30 248,48</t>
  </si>
  <si>
    <t>71 500,00</t>
  </si>
  <si>
    <t>136 419,80</t>
  </si>
  <si>
    <t xml:space="preserve">Total de Cheques:  78                                                                                                                                                                                                                        6869 627,72     </t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</si>
  <si>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</si>
  <si>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</si>
  <si>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</si>
  <si>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</si>
  <si>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 xml:space="preserve">                   -  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</si>
  <si>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</si>
  <si>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</si>
  <si>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</si>
  <si>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</si>
  <si>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</si>
  <si>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</si>
  <si>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</si>
  <si>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</si>
  <si>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</si>
  <si>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</si>
  <si>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</si>
  <si>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</si>
  <si>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</si>
  <si>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</si>
  <si>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</si>
  <si>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</si>
  <si>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</si>
  <si>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</si>
  <si>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</si>
  <si>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</si>
  <si>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</si>
  <si>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</si>
  <si>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</si>
  <si>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</si>
  <si>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</si>
  <si>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</si>
  <si>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</si>
  <si>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</si>
  <si>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</si>
  <si>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</si>
  <si>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</si>
  <si>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</si>
  <si>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</si>
  <si>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</si>
  <si>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</si>
  <si>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</si>
  <si>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</si>
  <si>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</si>
  <si>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</si>
  <si>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</si>
  <si>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</si>
  <si>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</si>
  <si>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</si>
  <si>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</si>
  <si>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</si>
  <si>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</si>
  <si>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</si>
  <si>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</si>
  <si>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</si>
  <si>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</si>
  <si>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</si>
  <si>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</si>
  <si>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</si>
  <si>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</si>
  <si>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</si>
  <si>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</si>
  <si>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</si>
  <si>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</si>
  <si>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</si>
  <si>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</si>
  <si>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</si>
  <si>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</si>
  <si>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</si>
  <si>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</si>
  <si>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</si>
  <si>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</si>
  <si>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</si>
  <si>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</si>
  <si>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</si>
  <si>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</si>
  <si>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</si>
  <si>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</si>
  <si>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</si>
  <si>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</si>
  <si>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</si>
  <si>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</si>
  <si>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</si>
  <si>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</si>
  <si>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</si>
  <si>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</si>
  <si>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</si>
  <si>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</si>
  <si>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</si>
  <si>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</si>
  <si>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</si>
  <si>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</si>
  <si>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</si>
  <si>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</si>
  <si>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</si>
  <si>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Gastos y Aplicaciones Financieras </t>
  </si>
  <si>
    <t xml:space="preserve">AUTORIDAD PORTUARIA DOMINICANA 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</si>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</sst>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63636"/>
      <name val="Segoe UI"/>
      <family val="2"/>
    </font>
    <font>
      <sz val="11"/>
      <color rgb="FF363636"/>
      <name val="Segoe UI"/>
      <family val="2"/>
    </font>
    <font>
      <sz val="12"/>
      <color rgb="FF4A4A4A"/>
      <name val="Segoe UI"/>
      <family val="2"/>
    </font>
    <font>
      <b/>
      <sz val="12"/>
      <color rgb="FF4A4A4A"/>
      <name val="Segoe UI"/>
      <family val="2"/>
    </font>
    <font>
      <b/>
      <sz val="10"/>
      <name val="Calibri"/>
      <family val="2"/>
      <scheme val="minor"/>
    </font>
    <font>
      <sz val="10"/>
      <color rgb="FF363636"/>
      <name val="Calibri"/>
      <family val="2"/>
      <scheme val="minor"/>
    </font>
    <font>
      <b/>
      <sz val="10"/>
      <color rgb="FF363636"/>
      <name val="Calibri"/>
      <family val="2"/>
      <scheme val="minor"/>
    </font>
    <font>
      <sz val="10"/>
      <color rgb="FF4A4A4A"/>
      <name val="Calibri"/>
      <family val="2"/>
      <scheme val="minor"/>
    </font>
    <font>
      <sz val="12"/>
      <color rgb="FF363636"/>
      <name val="Segoe UI"/>
      <family val="2"/>
    </font>
    <font>
      <b/>
      <sz val="1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130480"/>
      </top>
      <bottom/>
      <diagonal/>
    </border>
    <border>
      <left/>
      <right/>
      <top/>
      <bottom style="medium">
        <color rgb="FF13048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7" fillId="3" borderId="0">
      <alignment horizontal="left" vertical="top"/>
    </xf>
    <xf numFmtId="0" fontId="7" fillId="3" borderId="0">
      <alignment horizontal="right" vertical="top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11" fillId="0" borderId="0" xfId="0" applyFont="1"/>
    <xf numFmtId="0" fontId="16" fillId="5" borderId="0" xfId="0" applyFont="1" applyFill="1" applyAlignment="1">
      <alignment horizontal="left" vertical="center" indent="1"/>
    </xf>
    <xf numFmtId="0" fontId="0" fillId="5" borderId="0" xfId="0" applyFill="1"/>
    <xf numFmtId="0" fontId="0" fillId="5" borderId="0" xfId="0" applyFill="1" applyAlignment="1">
      <alignment horizontal="right"/>
    </xf>
    <xf numFmtId="0" fontId="11" fillId="5" borderId="0" xfId="0" applyFont="1" applyFill="1"/>
    <xf numFmtId="14" fontId="19" fillId="5" borderId="1" xfId="0" applyNumberFormat="1" applyFont="1" applyFill="1" applyBorder="1" applyAlignment="1">
      <alignment vertical="top"/>
    </xf>
    <xf numFmtId="0" fontId="19" fillId="5" borderId="1" xfId="0" applyFont="1" applyFill="1" applyBorder="1" applyAlignment="1">
      <alignment vertical="top"/>
    </xf>
    <xf numFmtId="0" fontId="19" fillId="5" borderId="1" xfId="0" applyFont="1" applyFill="1" applyBorder="1" applyAlignment="1">
      <alignment horizontal="left" vertical="top"/>
    </xf>
    <xf numFmtId="0" fontId="19" fillId="5" borderId="1" xfId="0" applyFont="1" applyFill="1" applyBorder="1" applyAlignment="1">
      <alignment horizontal="right" vertical="top"/>
    </xf>
    <xf numFmtId="4" fontId="19" fillId="5" borderId="1" xfId="0" applyNumberFormat="1" applyFont="1" applyFill="1" applyBorder="1" applyAlignment="1">
      <alignment horizontal="right" vertical="top"/>
    </xf>
    <xf numFmtId="4" fontId="20" fillId="5" borderId="1" xfId="0" applyNumberFormat="1" applyFont="1" applyFill="1" applyBorder="1" applyAlignment="1">
      <alignment horizontal="right" vertical="top"/>
    </xf>
    <xf numFmtId="0" fontId="21" fillId="5" borderId="0" xfId="0" applyFont="1" applyFill="1" applyAlignment="1">
      <alignment horizontal="left" vertical="center" indent="1"/>
    </xf>
    <xf numFmtId="4" fontId="18" fillId="5" borderId="1" xfId="0" applyNumberFormat="1" applyFont="1" applyFill="1" applyBorder="1" applyAlignment="1">
      <alignment vertical="top" wrapText="1" indent="2"/>
    </xf>
    <xf numFmtId="4" fontId="18" fillId="5" borderId="0" xfId="0" applyNumberFormat="1" applyFont="1" applyFill="1" applyAlignment="1">
      <alignment vertical="top" wrapText="1" indent="2"/>
    </xf>
    <xf numFmtId="0" fontId="1" fillId="5" borderId="0" xfId="0" applyFont="1" applyFill="1"/>
    <xf numFmtId="14" fontId="15" fillId="5" borderId="1" xfId="0" applyNumberFormat="1" applyFont="1" applyFill="1" applyBorder="1" applyAlignment="1">
      <alignment vertical="top" wrapText="1" indent="1"/>
    </xf>
    <xf numFmtId="0" fontId="15" fillId="5" borderId="1" xfId="0" applyFont="1" applyFill="1" applyBorder="1" applyAlignment="1">
      <alignment vertical="top" wrapText="1" indent="1"/>
    </xf>
    <xf numFmtId="4" fontId="15" fillId="5" borderId="1" xfId="0" applyNumberFormat="1" applyFont="1" applyFill="1" applyBorder="1" applyAlignment="1">
      <alignment horizontal="right" vertical="top" wrapText="1" indent="1"/>
    </xf>
    <xf numFmtId="0" fontId="15" fillId="5" borderId="1" xfId="0" applyFont="1" applyFill="1" applyBorder="1" applyAlignment="1">
      <alignment horizontal="right" vertical="top" wrapText="1" indent="1"/>
    </xf>
    <xf numFmtId="0" fontId="15" fillId="5" borderId="0" xfId="0" applyFont="1" applyFill="1" applyAlignment="1">
      <alignment vertical="top" wrapText="1" indent="1"/>
    </xf>
    <xf numFmtId="43" fontId="15" fillId="5" borderId="0" xfId="3" applyFont="1" applyFill="1" applyAlignment="1">
      <alignment horizontal="right" vertical="top" wrapText="1" indent="1"/>
    </xf>
    <xf numFmtId="14" fontId="15" fillId="5" borderId="0" xfId="0" applyNumberFormat="1" applyFont="1" applyFill="1" applyAlignment="1">
      <alignment vertical="top" wrapText="1" indent="1"/>
    </xf>
    <xf numFmtId="4" fontId="15" fillId="5" borderId="0" xfId="0" applyNumberFormat="1" applyFont="1" applyFill="1" applyAlignment="1">
      <alignment horizontal="right" vertical="top" wrapText="1" indent="1"/>
    </xf>
    <xf numFmtId="14" fontId="19" fillId="5" borderId="1" xfId="0" applyNumberFormat="1" applyFont="1" applyFill="1" applyBorder="1" applyAlignment="1">
      <alignment vertical="top" wrapText="1" indent="1"/>
    </xf>
    <xf numFmtId="0" fontId="19" fillId="5" borderId="1" xfId="0" applyFont="1" applyFill="1" applyBorder="1" applyAlignment="1">
      <alignment vertical="top" wrapText="1" indent="1"/>
    </xf>
    <xf numFmtId="0" fontId="19" fillId="5" borderId="1" xfId="0" applyFont="1" applyFill="1" applyBorder="1" applyAlignment="1">
      <alignment horizontal="left" vertical="top" indent="1"/>
    </xf>
    <xf numFmtId="43" fontId="19" fillId="5" borderId="1" xfId="3" applyFont="1" applyFill="1" applyBorder="1" applyAlignment="1">
      <alignment horizontal="right" indent="1"/>
    </xf>
    <xf numFmtId="43" fontId="19" fillId="5" borderId="1" xfId="3" applyFont="1" applyFill="1" applyBorder="1" applyAlignment="1">
      <alignment horizontal="right" vertical="top" indent="1"/>
    </xf>
    <xf numFmtId="4" fontId="19" fillId="5" borderId="1" xfId="0" applyNumberFormat="1" applyFont="1" applyFill="1" applyBorder="1" applyAlignment="1">
      <alignment horizontal="right" vertical="top" wrapText="1" indent="1"/>
    </xf>
    <xf numFmtId="14" fontId="19" fillId="5" borderId="0" xfId="0" applyNumberFormat="1" applyFont="1" applyFill="1" applyAlignment="1">
      <alignment vertical="top" wrapText="1" indent="1"/>
    </xf>
    <xf numFmtId="0" fontId="19" fillId="5" borderId="0" xfId="0" applyFont="1" applyFill="1" applyAlignment="1">
      <alignment vertical="top" wrapText="1" indent="1"/>
    </xf>
    <xf numFmtId="0" fontId="18" fillId="4" borderId="1" xfId="0" applyFont="1" applyFill="1" applyBorder="1" applyAlignment="1">
      <alignment horizontal="left" vertical="top"/>
    </xf>
    <xf numFmtId="0" fontId="18" fillId="4" borderId="1" xfId="0" applyFont="1" applyFill="1" applyBorder="1" applyAlignment="1">
      <alignment vertical="top"/>
    </xf>
    <xf numFmtId="4" fontId="18" fillId="5" borderId="1" xfId="0" applyNumberFormat="1" applyFont="1" applyFill="1" applyBorder="1" applyAlignment="1">
      <alignment horizontal="left" vertical="top" wrapText="1" indent="2"/>
    </xf>
    <xf numFmtId="0" fontId="12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vertical="top" wrapText="1" indent="2"/>
    </xf>
    <xf numFmtId="0" fontId="18" fillId="4" borderId="1" xfId="0" applyFont="1" applyFill="1" applyBorder="1" applyAlignment="1">
      <alignment horizontal="center"/>
    </xf>
    <xf numFmtId="14" fontId="22" fillId="5" borderId="0" xfId="0" applyNumberFormat="1" applyFont="1" applyFill="1" applyAlignment="1">
      <alignment vertical="top" wrapText="1" indent="1"/>
    </xf>
    <xf numFmtId="0" fontId="22" fillId="5" borderId="0" xfId="0" applyFont="1" applyFill="1" applyAlignment="1">
      <alignment vertical="top" wrapText="1" indent="1"/>
    </xf>
    <xf numFmtId="4" fontId="22" fillId="5" borderId="0" xfId="0" applyNumberFormat="1" applyFont="1" applyFill="1" applyAlignment="1">
      <alignment horizontal="right" vertical="top" wrapText="1" indent="1"/>
    </xf>
    <xf numFmtId="0" fontId="22" fillId="5" borderId="0" xfId="0" applyFont="1" applyFill="1" applyAlignment="1">
      <alignment horizontal="right" vertical="top" wrapText="1" indent="1"/>
    </xf>
    <xf numFmtId="0" fontId="17" fillId="5" borderId="0" xfId="0" applyFont="1" applyFill="1" applyAlignment="1">
      <alignment vertical="top"/>
    </xf>
    <xf numFmtId="4" fontId="17" fillId="5" borderId="0" xfId="0" applyNumberFormat="1" applyFont="1" applyFill="1" applyAlignment="1">
      <alignment vertical="top" wrapText="1" indent="2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right" vertical="top" wrapText="1" indent="1"/>
    </xf>
    <xf numFmtId="0" fontId="8" fillId="5" borderId="0" xfId="0" applyFont="1" applyFill="1"/>
    <xf numFmtId="0" fontId="10" fillId="5" borderId="0" xfId="0" applyFont="1" applyFill="1"/>
    <xf numFmtId="0" fontId="5" fillId="4" borderId="1" xfId="0" applyFont="1" applyFill="1" applyBorder="1" applyAlignment="1">
      <alignment horizontal="center"/>
    </xf>
    <xf numFmtId="14" fontId="15" fillId="6" borderId="1" xfId="0" applyNumberFormat="1" applyFont="1" applyFill="1" applyBorder="1" applyAlignment="1">
      <alignment vertical="top" wrapText="1" indent="1"/>
    </xf>
    <xf numFmtId="0" fontId="15" fillId="6" borderId="1" xfId="0" applyFont="1" applyFill="1" applyBorder="1" applyAlignment="1">
      <alignment vertical="top" wrapText="1" indent="1"/>
    </xf>
    <xf numFmtId="0" fontId="15" fillId="6" borderId="1" xfId="0" applyFont="1" applyFill="1" applyBorder="1" applyAlignment="1">
      <alignment horizontal="right" vertical="top" wrapText="1" indent="1"/>
    </xf>
    <xf numFmtId="4" fontId="14" fillId="6" borderId="1" xfId="0" applyNumberFormat="1" applyFont="1" applyFill="1" applyBorder="1" applyAlignment="1">
      <alignment horizontal="right" vertical="top" wrapText="1" indent="1"/>
    </xf>
    <xf numFmtId="0" fontId="16" fillId="0" borderId="0" xfId="0" applyFont="1" applyAlignment="1">
      <alignment horizontal="left" vertical="center" wrapText="1" indent="1"/>
    </xf>
    <xf numFmtId="0" fontId="13" fillId="5" borderId="1" xfId="0" applyFont="1" applyFill="1" applyBorder="1"/>
    <xf numFmtId="0" fontId="13" fillId="4" borderId="1" xfId="0" applyFont="1" applyFill="1" applyBorder="1"/>
    <xf numFmtId="0" fontId="12" fillId="4" borderId="1" xfId="0" applyFont="1" applyFill="1" applyBorder="1"/>
    <xf numFmtId="0" fontId="12" fillId="5" borderId="1" xfId="0" applyFont="1" applyFill="1" applyBorder="1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5" fillId="5" borderId="0" xfId="0" applyFont="1" applyFill="1" applyAlignment="1">
      <alignment horizontal="right" vertical="top" wrapText="1" indent="1"/>
    </xf>
    <xf numFmtId="0" fontId="13" fillId="5" borderId="0" xfId="0" applyFont="1" applyFill="1"/>
    <xf numFmtId="0" fontId="12" fillId="5" borderId="0" xfId="0" applyFont="1" applyFill="1"/>
    <xf numFmtId="0" fontId="24" fillId="0" borderId="0" xfId="0" applyFont="1"/>
    <xf numFmtId="0" fontId="12" fillId="5" borderId="3" xfId="0" applyFont="1" applyFill="1" applyBorder="1"/>
    <xf numFmtId="0" fontId="0" fillId="0" borderId="3" xfId="0" applyBorder="1"/>
    <xf numFmtId="0" fontId="0" fillId="0" borderId="4" xfId="0" applyBorder="1"/>
    <xf numFmtId="0" fontId="13" fillId="5" borderId="3" xfId="0" applyFont="1" applyFill="1" applyBorder="1"/>
    <xf numFmtId="0" fontId="13" fillId="5" borderId="4" xfId="0" applyFont="1" applyFill="1" applyBorder="1"/>
    <xf numFmtId="0" fontId="0" fillId="5" borderId="4" xfId="0" applyFill="1" applyBorder="1"/>
    <xf numFmtId="0" fontId="5" fillId="2" borderId="2" xfId="0" applyFont="1" applyFill="1" applyBorder="1" applyAlignment="1">
      <alignment horizontal="center"/>
    </xf>
    <xf numFmtId="0" fontId="0" fillId="0" borderId="5" xfId="0" applyBorder="1"/>
    <xf numFmtId="14" fontId="0" fillId="0" borderId="5" xfId="0" applyNumberFormat="1" applyBorder="1"/>
    <xf numFmtId="0" fontId="13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wrapText="1"/>
    </xf>
    <xf numFmtId="0" fontId="23" fillId="0" borderId="0" xfId="0" applyFont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0" fillId="0" borderId="0" xfId="0" applyBorder="1"/>
    <xf numFmtId="0" fontId="15" fillId="5" borderId="0" xfId="0" applyFont="1" applyFill="1" applyBorder="1" applyAlignment="1">
      <alignment horizontal="right" vertical="top" wrapText="1" indent="1"/>
    </xf>
    <xf numFmtId="4" fontId="15" fillId="5" borderId="0" xfId="0" applyNumberFormat="1" applyFont="1" applyFill="1" applyBorder="1" applyAlignment="1">
      <alignment horizontal="right" vertical="top" wrapText="1" indent="1"/>
    </xf>
    <xf numFmtId="0" fontId="0" fillId="5" borderId="0" xfId="0" applyFill="1" applyBorder="1"/>
    <xf numFmtId="0" fontId="25" fillId="0" borderId="0" xfId="0" applyFont="1"/>
    <xf numFmtId="165" fontId="10" fillId="0" borderId="0" xfId="0" applyNumberFormat="1" applyFont="1"/>
    <xf numFmtId="0" fontId="10" fillId="0" borderId="0" xfId="0" applyFont="1" applyAlignment="1">
      <alignment horizontal="center" readingOrder="1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165" fontId="26" fillId="0" borderId="0" xfId="0" applyNumberFormat="1" applyFont="1"/>
    <xf numFmtId="0" fontId="10" fillId="0" borderId="6" xfId="0" applyFont="1" applyBorder="1" applyAlignment="1">
      <alignment vertical="center" wrapText="1"/>
    </xf>
    <xf numFmtId="43" fontId="10" fillId="0" borderId="0" xfId="0" applyNumberFormat="1" applyFont="1"/>
    <xf numFmtId="43" fontId="10" fillId="0" borderId="0" xfId="0" applyNumberFormat="1" applyFont="1" applyAlignment="1">
      <alignment horizontal="center" readingOrder="1"/>
    </xf>
    <xf numFmtId="0" fontId="8" fillId="0" borderId="6" xfId="0" applyFont="1" applyBorder="1" applyAlignment="1">
      <alignment wrapText="1"/>
    </xf>
    <xf numFmtId="165" fontId="25" fillId="0" borderId="0" xfId="0" applyNumberFormat="1" applyFont="1"/>
    <xf numFmtId="43" fontId="10" fillId="0" borderId="0" xfId="3" applyFont="1"/>
    <xf numFmtId="165" fontId="0" fillId="0" borderId="0" xfId="0" applyNumberFormat="1"/>
    <xf numFmtId="165" fontId="27" fillId="7" borderId="0" xfId="3" applyNumberFormat="1" applyFont="1" applyFill="1" applyBorder="1" applyAlignment="1">
      <alignment horizontal="center" readingOrder="1"/>
    </xf>
    <xf numFmtId="165" fontId="27" fillId="7" borderId="7" xfId="3" applyNumberFormat="1" applyFont="1" applyFill="1" applyBorder="1" applyAlignment="1">
      <alignment horizontal="center" readingOrder="1"/>
    </xf>
    <xf numFmtId="0" fontId="28" fillId="7" borderId="7" xfId="0" applyFont="1" applyFill="1" applyBorder="1" applyAlignment="1">
      <alignment vertical="center" wrapText="1"/>
    </xf>
    <xf numFmtId="165" fontId="10" fillId="0" borderId="0" xfId="3" applyNumberFormat="1" applyFont="1"/>
    <xf numFmtId="165" fontId="10" fillId="0" borderId="0" xfId="3" applyNumberFormat="1" applyFont="1" applyAlignment="1">
      <alignment horizontal="center" readingOrder="1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vertical="center"/>
    </xf>
    <xf numFmtId="165" fontId="8" fillId="0" borderId="0" xfId="0" applyNumberFormat="1" applyFont="1"/>
    <xf numFmtId="165" fontId="8" fillId="0" borderId="0" xfId="3" applyNumberFormat="1" applyFont="1" applyAlignment="1">
      <alignment horizontal="center" readingOrder="1"/>
    </xf>
    <xf numFmtId="0" fontId="8" fillId="0" borderId="0" xfId="0" applyFont="1" applyAlignment="1">
      <alignment horizontal="left" wrapText="1"/>
    </xf>
    <xf numFmtId="165" fontId="10" fillId="0" borderId="0" xfId="3" applyNumberFormat="1" applyFont="1" applyBorder="1"/>
    <xf numFmtId="165" fontId="10" fillId="0" borderId="0" xfId="3" applyNumberFormat="1" applyFont="1" applyFill="1" applyBorder="1" applyAlignment="1">
      <alignment horizontal="left" vertical="center" wrapText="1"/>
    </xf>
    <xf numFmtId="165" fontId="10" fillId="0" borderId="0" xfId="3" applyNumberFormat="1" applyFont="1" applyBorder="1" applyAlignment="1">
      <alignment horizontal="center" readingOrder="1"/>
    </xf>
    <xf numFmtId="165" fontId="8" fillId="0" borderId="0" xfId="3" applyNumberFormat="1" applyFont="1" applyBorder="1"/>
    <xf numFmtId="165" fontId="8" fillId="0" borderId="0" xfId="3" applyNumberFormat="1" applyFont="1" applyBorder="1" applyAlignment="1">
      <alignment vertical="center"/>
    </xf>
    <xf numFmtId="165" fontId="8" fillId="0" borderId="0" xfId="3" applyNumberFormat="1" applyFont="1" applyBorder="1" applyAlignment="1">
      <alignment horizontal="center" readingOrder="1"/>
    </xf>
    <xf numFmtId="165" fontId="10" fillId="0" borderId="0" xfId="3" applyNumberFormat="1" applyFont="1" applyBorder="1" applyAlignment="1">
      <alignment vertical="center"/>
    </xf>
    <xf numFmtId="165" fontId="8" fillId="0" borderId="0" xfId="0" applyNumberFormat="1" applyFont="1" applyAlignment="1">
      <alignment horizontal="center" readingOrder="1"/>
    </xf>
    <xf numFmtId="0" fontId="8" fillId="0" borderId="8" xfId="0" applyFont="1" applyBorder="1" applyAlignment="1">
      <alignment horizontal="left" wrapText="1"/>
    </xf>
    <xf numFmtId="165" fontId="8" fillId="0" borderId="0" xfId="3" applyNumberFormat="1" applyFont="1" applyFill="1" applyBorder="1" applyAlignment="1">
      <alignment horizontal="left" vertical="center" wrapText="1"/>
    </xf>
    <xf numFmtId="165" fontId="10" fillId="0" borderId="0" xfId="0" applyNumberFormat="1" applyFont="1" applyAlignment="1">
      <alignment horizontal="center" readingOrder="1"/>
    </xf>
    <xf numFmtId="165" fontId="8" fillId="0" borderId="0" xfId="0" applyNumberFormat="1" applyFont="1" applyAlignment="1">
      <alignment horizontal="center" vertical="center" readingOrder="1"/>
    </xf>
    <xf numFmtId="43" fontId="8" fillId="0" borderId="0" xfId="0" applyNumberFormat="1" applyFont="1" applyAlignment="1">
      <alignment horizontal="center" readingOrder="1"/>
    </xf>
    <xf numFmtId="165" fontId="10" fillId="0" borderId="0" xfId="3" applyNumberFormat="1" applyFont="1" applyBorder="1" applyAlignment="1">
      <alignment horizontal="center" vertical="center"/>
    </xf>
    <xf numFmtId="43" fontId="8" fillId="0" borderId="0" xfId="3" applyFont="1" applyBorder="1"/>
    <xf numFmtId="165" fontId="10" fillId="0" borderId="0" xfId="3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10" fillId="0" borderId="0" xfId="0" applyNumberFormat="1" applyFont="1" applyAlignment="1">
      <alignment horizontal="center" vertical="center" readingOrder="1"/>
    </xf>
    <xf numFmtId="0" fontId="10" fillId="0" borderId="0" xfId="0" applyFont="1" applyAlignment="1">
      <alignment horizontal="left" vertical="center" wrapText="1"/>
    </xf>
    <xf numFmtId="165" fontId="10" fillId="0" borderId="0" xfId="3" applyNumberFormat="1" applyFont="1" applyBorder="1" applyAlignment="1"/>
    <xf numFmtId="166" fontId="1" fillId="0" borderId="0" xfId="0" applyNumberFormat="1" applyFont="1"/>
    <xf numFmtId="166" fontId="8" fillId="0" borderId="0" xfId="0" applyNumberFormat="1" applyFont="1"/>
    <xf numFmtId="166" fontId="8" fillId="0" borderId="0" xfId="0" applyNumberFormat="1" applyFont="1" applyAlignment="1">
      <alignment horizontal="center" readingOrder="1"/>
    </xf>
    <xf numFmtId="0" fontId="13" fillId="0" borderId="0" xfId="0" applyFont="1"/>
    <xf numFmtId="0" fontId="30" fillId="8" borderId="0" xfId="0" applyFont="1" applyFill="1" applyAlignment="1">
      <alignment horizontal="center"/>
    </xf>
    <xf numFmtId="0" fontId="30" fillId="8" borderId="9" xfId="0" applyFont="1" applyFill="1" applyBorder="1" applyAlignment="1">
      <alignment horizontal="center"/>
    </xf>
    <xf numFmtId="0" fontId="27" fillId="8" borderId="10" xfId="0" applyFont="1" applyFill="1" applyBorder="1" applyAlignment="1">
      <alignment horizontal="center"/>
    </xf>
    <xf numFmtId="0" fontId="27" fillId="8" borderId="9" xfId="0" applyFont="1" applyFill="1" applyBorder="1" applyAlignment="1">
      <alignment horizontal="center"/>
    </xf>
    <xf numFmtId="165" fontId="27" fillId="8" borderId="10" xfId="0" applyNumberFormat="1" applyFont="1" applyFill="1" applyBorder="1" applyAlignment="1">
      <alignment horizontal="center"/>
    </xf>
    <xf numFmtId="43" fontId="27" fillId="9" borderId="11" xfId="3" applyFont="1" applyFill="1" applyBorder="1" applyAlignment="1">
      <alignment horizontal="center" vertical="center" wrapText="1"/>
    </xf>
    <xf numFmtId="43" fontId="27" fillId="9" borderId="11" xfId="3" applyFont="1" applyFill="1" applyBorder="1" applyAlignment="1">
      <alignment horizontal="center" vertical="center" wrapText="1" readingOrder="1"/>
    </xf>
    <xf numFmtId="0" fontId="27" fillId="9" borderId="12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  <xf numFmtId="0" fontId="30" fillId="8" borderId="14" xfId="0" applyFont="1" applyFill="1" applyBorder="1" applyAlignment="1">
      <alignment horizontal="center" vertical="center"/>
    </xf>
    <xf numFmtId="0" fontId="30" fillId="8" borderId="15" xfId="0" applyFont="1" applyFill="1" applyBorder="1" applyAlignment="1">
      <alignment horizontal="center" vertical="center"/>
    </xf>
    <xf numFmtId="43" fontId="27" fillId="9" borderId="12" xfId="3" applyFont="1" applyFill="1" applyBorder="1" applyAlignment="1">
      <alignment horizontal="center" vertical="center" wrapText="1"/>
    </xf>
    <xf numFmtId="43" fontId="27" fillId="9" borderId="12" xfId="3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center" vertical="top" wrapText="1" readingOrder="1"/>
    </xf>
    <xf numFmtId="0" fontId="31" fillId="0" borderId="0" xfId="0" applyFont="1" applyAlignment="1">
      <alignment horizontal="center" vertical="top" wrapText="1" readingOrder="1"/>
    </xf>
    <xf numFmtId="0" fontId="31" fillId="0" borderId="16" xfId="0" applyFont="1" applyBorder="1" applyAlignment="1">
      <alignment horizontal="center" vertical="top" wrapText="1" readingOrder="1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center" vertical="top" wrapText="1" readingOrder="1"/>
    </xf>
    <xf numFmtId="0" fontId="32" fillId="0" borderId="16" xfId="0" applyFont="1" applyBorder="1" applyAlignment="1">
      <alignment horizontal="center" vertical="top" wrapText="1" readingOrder="1"/>
    </xf>
    <xf numFmtId="0" fontId="31" fillId="0" borderId="0" xfId="0" applyFont="1" applyAlignment="1">
      <alignment horizontal="center" vertical="center" wrapText="1" readingOrder="1"/>
    </xf>
    <xf numFmtId="0" fontId="31" fillId="0" borderId="0" xfId="0" applyFont="1" applyAlignment="1">
      <alignment horizontal="center" vertical="center" wrapText="1" readingOrder="1"/>
    </xf>
    <xf numFmtId="0" fontId="31" fillId="0" borderId="16" xfId="0" applyFont="1" applyBorder="1" applyAlignment="1">
      <alignment horizontal="center" vertical="center" wrapText="1" readingOrder="1"/>
    </xf>
  </cellXfs>
  <cellStyles count="5">
    <cellStyle name="Millares" xfId="3" builtinId="3"/>
    <cellStyle name="Moneda 2" xfId="4" xr:uid="{00000000-0005-0000-0000-000001000000}"/>
    <cellStyle name="Normal" xfId="0" builtinId="0"/>
    <cellStyle name="S11" xfId="1" xr:uid="{00000000-0005-0000-0000-000003000000}"/>
    <cellStyle name="S12" xfId="2" xr:uid="{00000000-0005-0000-0000-000004000000}"/>
  </cellStyles>
  <dxfs count="0"/>
  <tableStyles count="0" defaultTableStyle="TableStyleMedium2" defaultPivotStyle="PivotStyleLight16"/>
  <colors>
    <mruColors>
      <color rgb="FF130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577850</xdr:colOff>
      <xdr:row>1</xdr:row>
      <xdr:rowOff>120650</xdr:rowOff>
    </xdr:from>
    <xdr:to>
      <xdr:col>3</xdr:col>
      <xdr:colOff>477520</xdr:colOff>
      <xdr:row>6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9675" y="311150"/>
          <a:ext cx="1518920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2207950</xdr:colOff>
      <xdr:row>845</xdr:row>
      <xdr:rowOff>33337</xdr:rowOff>
    </xdr:from>
    <xdr:to>
      <xdr:col>2</xdr:col>
      <xdr:colOff>1522417</xdr:colOff>
      <xdr:row>849</xdr:row>
      <xdr:rowOff>167176</xdr:rowOff>
    </xdr:to>
    <xdr:pic>
      <xdr:nvPicPr>
        <xdr:cNvPr id="18" name="Imagen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9525" y="162063112"/>
          <a:ext cx="1524267" cy="895839"/>
        </a:xfrm>
        <a:prstGeom prst="rect">
          <a:avLst/>
        </a:prstGeom>
      </xdr:spPr>
    </xdr:pic>
    <xdr:clientData/>
  </xdr:twoCellAnchor>
  <xdr:twoCellAnchor>
    <xdr:from>
      <xdr:col>1</xdr:col>
      <xdr:colOff>457200</xdr:colOff>
      <xdr:row>935</xdr:row>
      <xdr:rowOff>28575</xdr:rowOff>
    </xdr:from>
    <xdr:to>
      <xdr:col>5</xdr:col>
      <xdr:colOff>41275</xdr:colOff>
      <xdr:row>942</xdr:row>
      <xdr:rowOff>114300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58AD2B4A-57A2-DC90-F28C-07F467FFD2E7}"/>
            </a:ext>
          </a:extLst>
        </xdr:cNvPr>
        <xdr:cNvGrpSpPr/>
      </xdr:nvGrpSpPr>
      <xdr:grpSpPr>
        <a:xfrm>
          <a:off x="1628775" y="181613175"/>
          <a:ext cx="6051550" cy="1419225"/>
          <a:chOff x="0" y="0"/>
          <a:chExt cx="6051550" cy="1419225"/>
        </a:xfrm>
      </xdr:grpSpPr>
      <xdr:pic>
        <xdr:nvPicPr>
          <xdr:cNvPr id="11" name="Imagen 10" descr="Imagen que contiene Círculo&#10;&#10;Descripción generada automáticamente">
            <a:extLst>
              <a:ext uri="{FF2B5EF4-FFF2-40B4-BE49-F238E27FC236}">
                <a16:creationId xmlns:a16="http://schemas.microsoft.com/office/drawing/2014/main" id="{68CE9B1C-719A-406B-8738-45CC6C8F202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harpenSoften amount="25000"/>
                    </a14:imgEffect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r="54734" b="16257"/>
          <a:stretch/>
        </xdr:blipFill>
        <xdr:spPr bwMode="auto">
          <a:xfrm>
            <a:off x="0" y="104775"/>
            <a:ext cx="2733675" cy="13144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12" name="Grupo 11">
            <a:extLst>
              <a:ext uri="{FF2B5EF4-FFF2-40B4-BE49-F238E27FC236}">
                <a16:creationId xmlns:a16="http://schemas.microsoft.com/office/drawing/2014/main" id="{C556F377-A88C-73ED-7908-73D9825105A6}"/>
              </a:ext>
            </a:extLst>
          </xdr:cNvPr>
          <xdr:cNvGrpSpPr/>
        </xdr:nvGrpSpPr>
        <xdr:grpSpPr>
          <a:xfrm>
            <a:off x="3019425" y="0"/>
            <a:ext cx="3032125" cy="1390650"/>
            <a:chOff x="0" y="0"/>
            <a:chExt cx="3032125" cy="1390650"/>
          </a:xfrm>
        </xdr:grpSpPr>
        <xdr:pic>
          <xdr:nvPicPr>
            <xdr:cNvPr id="13" name="Imagen 12">
              <a:extLst>
                <a:ext uri="{FF2B5EF4-FFF2-40B4-BE49-F238E27FC236}">
                  <a16:creationId xmlns:a16="http://schemas.microsoft.com/office/drawing/2014/main" id="{8013B8FF-9910-7D1C-FCB7-7565193485E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14" name="Imagen 13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CE07DC63-AA5C-813E-80A5-374358F5360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700896</xdr:colOff>
      <xdr:row>80</xdr:row>
      <xdr:rowOff>395378</xdr:rowOff>
    </xdr:from>
    <xdr:to>
      <xdr:col>10</xdr:col>
      <xdr:colOff>223393</xdr:colOff>
      <xdr:row>82</xdr:row>
      <xdr:rowOff>1528708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80F9A4F-D67B-46B6-A0E5-FE4BBFF74007}"/>
            </a:ext>
          </a:extLst>
        </xdr:cNvPr>
        <xdr:cNvGrpSpPr/>
      </xdr:nvGrpSpPr>
      <xdr:grpSpPr>
        <a:xfrm>
          <a:off x="6613585" y="20379906"/>
          <a:ext cx="7879336" cy="2589038"/>
          <a:chOff x="0" y="0"/>
          <a:chExt cx="5762625" cy="2028190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5C91D772-7A4F-DEEC-B8F4-19950C857D1C}"/>
              </a:ext>
            </a:extLst>
          </xdr:cNvPr>
          <xdr:cNvGrpSpPr/>
        </xdr:nvGrpSpPr>
        <xdr:grpSpPr>
          <a:xfrm>
            <a:off x="2476500" y="361950"/>
            <a:ext cx="3286125" cy="1581150"/>
            <a:chOff x="0" y="0"/>
            <a:chExt cx="3032125" cy="1390650"/>
          </a:xfrm>
        </xdr:grpSpPr>
        <xdr:pic>
          <xdr:nvPicPr>
            <xdr:cNvPr id="5" name="Imagen 4">
              <a:extLst>
                <a:ext uri="{FF2B5EF4-FFF2-40B4-BE49-F238E27FC236}">
                  <a16:creationId xmlns:a16="http://schemas.microsoft.com/office/drawing/2014/main" id="{BA07827E-D108-FDBC-9921-BF55E723E3C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6" name="Imagen 5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FD2DB9D2-3505-7C5E-06AC-9E34F5B8BC9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4" name="Imagen 3" descr="Texto&#10;&#10;Descripción generada automáticamente con confianza media">
            <a:extLst>
              <a:ext uri="{FF2B5EF4-FFF2-40B4-BE49-F238E27FC236}">
                <a16:creationId xmlns:a16="http://schemas.microsoft.com/office/drawing/2014/main" id="{286779EA-4B21-92DA-888D-EAB403DAA8D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317" r="27616"/>
          <a:stretch/>
        </xdr:blipFill>
        <xdr:spPr bwMode="auto">
          <a:xfrm>
            <a:off x="0" y="0"/>
            <a:ext cx="2514600" cy="20281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oneCellAnchor>
    <xdr:from>
      <xdr:col>2</xdr:col>
      <xdr:colOff>1599481</xdr:colOff>
      <xdr:row>0</xdr:row>
      <xdr:rowOff>89858</xdr:rowOff>
    </xdr:from>
    <xdr:ext cx="2709861" cy="1315860"/>
    <xdr:pic>
      <xdr:nvPicPr>
        <xdr:cNvPr id="7" name="3 Imagen">
          <a:extLst>
            <a:ext uri="{FF2B5EF4-FFF2-40B4-BE49-F238E27FC236}">
              <a16:creationId xmlns:a16="http://schemas.microsoft.com/office/drawing/2014/main" id="{7DA38E12-020C-4138-9183-2F8D497C02C1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281" y="89858"/>
          <a:ext cx="2709861" cy="13158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354723</xdr:colOff>
      <xdr:row>0</xdr:row>
      <xdr:rowOff>198548</xdr:rowOff>
    </xdr:from>
    <xdr:ext cx="1491646" cy="1103516"/>
    <xdr:pic>
      <xdr:nvPicPr>
        <xdr:cNvPr id="8" name="4 Imagen">
          <a:extLst>
            <a:ext uri="{FF2B5EF4-FFF2-40B4-BE49-F238E27FC236}">
              <a16:creationId xmlns:a16="http://schemas.microsoft.com/office/drawing/2014/main" id="{EE15A78D-7D10-4316-9C9F-958A9AC786E7}"/>
            </a:ext>
          </a:extLst>
        </xdr:cNvPr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1022723" y="189023"/>
          <a:ext cx="1491646" cy="110351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934"/>
  <sheetViews>
    <sheetView tabSelected="1" view="pageBreakPreview" zoomScaleNormal="100" zoomScaleSheetLayoutView="100" workbookViewId="0">
      <selection activeCell="G941" sqref="G941"/>
    </sheetView>
  </sheetViews>
  <sheetFormatPr baseColWidth="10" defaultRowHeight="15" x14ac:dyDescent="0.25"/>
  <cols>
    <col min="1" max="1" width="17.5703125" customWidth="1"/>
    <col min="2" max="2" width="30" customWidth="1"/>
    <col min="3" max="3" width="24.28515625" customWidth="1"/>
    <col min="4" max="4" width="21.42578125" customWidth="1"/>
    <col min="5" max="5" width="21.28515625" customWidth="1"/>
    <col min="6" max="6" width="16.42578125" bestFit="1" customWidth="1"/>
    <col min="7" max="7" width="11.7109375" customWidth="1"/>
    <col min="8" max="8" width="12.5703125" bestFit="1" customWidth="1"/>
    <col min="9" max="9" width="13.5703125" bestFit="1" customWidth="1"/>
  </cols>
  <sheetData>
    <row r="7" spans="1:6" ht="21" x14ac:dyDescent="0.35">
      <c r="C7" s="1"/>
      <c r="D7" s="1"/>
      <c r="E7" s="1"/>
      <c r="F7" s="1"/>
    </row>
    <row r="8" spans="1:6" ht="15.75" x14ac:dyDescent="0.25">
      <c r="A8" s="2"/>
      <c r="B8" s="83" t="s">
        <v>2</v>
      </c>
      <c r="C8" s="83"/>
      <c r="D8" s="83"/>
      <c r="E8" s="83"/>
      <c r="F8" s="3"/>
    </row>
    <row r="9" spans="1:6" ht="15.75" x14ac:dyDescent="0.25">
      <c r="A9" s="2"/>
      <c r="B9" s="83" t="s">
        <v>3</v>
      </c>
      <c r="C9" s="83"/>
      <c r="D9" s="83"/>
      <c r="E9" s="83"/>
      <c r="F9" s="3"/>
    </row>
    <row r="10" spans="1:6" ht="15.75" x14ac:dyDescent="0.25">
      <c r="A10" s="2"/>
      <c r="B10" s="83" t="s">
        <v>57</v>
      </c>
      <c r="C10" s="83"/>
      <c r="D10" s="83"/>
      <c r="E10" s="83"/>
      <c r="F10" s="2"/>
    </row>
    <row r="11" spans="1:6" ht="15.75" x14ac:dyDescent="0.25">
      <c r="A11" s="2"/>
      <c r="B11" s="5"/>
      <c r="C11" s="5"/>
      <c r="D11" s="5"/>
      <c r="E11" s="5"/>
      <c r="F11" s="2"/>
    </row>
    <row r="12" spans="1:6" ht="2.25" customHeight="1" x14ac:dyDescent="0.25">
      <c r="A12" s="2"/>
      <c r="B12" s="5"/>
      <c r="C12" s="5"/>
      <c r="D12" s="5"/>
      <c r="E12" s="5"/>
      <c r="F12" s="4"/>
    </row>
    <row r="13" spans="1:6" ht="15.75" x14ac:dyDescent="0.25">
      <c r="A13" s="2"/>
      <c r="B13" s="83" t="s">
        <v>137</v>
      </c>
      <c r="C13" s="83"/>
      <c r="D13" s="83"/>
      <c r="E13" s="83"/>
      <c r="F13" s="3"/>
    </row>
    <row r="14" spans="1:6" ht="15.75" customHeight="1" x14ac:dyDescent="0.25">
      <c r="A14" s="2"/>
      <c r="B14" s="83" t="s">
        <v>38</v>
      </c>
      <c r="C14" s="83"/>
      <c r="D14" s="83"/>
      <c r="E14" s="83"/>
      <c r="F14" s="2"/>
    </row>
    <row r="15" spans="1:6" ht="20.25" customHeight="1" x14ac:dyDescent="0.25">
      <c r="A15" s="2"/>
      <c r="B15" s="2"/>
      <c r="C15" s="2"/>
      <c r="D15" s="2"/>
      <c r="E15" s="2"/>
      <c r="F15" s="2"/>
    </row>
    <row r="16" spans="1:6" ht="23.25" customHeight="1" x14ac:dyDescent="0.25">
      <c r="A16" s="42" t="s">
        <v>0</v>
      </c>
      <c r="B16" s="42" t="s">
        <v>4</v>
      </c>
      <c r="C16" s="42" t="s">
        <v>1</v>
      </c>
      <c r="D16" s="42" t="s">
        <v>34</v>
      </c>
      <c r="E16" s="42" t="s">
        <v>35</v>
      </c>
      <c r="F16" s="42" t="s">
        <v>36</v>
      </c>
    </row>
    <row r="17" spans="1:6" x14ac:dyDescent="0.25">
      <c r="A17" s="11">
        <v>45201</v>
      </c>
      <c r="B17" s="12" t="s">
        <v>58</v>
      </c>
      <c r="C17" s="13" t="s">
        <v>59</v>
      </c>
      <c r="D17" s="14">
        <v>445</v>
      </c>
      <c r="E17" s="14"/>
      <c r="F17" s="15">
        <v>35164546.969999999</v>
      </c>
    </row>
    <row r="18" spans="1:6" x14ac:dyDescent="0.25">
      <c r="A18" s="11">
        <v>45201</v>
      </c>
      <c r="B18" s="12" t="s">
        <v>58</v>
      </c>
      <c r="C18" s="13" t="s">
        <v>60</v>
      </c>
      <c r="D18" s="15">
        <v>7744</v>
      </c>
      <c r="E18" s="14"/>
      <c r="F18" s="15">
        <v>35172290.969999999</v>
      </c>
    </row>
    <row r="19" spans="1:6" x14ac:dyDescent="0.25">
      <c r="A19" s="11">
        <v>45202</v>
      </c>
      <c r="B19" s="12" t="s">
        <v>61</v>
      </c>
      <c r="C19" s="13" t="s">
        <v>62</v>
      </c>
      <c r="D19" s="15">
        <v>83101</v>
      </c>
      <c r="E19" s="14"/>
      <c r="F19" s="15">
        <v>35255391.969999999</v>
      </c>
    </row>
    <row r="20" spans="1:6" x14ac:dyDescent="0.25">
      <c r="A20" s="11">
        <v>45202</v>
      </c>
      <c r="B20" s="12" t="s">
        <v>61</v>
      </c>
      <c r="C20" s="13" t="s">
        <v>63</v>
      </c>
      <c r="D20" s="14">
        <v>910</v>
      </c>
      <c r="E20" s="14"/>
      <c r="F20" s="15">
        <v>35256301.969999999</v>
      </c>
    </row>
    <row r="21" spans="1:6" x14ac:dyDescent="0.25">
      <c r="A21" s="11">
        <v>45203</v>
      </c>
      <c r="B21" s="12" t="s">
        <v>64</v>
      </c>
      <c r="C21" s="13" t="s">
        <v>65</v>
      </c>
      <c r="D21" s="14">
        <v>450</v>
      </c>
      <c r="E21" s="14"/>
      <c r="F21" s="15">
        <v>35256751.969999999</v>
      </c>
    </row>
    <row r="22" spans="1:6" x14ac:dyDescent="0.25">
      <c r="A22" s="11">
        <v>45204</v>
      </c>
      <c r="B22" s="12" t="s">
        <v>66</v>
      </c>
      <c r="C22" s="13" t="s">
        <v>67</v>
      </c>
      <c r="D22" s="15">
        <v>118000</v>
      </c>
      <c r="E22" s="14"/>
      <c r="F22" s="15">
        <v>35374751.969999999</v>
      </c>
    </row>
    <row r="23" spans="1:6" x14ac:dyDescent="0.25">
      <c r="A23" s="11">
        <v>45204</v>
      </c>
      <c r="B23" s="12" t="s">
        <v>66</v>
      </c>
      <c r="C23" s="13" t="s">
        <v>68</v>
      </c>
      <c r="D23" s="14">
        <v>475</v>
      </c>
      <c r="E23" s="14"/>
      <c r="F23" s="15">
        <v>35375226.969999999</v>
      </c>
    </row>
    <row r="24" spans="1:6" x14ac:dyDescent="0.25">
      <c r="A24" s="11">
        <v>45205</v>
      </c>
      <c r="B24" s="12" t="s">
        <v>69</v>
      </c>
      <c r="C24" s="13" t="s">
        <v>70</v>
      </c>
      <c r="D24" s="14">
        <v>255</v>
      </c>
      <c r="E24" s="14"/>
      <c r="F24" s="15">
        <v>35375481.969999999</v>
      </c>
    </row>
    <row r="25" spans="1:6" x14ac:dyDescent="0.25">
      <c r="A25" s="11">
        <v>45205</v>
      </c>
      <c r="B25" s="12" t="s">
        <v>5</v>
      </c>
      <c r="C25" s="13">
        <v>32216430157</v>
      </c>
      <c r="D25" s="14"/>
      <c r="E25" s="15">
        <v>232905.68</v>
      </c>
      <c r="F25" s="15">
        <v>35142576.289999999</v>
      </c>
    </row>
    <row r="26" spans="1:6" x14ac:dyDescent="0.25">
      <c r="A26" s="11">
        <v>45206</v>
      </c>
      <c r="B26" s="12" t="s">
        <v>71</v>
      </c>
      <c r="C26" s="13" t="s">
        <v>72</v>
      </c>
      <c r="D26" s="14">
        <v>165</v>
      </c>
      <c r="E26" s="14"/>
      <c r="F26" s="15">
        <v>35142741.289999999</v>
      </c>
    </row>
    <row r="27" spans="1:6" x14ac:dyDescent="0.25">
      <c r="A27" s="11">
        <v>45208</v>
      </c>
      <c r="B27" s="12" t="s">
        <v>73</v>
      </c>
      <c r="C27" s="13" t="s">
        <v>74</v>
      </c>
      <c r="D27" s="14">
        <v>795</v>
      </c>
      <c r="E27" s="14"/>
      <c r="F27" s="15">
        <v>35143536.289999999</v>
      </c>
    </row>
    <row r="28" spans="1:6" x14ac:dyDescent="0.25">
      <c r="A28" s="11">
        <v>45208</v>
      </c>
      <c r="B28" s="12" t="s">
        <v>73</v>
      </c>
      <c r="C28" s="13" t="s">
        <v>75</v>
      </c>
      <c r="D28" s="14">
        <v>7912.76</v>
      </c>
      <c r="E28" s="14"/>
      <c r="F28" s="15">
        <v>35151449.049999997</v>
      </c>
    </row>
    <row r="29" spans="1:6" x14ac:dyDescent="0.25">
      <c r="A29" s="11">
        <v>45208</v>
      </c>
      <c r="B29" s="12" t="s">
        <v>73</v>
      </c>
      <c r="C29" s="13" t="s">
        <v>76</v>
      </c>
      <c r="D29" s="15">
        <v>26752.23</v>
      </c>
      <c r="E29" s="14"/>
      <c r="F29" s="15">
        <v>35178201.280000001</v>
      </c>
    </row>
    <row r="30" spans="1:6" x14ac:dyDescent="0.25">
      <c r="A30" s="11">
        <v>45209</v>
      </c>
      <c r="B30" s="12" t="s">
        <v>77</v>
      </c>
      <c r="C30" s="13" t="s">
        <v>78</v>
      </c>
      <c r="D30" s="15">
        <v>820</v>
      </c>
      <c r="E30" s="14"/>
      <c r="F30" s="15">
        <v>35179021.280000001</v>
      </c>
    </row>
    <row r="31" spans="1:6" x14ac:dyDescent="0.25">
      <c r="A31" s="11">
        <v>45209</v>
      </c>
      <c r="B31" s="12" t="s">
        <v>77</v>
      </c>
      <c r="C31" s="13" t="s">
        <v>79</v>
      </c>
      <c r="D31" s="14">
        <v>2773</v>
      </c>
      <c r="E31" s="14"/>
      <c r="F31" s="15">
        <v>35181794.280000001</v>
      </c>
    </row>
    <row r="32" spans="1:6" x14ac:dyDescent="0.25">
      <c r="A32" s="11">
        <v>45210</v>
      </c>
      <c r="B32" s="12" t="s">
        <v>80</v>
      </c>
      <c r="C32" s="13" t="s">
        <v>81</v>
      </c>
      <c r="D32" s="14">
        <v>585</v>
      </c>
      <c r="E32" s="14"/>
      <c r="F32" s="15">
        <v>35182379.280000001</v>
      </c>
    </row>
    <row r="33" spans="1:6" x14ac:dyDescent="0.25">
      <c r="A33" s="11">
        <v>45210</v>
      </c>
      <c r="B33" s="12" t="s">
        <v>5</v>
      </c>
      <c r="C33" s="13">
        <v>32266151664</v>
      </c>
      <c r="D33" s="15"/>
      <c r="E33" s="14">
        <v>14228.7</v>
      </c>
      <c r="F33" s="15">
        <v>35168150.579999998</v>
      </c>
    </row>
    <row r="34" spans="1:6" x14ac:dyDescent="0.25">
      <c r="A34" s="11">
        <v>45210</v>
      </c>
      <c r="B34" s="12" t="s">
        <v>80</v>
      </c>
      <c r="C34" s="13" t="s">
        <v>82</v>
      </c>
      <c r="D34" s="14">
        <v>13408.7</v>
      </c>
      <c r="E34" s="14"/>
      <c r="F34" s="15">
        <v>35181559.280000001</v>
      </c>
    </row>
    <row r="35" spans="1:6" x14ac:dyDescent="0.25">
      <c r="A35" s="11">
        <v>45210</v>
      </c>
      <c r="B35" s="12" t="s">
        <v>80</v>
      </c>
      <c r="C35" s="13" t="s">
        <v>83</v>
      </c>
      <c r="D35" s="14">
        <v>778470</v>
      </c>
      <c r="E35" s="14"/>
      <c r="F35" s="15">
        <v>35960029.280000001</v>
      </c>
    </row>
    <row r="36" spans="1:6" x14ac:dyDescent="0.25">
      <c r="A36" s="11">
        <v>45210</v>
      </c>
      <c r="B36" s="12" t="s">
        <v>80</v>
      </c>
      <c r="C36" s="13" t="s">
        <v>84</v>
      </c>
      <c r="D36" s="14">
        <v>14403.6</v>
      </c>
      <c r="E36" s="15"/>
      <c r="F36" s="15">
        <v>35974432.880000003</v>
      </c>
    </row>
    <row r="37" spans="1:6" x14ac:dyDescent="0.25">
      <c r="A37" s="11">
        <v>45211</v>
      </c>
      <c r="B37" s="12" t="s">
        <v>85</v>
      </c>
      <c r="C37" s="13" t="s">
        <v>86</v>
      </c>
      <c r="D37" s="14">
        <v>595</v>
      </c>
      <c r="E37" s="14"/>
      <c r="F37" s="15">
        <v>35975027.880000003</v>
      </c>
    </row>
    <row r="38" spans="1:6" x14ac:dyDescent="0.25">
      <c r="A38" s="11">
        <v>45212</v>
      </c>
      <c r="B38" s="12" t="s">
        <v>87</v>
      </c>
      <c r="C38" s="13" t="s">
        <v>88</v>
      </c>
      <c r="D38" s="14">
        <v>325</v>
      </c>
      <c r="E38" s="14"/>
      <c r="F38" s="15">
        <v>35975352.880000003</v>
      </c>
    </row>
    <row r="39" spans="1:6" x14ac:dyDescent="0.25">
      <c r="A39" s="11">
        <v>45212</v>
      </c>
      <c r="B39" s="12" t="s">
        <v>5</v>
      </c>
      <c r="C39" s="13">
        <v>32281462889</v>
      </c>
      <c r="D39" s="14"/>
      <c r="E39" s="15">
        <v>25674.36</v>
      </c>
      <c r="F39" s="15">
        <v>35949678.520000003</v>
      </c>
    </row>
    <row r="40" spans="1:6" x14ac:dyDescent="0.25">
      <c r="A40" s="11">
        <v>45213</v>
      </c>
      <c r="B40" s="12" t="s">
        <v>89</v>
      </c>
      <c r="C40" s="13" t="s">
        <v>90</v>
      </c>
      <c r="D40" s="14">
        <v>15</v>
      </c>
      <c r="E40" s="14"/>
      <c r="F40" s="15">
        <v>35949693.520000003</v>
      </c>
    </row>
    <row r="41" spans="1:6" x14ac:dyDescent="0.25">
      <c r="A41" s="11">
        <v>45215</v>
      </c>
      <c r="B41" s="12" t="s">
        <v>91</v>
      </c>
      <c r="C41" s="13" t="s">
        <v>92</v>
      </c>
      <c r="D41" s="14">
        <v>215</v>
      </c>
      <c r="E41" s="14"/>
      <c r="F41" s="15">
        <v>35949908.520000003</v>
      </c>
    </row>
    <row r="42" spans="1:6" x14ac:dyDescent="0.25">
      <c r="A42" s="11">
        <v>45215</v>
      </c>
      <c r="B42" s="12" t="s">
        <v>5</v>
      </c>
      <c r="C42" s="13">
        <v>32317426853</v>
      </c>
      <c r="D42" s="14"/>
      <c r="E42" s="15">
        <v>779405</v>
      </c>
      <c r="F42" s="15">
        <v>35170503.520000003</v>
      </c>
    </row>
    <row r="43" spans="1:6" x14ac:dyDescent="0.25">
      <c r="A43" s="11">
        <v>45216</v>
      </c>
      <c r="B43" s="12" t="s">
        <v>93</v>
      </c>
      <c r="C43" s="13" t="s">
        <v>94</v>
      </c>
      <c r="D43" s="14">
        <v>350</v>
      </c>
      <c r="E43" s="14"/>
      <c r="F43" s="15">
        <v>35170853.520000003</v>
      </c>
    </row>
    <row r="44" spans="1:6" x14ac:dyDescent="0.25">
      <c r="A44" s="11">
        <v>45217</v>
      </c>
      <c r="B44" s="12" t="s">
        <v>5</v>
      </c>
      <c r="C44" s="13">
        <v>32340505416</v>
      </c>
      <c r="D44" s="14"/>
      <c r="E44" s="15">
        <v>3190</v>
      </c>
      <c r="F44" s="15">
        <v>35167663.520000003</v>
      </c>
    </row>
    <row r="45" spans="1:6" x14ac:dyDescent="0.25">
      <c r="A45" s="11">
        <v>45217</v>
      </c>
      <c r="B45" s="12" t="s">
        <v>95</v>
      </c>
      <c r="C45" s="13" t="s">
        <v>96</v>
      </c>
      <c r="D45" s="15">
        <v>2840</v>
      </c>
      <c r="E45" s="14"/>
      <c r="F45" s="15">
        <v>35170503.520000003</v>
      </c>
    </row>
    <row r="46" spans="1:6" x14ac:dyDescent="0.25">
      <c r="A46" s="11">
        <v>45217</v>
      </c>
      <c r="B46" s="12" t="s">
        <v>95</v>
      </c>
      <c r="C46" s="13" t="s">
        <v>97</v>
      </c>
      <c r="D46" s="14">
        <v>460</v>
      </c>
      <c r="E46" s="14"/>
      <c r="F46" s="15">
        <v>35170963.520000003</v>
      </c>
    </row>
    <row r="47" spans="1:6" x14ac:dyDescent="0.25">
      <c r="A47" s="11">
        <v>45218</v>
      </c>
      <c r="B47" s="12" t="s">
        <v>5</v>
      </c>
      <c r="C47" s="13">
        <v>32352388373</v>
      </c>
      <c r="D47" s="14"/>
      <c r="E47" s="15">
        <v>454442.21</v>
      </c>
      <c r="F47" s="15">
        <v>34716521.310000002</v>
      </c>
    </row>
    <row r="48" spans="1:6" x14ac:dyDescent="0.25">
      <c r="A48" s="11">
        <v>45218</v>
      </c>
      <c r="B48" s="12" t="s">
        <v>98</v>
      </c>
      <c r="C48" s="13" t="s">
        <v>99</v>
      </c>
      <c r="D48" s="15">
        <v>7539.84</v>
      </c>
      <c r="E48" s="14"/>
      <c r="F48" s="15">
        <v>34724061.149999999</v>
      </c>
    </row>
    <row r="49" spans="1:6" x14ac:dyDescent="0.25">
      <c r="A49" s="11">
        <v>45218</v>
      </c>
      <c r="B49" s="12" t="s">
        <v>98</v>
      </c>
      <c r="C49" s="13" t="s">
        <v>100</v>
      </c>
      <c r="D49" s="14"/>
      <c r="E49" s="14"/>
      <c r="F49" s="15">
        <v>34724061.149999999</v>
      </c>
    </row>
    <row r="50" spans="1:6" x14ac:dyDescent="0.25">
      <c r="A50" s="11">
        <v>45218</v>
      </c>
      <c r="B50" s="12" t="s">
        <v>101</v>
      </c>
      <c r="C50" s="13">
        <v>24000035663</v>
      </c>
      <c r="D50" s="15">
        <v>453982.21</v>
      </c>
      <c r="E50" s="14"/>
      <c r="F50" s="15">
        <v>35178043.359999999</v>
      </c>
    </row>
    <row r="51" spans="1:6" x14ac:dyDescent="0.25">
      <c r="A51" s="11">
        <v>45219</v>
      </c>
      <c r="B51" s="12" t="s">
        <v>102</v>
      </c>
      <c r="C51" s="13" t="s">
        <v>103</v>
      </c>
      <c r="D51" s="14">
        <v>820</v>
      </c>
      <c r="E51" s="14"/>
      <c r="F51" s="15">
        <v>35178863.359999999</v>
      </c>
    </row>
    <row r="52" spans="1:6" x14ac:dyDescent="0.25">
      <c r="A52" s="11">
        <v>45219</v>
      </c>
      <c r="B52" s="12" t="s">
        <v>102</v>
      </c>
      <c r="C52" s="13" t="s">
        <v>104</v>
      </c>
      <c r="D52" s="14">
        <v>450</v>
      </c>
      <c r="E52" s="14"/>
      <c r="F52" s="15">
        <v>35179313.359999999</v>
      </c>
    </row>
    <row r="53" spans="1:6" x14ac:dyDescent="0.25">
      <c r="A53" s="11">
        <v>45219</v>
      </c>
      <c r="B53" s="12" t="s">
        <v>105</v>
      </c>
      <c r="C53" s="13">
        <v>24000036927</v>
      </c>
      <c r="D53" s="15">
        <v>521000</v>
      </c>
      <c r="E53" s="14"/>
      <c r="F53" s="15">
        <v>35700313.359999999</v>
      </c>
    </row>
    <row r="54" spans="1:6" x14ac:dyDescent="0.25">
      <c r="A54" s="11">
        <v>45219</v>
      </c>
      <c r="B54" s="12" t="s">
        <v>102</v>
      </c>
      <c r="C54" s="13" t="s">
        <v>106</v>
      </c>
      <c r="D54" s="14"/>
      <c r="E54" s="14"/>
      <c r="F54" s="15">
        <v>35700313.359999999</v>
      </c>
    </row>
    <row r="55" spans="1:6" x14ac:dyDescent="0.25">
      <c r="A55" s="11">
        <v>45219</v>
      </c>
      <c r="B55" s="12" t="s">
        <v>102</v>
      </c>
      <c r="C55" s="13" t="s">
        <v>107</v>
      </c>
      <c r="D55" s="15">
        <v>13979.68</v>
      </c>
      <c r="E55" s="14"/>
      <c r="F55" s="15">
        <v>35714293.039999999</v>
      </c>
    </row>
    <row r="56" spans="1:6" x14ac:dyDescent="0.25">
      <c r="A56" s="11">
        <v>45219</v>
      </c>
      <c r="B56" s="12" t="s">
        <v>5</v>
      </c>
      <c r="C56" s="13">
        <v>32364524986</v>
      </c>
      <c r="D56" s="14"/>
      <c r="E56" s="15">
        <v>521820</v>
      </c>
      <c r="F56" s="15">
        <v>35192473.039999999</v>
      </c>
    </row>
    <row r="57" spans="1:6" x14ac:dyDescent="0.25">
      <c r="A57" s="11">
        <v>45222</v>
      </c>
      <c r="B57" s="12" t="s">
        <v>108</v>
      </c>
      <c r="C57" s="13" t="s">
        <v>109</v>
      </c>
      <c r="D57" s="14">
        <v>50</v>
      </c>
      <c r="E57" s="14"/>
      <c r="F57" s="15">
        <v>35192523.039999999</v>
      </c>
    </row>
    <row r="58" spans="1:6" x14ac:dyDescent="0.25">
      <c r="A58" s="11">
        <v>45223</v>
      </c>
      <c r="B58" s="12" t="s">
        <v>110</v>
      </c>
      <c r="C58" s="13" t="s">
        <v>111</v>
      </c>
      <c r="D58" s="15">
        <v>1665</v>
      </c>
      <c r="E58" s="14"/>
      <c r="F58" s="15">
        <v>35194188.039999999</v>
      </c>
    </row>
    <row r="59" spans="1:6" x14ac:dyDescent="0.25">
      <c r="A59" s="11">
        <v>45224</v>
      </c>
      <c r="B59" s="12" t="s">
        <v>112</v>
      </c>
      <c r="C59" s="13" t="s">
        <v>113</v>
      </c>
      <c r="D59" s="15">
        <v>11080</v>
      </c>
      <c r="E59" s="14"/>
      <c r="F59" s="15">
        <v>35205268.039999999</v>
      </c>
    </row>
    <row r="60" spans="1:6" x14ac:dyDescent="0.25">
      <c r="A60" s="11">
        <v>45224</v>
      </c>
      <c r="B60" s="12" t="s">
        <v>5</v>
      </c>
      <c r="C60" s="13">
        <v>32422134054</v>
      </c>
      <c r="D60" s="14"/>
      <c r="E60" s="15">
        <v>12795</v>
      </c>
      <c r="F60" s="15">
        <v>35192473.039999999</v>
      </c>
    </row>
    <row r="61" spans="1:6" x14ac:dyDescent="0.25">
      <c r="A61" s="11">
        <v>45224</v>
      </c>
      <c r="B61" s="12" t="s">
        <v>112</v>
      </c>
      <c r="C61" s="13" t="s">
        <v>114</v>
      </c>
      <c r="D61" s="14"/>
      <c r="E61" s="14"/>
      <c r="F61" s="15">
        <v>35192473.039999999</v>
      </c>
    </row>
    <row r="62" spans="1:6" x14ac:dyDescent="0.25">
      <c r="A62" s="11">
        <v>45224</v>
      </c>
      <c r="B62" s="12" t="s">
        <v>112</v>
      </c>
      <c r="C62" s="13" t="s">
        <v>115</v>
      </c>
      <c r="D62" s="14">
        <v>400</v>
      </c>
      <c r="E62" s="14"/>
      <c r="F62" s="15">
        <v>35192873.039999999</v>
      </c>
    </row>
    <row r="63" spans="1:6" x14ac:dyDescent="0.25">
      <c r="A63" s="11">
        <v>45224</v>
      </c>
      <c r="B63" s="12" t="s">
        <v>112</v>
      </c>
      <c r="C63" s="13" t="s">
        <v>116</v>
      </c>
      <c r="D63" s="14"/>
      <c r="E63" s="14"/>
      <c r="F63" s="15">
        <v>35192873.039999999</v>
      </c>
    </row>
    <row r="64" spans="1:6" x14ac:dyDescent="0.25">
      <c r="A64" s="11">
        <v>45225</v>
      </c>
      <c r="B64" s="12" t="s">
        <v>117</v>
      </c>
      <c r="C64" s="13" t="s">
        <v>118</v>
      </c>
      <c r="D64" s="14">
        <v>800</v>
      </c>
      <c r="E64" s="14"/>
      <c r="F64" s="15">
        <v>35193673.039999999</v>
      </c>
    </row>
    <row r="65" spans="1:9" x14ac:dyDescent="0.25">
      <c r="A65" s="11">
        <v>45225</v>
      </c>
      <c r="B65" s="12" t="s">
        <v>119</v>
      </c>
      <c r="C65" s="13">
        <v>24000037232</v>
      </c>
      <c r="D65" s="15">
        <v>132533.34</v>
      </c>
      <c r="E65" s="14"/>
      <c r="F65" s="15">
        <v>35326206.380000003</v>
      </c>
    </row>
    <row r="66" spans="1:9" x14ac:dyDescent="0.25">
      <c r="A66" s="11">
        <v>45225</v>
      </c>
      <c r="B66" s="12" t="s">
        <v>5</v>
      </c>
      <c r="C66" s="13">
        <v>32438830746</v>
      </c>
      <c r="D66" s="14"/>
      <c r="E66" s="15">
        <v>132933.34</v>
      </c>
      <c r="F66" s="15">
        <v>35193273.039999999</v>
      </c>
    </row>
    <row r="67" spans="1:9" x14ac:dyDescent="0.25">
      <c r="A67" s="11">
        <v>45226</v>
      </c>
      <c r="B67" s="12" t="s">
        <v>120</v>
      </c>
      <c r="C67" s="13" t="s">
        <v>118</v>
      </c>
      <c r="D67" s="14"/>
      <c r="E67" s="14"/>
      <c r="F67" s="15">
        <v>35193273.039999999</v>
      </c>
    </row>
    <row r="68" spans="1:9" x14ac:dyDescent="0.25">
      <c r="A68" s="11">
        <v>45226</v>
      </c>
      <c r="B68" s="12" t="s">
        <v>120</v>
      </c>
      <c r="C68" s="13" t="s">
        <v>121</v>
      </c>
      <c r="D68" s="15">
        <v>21880</v>
      </c>
      <c r="E68" s="14"/>
      <c r="F68" s="15">
        <v>35215153.039999999</v>
      </c>
    </row>
    <row r="69" spans="1:9" x14ac:dyDescent="0.25">
      <c r="A69" s="11">
        <v>45229</v>
      </c>
      <c r="B69" s="12" t="s">
        <v>122</v>
      </c>
      <c r="C69" s="13" t="s">
        <v>123</v>
      </c>
      <c r="D69" s="14">
        <v>185</v>
      </c>
      <c r="E69" s="14"/>
      <c r="F69" s="15">
        <v>35215338.039999999</v>
      </c>
    </row>
    <row r="70" spans="1:9" x14ac:dyDescent="0.25">
      <c r="A70" s="11">
        <v>45229</v>
      </c>
      <c r="B70" s="12" t="s">
        <v>122</v>
      </c>
      <c r="C70" s="13" t="s">
        <v>124</v>
      </c>
      <c r="D70" s="15">
        <v>457386.5</v>
      </c>
      <c r="E70" s="14"/>
      <c r="F70" s="15">
        <v>35672724.539999999</v>
      </c>
    </row>
    <row r="71" spans="1:9" x14ac:dyDescent="0.25">
      <c r="A71" s="11">
        <v>45229</v>
      </c>
      <c r="B71" s="12" t="s">
        <v>5</v>
      </c>
      <c r="C71" s="13">
        <v>32482104557</v>
      </c>
      <c r="D71" s="14"/>
      <c r="E71" s="15">
        <v>462816.12</v>
      </c>
      <c r="F71" s="15">
        <v>35209908.420000002</v>
      </c>
    </row>
    <row r="72" spans="1:9" x14ac:dyDescent="0.25">
      <c r="A72" s="11">
        <v>45229</v>
      </c>
      <c r="B72" s="12" t="s">
        <v>122</v>
      </c>
      <c r="C72" s="13" t="s">
        <v>125</v>
      </c>
      <c r="D72" s="15">
        <v>2664.92</v>
      </c>
      <c r="E72" s="14"/>
      <c r="F72" s="15">
        <v>35212573.340000004</v>
      </c>
    </row>
    <row r="73" spans="1:9" x14ac:dyDescent="0.25">
      <c r="A73" s="11">
        <v>45229</v>
      </c>
      <c r="B73" s="12" t="s">
        <v>122</v>
      </c>
      <c r="C73" s="13" t="s">
        <v>126</v>
      </c>
      <c r="D73" s="15">
        <v>1105</v>
      </c>
      <c r="E73" s="14"/>
      <c r="F73" s="15">
        <v>35213678.340000004</v>
      </c>
    </row>
    <row r="74" spans="1:9" x14ac:dyDescent="0.25">
      <c r="A74" s="11">
        <v>45229</v>
      </c>
      <c r="B74" s="12" t="s">
        <v>122</v>
      </c>
      <c r="C74" s="13" t="s">
        <v>127</v>
      </c>
      <c r="D74" s="14">
        <v>605</v>
      </c>
      <c r="E74" s="14"/>
      <c r="F74" s="15">
        <v>35214283.340000004</v>
      </c>
    </row>
    <row r="75" spans="1:9" x14ac:dyDescent="0.25">
      <c r="A75" s="11">
        <v>45229</v>
      </c>
      <c r="B75" s="12" t="s">
        <v>122</v>
      </c>
      <c r="C75" s="13" t="s">
        <v>128</v>
      </c>
      <c r="D75" s="14">
        <v>255</v>
      </c>
      <c r="E75" s="14"/>
      <c r="F75" s="15">
        <v>35214538.340000004</v>
      </c>
    </row>
    <row r="76" spans="1:9" x14ac:dyDescent="0.25">
      <c r="A76" s="11">
        <v>45230</v>
      </c>
      <c r="B76" s="12" t="s">
        <v>129</v>
      </c>
      <c r="C76" s="13" t="s">
        <v>130</v>
      </c>
      <c r="D76" s="14">
        <v>750</v>
      </c>
      <c r="E76" s="14"/>
      <c r="F76" s="15">
        <v>35215288.340000004</v>
      </c>
    </row>
    <row r="77" spans="1:9" x14ac:dyDescent="0.25">
      <c r="A77" s="11">
        <v>45230</v>
      </c>
      <c r="B77" s="12" t="s">
        <v>131</v>
      </c>
      <c r="C77" s="13" t="s">
        <v>132</v>
      </c>
      <c r="D77" s="14">
        <v>100.26</v>
      </c>
      <c r="E77" s="14"/>
      <c r="F77" s="15">
        <v>35215388.600000001</v>
      </c>
    </row>
    <row r="78" spans="1:9" x14ac:dyDescent="0.25">
      <c r="A78" s="11">
        <v>45230</v>
      </c>
      <c r="B78" s="12" t="s">
        <v>131</v>
      </c>
      <c r="C78" s="13" t="s">
        <v>133</v>
      </c>
      <c r="D78" s="15">
        <v>667180.74</v>
      </c>
      <c r="E78" s="14"/>
      <c r="F78" s="15">
        <v>35882569.340000004</v>
      </c>
    </row>
    <row r="79" spans="1:9" x14ac:dyDescent="0.25">
      <c r="A79" s="11">
        <v>45230</v>
      </c>
      <c r="B79" s="12" t="s">
        <v>134</v>
      </c>
      <c r="C79" s="13">
        <v>9990002</v>
      </c>
      <c r="D79" s="14"/>
      <c r="E79" s="14">
        <v>175</v>
      </c>
      <c r="F79" s="16">
        <v>35882394.340000004</v>
      </c>
    </row>
    <row r="80" spans="1:9" x14ac:dyDescent="0.25">
      <c r="A80" s="17"/>
      <c r="B80" s="10"/>
      <c r="C80" s="10"/>
      <c r="D80" s="10"/>
      <c r="E80" s="10"/>
      <c r="F80" s="10"/>
      <c r="G80" s="9"/>
      <c r="H80" s="9"/>
      <c r="I80" s="8"/>
    </row>
    <row r="81" spans="1:9" x14ac:dyDescent="0.25">
      <c r="A81" s="41" t="s">
        <v>135</v>
      </c>
      <c r="B81" s="18">
        <v>3358677.78</v>
      </c>
      <c r="C81" s="10"/>
      <c r="D81" s="10"/>
      <c r="E81" s="10"/>
      <c r="F81" s="10"/>
      <c r="G81" s="9"/>
      <c r="H81" s="9"/>
      <c r="I81" s="8"/>
    </row>
    <row r="82" spans="1:9" ht="14.25" customHeight="1" x14ac:dyDescent="0.25">
      <c r="A82" s="41" t="s">
        <v>136</v>
      </c>
      <c r="B82" s="18">
        <v>2640385.41</v>
      </c>
      <c r="C82" s="10"/>
      <c r="D82" s="10"/>
      <c r="E82" s="10"/>
      <c r="F82" s="10"/>
      <c r="G82" s="9"/>
      <c r="H82" s="9"/>
      <c r="I82" s="8"/>
    </row>
    <row r="83" spans="1:9" ht="14.25" customHeight="1" x14ac:dyDescent="0.25">
      <c r="A83" s="6"/>
      <c r="B83" s="19"/>
      <c r="C83" s="10"/>
      <c r="D83" s="10"/>
      <c r="E83" s="10"/>
      <c r="F83" s="10"/>
      <c r="G83" s="9"/>
      <c r="H83" s="9"/>
      <c r="I83" s="8"/>
    </row>
    <row r="84" spans="1:9" ht="14.25" customHeight="1" x14ac:dyDescent="0.25">
      <c r="A84" s="6"/>
      <c r="B84" s="19"/>
      <c r="C84" s="10"/>
      <c r="D84" s="10"/>
      <c r="E84" s="10"/>
      <c r="F84" s="10"/>
      <c r="G84" s="9"/>
      <c r="H84" s="9"/>
      <c r="I84" s="8"/>
    </row>
    <row r="85" spans="1:9" ht="14.25" customHeight="1" x14ac:dyDescent="0.25">
      <c r="A85" s="6"/>
      <c r="B85" s="83" t="s">
        <v>714</v>
      </c>
      <c r="C85" s="83"/>
      <c r="D85" s="83"/>
      <c r="E85" s="83"/>
      <c r="F85" s="10"/>
      <c r="G85" s="9"/>
      <c r="H85" s="9"/>
      <c r="I85" s="8"/>
    </row>
    <row r="86" spans="1:9" ht="14.25" customHeight="1" x14ac:dyDescent="0.25">
      <c r="A86" s="6"/>
      <c r="B86" s="83" t="s">
        <v>37</v>
      </c>
      <c r="C86" s="83"/>
      <c r="D86" s="83"/>
      <c r="E86" s="83"/>
      <c r="F86" s="10"/>
      <c r="G86" s="9"/>
      <c r="H86" s="9"/>
      <c r="I86" s="8"/>
    </row>
    <row r="87" spans="1:9" ht="14.25" customHeight="1" x14ac:dyDescent="0.25">
      <c r="A87" s="6"/>
      <c r="B87" s="19"/>
      <c r="C87" s="10"/>
      <c r="D87" s="10"/>
      <c r="E87" s="10"/>
      <c r="F87" s="10"/>
      <c r="G87" s="9"/>
      <c r="H87" s="9"/>
      <c r="I87" s="8"/>
    </row>
    <row r="88" spans="1:9" ht="14.25" customHeight="1" x14ac:dyDescent="0.25">
      <c r="A88" s="6"/>
      <c r="B88" s="19"/>
      <c r="C88" s="10"/>
      <c r="D88" s="10"/>
      <c r="E88" s="10"/>
      <c r="F88" s="10"/>
      <c r="G88" s="9"/>
      <c r="H88" s="9"/>
      <c r="I88" s="8"/>
    </row>
    <row r="89" spans="1:9" ht="6.75" customHeight="1" x14ac:dyDescent="0.25">
      <c r="A89" s="6"/>
      <c r="B89" s="19"/>
      <c r="C89" s="10"/>
      <c r="D89" s="10"/>
      <c r="E89" s="10"/>
      <c r="F89" s="10"/>
      <c r="G89" s="9"/>
      <c r="H89" s="9"/>
      <c r="I89" s="8"/>
    </row>
    <row r="90" spans="1:9" ht="14.25" customHeight="1" x14ac:dyDescent="0.25">
      <c r="A90" s="40" t="s">
        <v>0</v>
      </c>
      <c r="B90" s="40" t="s">
        <v>4</v>
      </c>
      <c r="C90" s="40" t="s">
        <v>1</v>
      </c>
      <c r="D90" s="40" t="s">
        <v>34</v>
      </c>
      <c r="E90" s="40" t="s">
        <v>35</v>
      </c>
      <c r="F90" s="40" t="s">
        <v>36</v>
      </c>
      <c r="G90" s="9"/>
      <c r="H90" s="9"/>
      <c r="I90" s="8"/>
    </row>
    <row r="91" spans="1:9" ht="14.25" customHeight="1" x14ac:dyDescent="0.25">
      <c r="A91" s="29">
        <v>45201</v>
      </c>
      <c r="B91" s="30" t="s">
        <v>58</v>
      </c>
      <c r="C91" s="31" t="s">
        <v>150</v>
      </c>
      <c r="D91" s="32">
        <v>195378.85</v>
      </c>
      <c r="E91" s="33"/>
      <c r="F91" s="34">
        <v>30390695.98</v>
      </c>
    </row>
    <row r="92" spans="1:9" x14ac:dyDescent="0.25">
      <c r="A92" s="29">
        <v>45201</v>
      </c>
      <c r="B92" s="30" t="s">
        <v>58</v>
      </c>
      <c r="C92" s="31" t="s">
        <v>151</v>
      </c>
      <c r="D92" s="32">
        <v>46708.2</v>
      </c>
      <c r="E92" s="33"/>
      <c r="F92" s="34">
        <v>30437404.18</v>
      </c>
    </row>
    <row r="93" spans="1:9" x14ac:dyDescent="0.25">
      <c r="A93" s="29">
        <v>45201</v>
      </c>
      <c r="B93" s="30" t="s">
        <v>58</v>
      </c>
      <c r="C93" s="31" t="s">
        <v>152</v>
      </c>
      <c r="D93" s="32">
        <v>487079</v>
      </c>
      <c r="E93" s="33"/>
      <c r="F93" s="34">
        <v>30924483.18</v>
      </c>
    </row>
    <row r="94" spans="1:9" x14ac:dyDescent="0.25">
      <c r="A94" s="29">
        <v>45201</v>
      </c>
      <c r="B94" s="30" t="s">
        <v>58</v>
      </c>
      <c r="C94" s="31" t="s">
        <v>153</v>
      </c>
      <c r="D94" s="32">
        <v>450203.5</v>
      </c>
      <c r="E94" s="33"/>
      <c r="F94" s="34">
        <v>31374686.68</v>
      </c>
    </row>
    <row r="95" spans="1:9" x14ac:dyDescent="0.25">
      <c r="A95" s="29">
        <v>45201</v>
      </c>
      <c r="B95" s="30" t="s">
        <v>154</v>
      </c>
      <c r="C95" s="31">
        <v>310060538</v>
      </c>
      <c r="D95" s="32">
        <v>0.1</v>
      </c>
      <c r="E95" s="33"/>
      <c r="F95" s="34">
        <v>31374686.780000001</v>
      </c>
    </row>
    <row r="96" spans="1:9" ht="21" customHeight="1" x14ac:dyDescent="0.25">
      <c r="A96" s="29">
        <v>45201</v>
      </c>
      <c r="B96" s="30" t="s">
        <v>58</v>
      </c>
      <c r="C96" s="31" t="s">
        <v>155</v>
      </c>
      <c r="D96" s="32">
        <v>1548</v>
      </c>
      <c r="E96" s="33"/>
      <c r="F96" s="34">
        <v>31376234.780000001</v>
      </c>
    </row>
    <row r="97" spans="1:6" x14ac:dyDescent="0.25">
      <c r="A97" s="29">
        <v>45201</v>
      </c>
      <c r="B97" s="30" t="s">
        <v>58</v>
      </c>
      <c r="C97" s="31" t="s">
        <v>156</v>
      </c>
      <c r="D97" s="32">
        <v>8195</v>
      </c>
      <c r="E97" s="33"/>
      <c r="F97" s="34">
        <v>31384429.780000001</v>
      </c>
    </row>
    <row r="98" spans="1:6" x14ac:dyDescent="0.25">
      <c r="A98" s="29">
        <v>45201</v>
      </c>
      <c r="B98" s="30" t="s">
        <v>58</v>
      </c>
      <c r="C98" s="31" t="s">
        <v>157</v>
      </c>
      <c r="D98" s="32">
        <v>8170</v>
      </c>
      <c r="E98" s="33"/>
      <c r="F98" s="34">
        <v>31392599.780000001</v>
      </c>
    </row>
    <row r="99" spans="1:6" x14ac:dyDescent="0.25">
      <c r="A99" s="29">
        <v>45201</v>
      </c>
      <c r="B99" s="30" t="s">
        <v>58</v>
      </c>
      <c r="C99" s="31" t="s">
        <v>158</v>
      </c>
      <c r="D99" s="32">
        <v>8236</v>
      </c>
      <c r="E99" s="33"/>
      <c r="F99" s="34">
        <v>31400835.780000001</v>
      </c>
    </row>
    <row r="100" spans="1:6" x14ac:dyDescent="0.25">
      <c r="A100" s="29">
        <v>45201</v>
      </c>
      <c r="B100" s="30" t="s">
        <v>58</v>
      </c>
      <c r="C100" s="31" t="s">
        <v>159</v>
      </c>
      <c r="D100" s="32">
        <v>2347</v>
      </c>
      <c r="E100" s="33"/>
      <c r="F100" s="34">
        <v>31403182.780000001</v>
      </c>
    </row>
    <row r="101" spans="1:6" x14ac:dyDescent="0.25">
      <c r="A101" s="29">
        <v>45201</v>
      </c>
      <c r="B101" s="30" t="s">
        <v>160</v>
      </c>
      <c r="C101" s="31">
        <v>266031</v>
      </c>
      <c r="D101" s="32"/>
      <c r="E101" s="33">
        <v>136280.91</v>
      </c>
      <c r="F101" s="34">
        <v>31266901.870000001</v>
      </c>
    </row>
    <row r="102" spans="1:6" x14ac:dyDescent="0.25">
      <c r="A102" s="29">
        <v>45201</v>
      </c>
      <c r="B102" s="30" t="s">
        <v>58</v>
      </c>
      <c r="C102" s="31" t="s">
        <v>161</v>
      </c>
      <c r="D102" s="32">
        <v>667162.93999999994</v>
      </c>
      <c r="E102" s="33"/>
      <c r="F102" s="34">
        <v>31934064.809999999</v>
      </c>
    </row>
    <row r="103" spans="1:6" x14ac:dyDescent="0.25">
      <c r="A103" s="29">
        <v>45201</v>
      </c>
      <c r="B103" s="30" t="s">
        <v>58</v>
      </c>
      <c r="C103" s="31" t="s">
        <v>162</v>
      </c>
      <c r="D103" s="32">
        <v>1850</v>
      </c>
      <c r="E103" s="33"/>
      <c r="F103" s="34">
        <v>31935914.809999999</v>
      </c>
    </row>
    <row r="104" spans="1:6" x14ac:dyDescent="0.25">
      <c r="A104" s="29">
        <v>45201</v>
      </c>
      <c r="B104" s="30" t="s">
        <v>58</v>
      </c>
      <c r="C104" s="31" t="s">
        <v>163</v>
      </c>
      <c r="D104" s="32">
        <v>173665</v>
      </c>
      <c r="E104" s="33"/>
      <c r="F104" s="34">
        <v>32109579.809999999</v>
      </c>
    </row>
    <row r="105" spans="1:6" x14ac:dyDescent="0.25">
      <c r="A105" s="29">
        <v>45202</v>
      </c>
      <c r="B105" s="30" t="s">
        <v>61</v>
      </c>
      <c r="C105" s="31" t="s">
        <v>164</v>
      </c>
      <c r="D105" s="32">
        <v>0.22</v>
      </c>
      <c r="E105" s="33"/>
      <c r="F105" s="34">
        <v>32109580.030000001</v>
      </c>
    </row>
    <row r="106" spans="1:6" x14ac:dyDescent="0.25">
      <c r="A106" s="29">
        <v>45202</v>
      </c>
      <c r="B106" s="30" t="s">
        <v>61</v>
      </c>
      <c r="C106" s="31" t="s">
        <v>165</v>
      </c>
      <c r="D106" s="32">
        <v>9054.51</v>
      </c>
      <c r="E106" s="33"/>
      <c r="F106" s="34">
        <v>32118634.539999999</v>
      </c>
    </row>
    <row r="107" spans="1:6" x14ac:dyDescent="0.25">
      <c r="A107" s="29">
        <v>45202</v>
      </c>
      <c r="B107" s="30" t="s">
        <v>61</v>
      </c>
      <c r="C107" s="31" t="s">
        <v>166</v>
      </c>
      <c r="D107" s="32">
        <v>6490</v>
      </c>
      <c r="E107" s="33"/>
      <c r="F107" s="34">
        <v>32125124.539999999</v>
      </c>
    </row>
    <row r="108" spans="1:6" x14ac:dyDescent="0.25">
      <c r="A108" s="29">
        <v>45202</v>
      </c>
      <c r="B108" s="30" t="s">
        <v>61</v>
      </c>
      <c r="C108" s="31" t="s">
        <v>167</v>
      </c>
      <c r="D108" s="32">
        <v>34628</v>
      </c>
      <c r="E108" s="33"/>
      <c r="F108" s="34">
        <v>32159752.539999999</v>
      </c>
    </row>
    <row r="109" spans="1:6" x14ac:dyDescent="0.25">
      <c r="A109" s="29">
        <v>45202</v>
      </c>
      <c r="B109" s="30" t="s">
        <v>61</v>
      </c>
      <c r="C109" s="31" t="s">
        <v>168</v>
      </c>
      <c r="D109" s="32">
        <v>887342.68</v>
      </c>
      <c r="E109" s="33"/>
      <c r="F109" s="34">
        <v>33047095.219999999</v>
      </c>
    </row>
    <row r="110" spans="1:6" x14ac:dyDescent="0.25">
      <c r="A110" s="29">
        <v>45202</v>
      </c>
      <c r="B110" s="30" t="s">
        <v>61</v>
      </c>
      <c r="C110" s="31" t="s">
        <v>169</v>
      </c>
      <c r="D110" s="32">
        <v>7980</v>
      </c>
      <c r="E110" s="33"/>
      <c r="F110" s="34">
        <v>33055075.219999999</v>
      </c>
    </row>
    <row r="111" spans="1:6" x14ac:dyDescent="0.25">
      <c r="A111" s="29">
        <v>45202</v>
      </c>
      <c r="B111" s="30" t="s">
        <v>61</v>
      </c>
      <c r="C111" s="31" t="s">
        <v>170</v>
      </c>
      <c r="D111" s="32">
        <v>10945</v>
      </c>
      <c r="E111" s="33"/>
      <c r="F111" s="34">
        <v>33066020.219999999</v>
      </c>
    </row>
    <row r="112" spans="1:6" x14ac:dyDescent="0.25">
      <c r="A112" s="29">
        <v>45202</v>
      </c>
      <c r="B112" s="30" t="s">
        <v>61</v>
      </c>
      <c r="C112" s="31" t="s">
        <v>171</v>
      </c>
      <c r="D112" s="32">
        <v>475</v>
      </c>
      <c r="E112" s="33"/>
      <c r="F112" s="34">
        <v>33066495.219999999</v>
      </c>
    </row>
    <row r="113" spans="1:6" x14ac:dyDescent="0.25">
      <c r="A113" s="29">
        <v>45202</v>
      </c>
      <c r="B113" s="30" t="s">
        <v>61</v>
      </c>
      <c r="C113" s="31" t="s">
        <v>172</v>
      </c>
      <c r="D113" s="32"/>
      <c r="E113" s="33"/>
      <c r="F113" s="34">
        <v>33066495.219999999</v>
      </c>
    </row>
    <row r="114" spans="1:6" x14ac:dyDescent="0.25">
      <c r="A114" s="29">
        <v>45202</v>
      </c>
      <c r="B114" s="30" t="s">
        <v>61</v>
      </c>
      <c r="C114" s="31" t="s">
        <v>173</v>
      </c>
      <c r="D114" s="32">
        <v>1366</v>
      </c>
      <c r="E114" s="33"/>
      <c r="F114" s="34">
        <v>33067861.219999999</v>
      </c>
    </row>
    <row r="115" spans="1:6" x14ac:dyDescent="0.25">
      <c r="A115" s="29">
        <v>45202</v>
      </c>
      <c r="B115" s="30" t="s">
        <v>61</v>
      </c>
      <c r="C115" s="31" t="s">
        <v>174</v>
      </c>
      <c r="D115" s="32"/>
      <c r="E115" s="33"/>
      <c r="F115" s="34">
        <v>33067861.219999999</v>
      </c>
    </row>
    <row r="116" spans="1:6" x14ac:dyDescent="0.25">
      <c r="A116" s="29">
        <v>45202</v>
      </c>
      <c r="B116" s="30" t="s">
        <v>61</v>
      </c>
      <c r="C116" s="31" t="s">
        <v>175</v>
      </c>
      <c r="D116" s="32">
        <v>39830</v>
      </c>
      <c r="E116" s="33"/>
      <c r="F116" s="34">
        <v>33107691.219999999</v>
      </c>
    </row>
    <row r="117" spans="1:6" x14ac:dyDescent="0.25">
      <c r="A117" s="29">
        <v>45202</v>
      </c>
      <c r="B117" s="30" t="s">
        <v>61</v>
      </c>
      <c r="C117" s="31" t="s">
        <v>176</v>
      </c>
      <c r="D117" s="32"/>
      <c r="E117" s="33"/>
      <c r="F117" s="34">
        <v>33107691.219999999</v>
      </c>
    </row>
    <row r="118" spans="1:6" x14ac:dyDescent="0.25">
      <c r="A118" s="29">
        <v>45202</v>
      </c>
      <c r="B118" s="30" t="s">
        <v>61</v>
      </c>
      <c r="C118" s="31" t="s">
        <v>177</v>
      </c>
      <c r="D118" s="32"/>
      <c r="E118" s="33"/>
      <c r="F118" s="34">
        <v>33107691.219999999</v>
      </c>
    </row>
    <row r="119" spans="1:6" x14ac:dyDescent="0.25">
      <c r="A119" s="29">
        <v>45202</v>
      </c>
      <c r="B119" s="30" t="s">
        <v>61</v>
      </c>
      <c r="C119" s="31" t="s">
        <v>178</v>
      </c>
      <c r="D119" s="32">
        <v>63104</v>
      </c>
      <c r="E119" s="33"/>
      <c r="F119" s="34">
        <v>33170795.219999999</v>
      </c>
    </row>
    <row r="120" spans="1:6" x14ac:dyDescent="0.25">
      <c r="A120" s="29">
        <v>45203</v>
      </c>
      <c r="B120" s="30" t="s">
        <v>64</v>
      </c>
      <c r="C120" s="31" t="s">
        <v>179</v>
      </c>
      <c r="D120" s="32">
        <v>746063</v>
      </c>
      <c r="E120" s="33"/>
      <c r="F120" s="34">
        <v>33916858.219999999</v>
      </c>
    </row>
    <row r="121" spans="1:6" x14ac:dyDescent="0.25">
      <c r="A121" s="29">
        <v>45203</v>
      </c>
      <c r="B121" s="30" t="s">
        <v>180</v>
      </c>
      <c r="C121" s="31">
        <v>266050</v>
      </c>
      <c r="D121" s="32"/>
      <c r="E121" s="33">
        <v>26240.84</v>
      </c>
      <c r="F121" s="34">
        <v>33890617.380000003</v>
      </c>
    </row>
    <row r="122" spans="1:6" x14ac:dyDescent="0.25">
      <c r="A122" s="29">
        <v>45203</v>
      </c>
      <c r="B122" s="30" t="s">
        <v>181</v>
      </c>
      <c r="C122" s="31">
        <v>266049</v>
      </c>
      <c r="D122" s="32"/>
      <c r="E122" s="33">
        <v>57087.94</v>
      </c>
      <c r="F122" s="34">
        <v>33833529.439999998</v>
      </c>
    </row>
    <row r="123" spans="1:6" x14ac:dyDescent="0.25">
      <c r="A123" s="29">
        <v>45203</v>
      </c>
      <c r="B123" s="30" t="s">
        <v>182</v>
      </c>
      <c r="C123" s="31">
        <v>266048</v>
      </c>
      <c r="D123" s="32"/>
      <c r="E123" s="33">
        <v>62874.52</v>
      </c>
      <c r="F123" s="34">
        <v>33770654.920000002</v>
      </c>
    </row>
    <row r="124" spans="1:6" x14ac:dyDescent="0.25">
      <c r="A124" s="29">
        <v>45203</v>
      </c>
      <c r="B124" s="30" t="s">
        <v>183</v>
      </c>
      <c r="C124" s="31">
        <v>266047</v>
      </c>
      <c r="D124" s="32"/>
      <c r="E124" s="33">
        <v>82154.14</v>
      </c>
      <c r="F124" s="34">
        <v>33688500.780000001</v>
      </c>
    </row>
    <row r="125" spans="1:6" x14ac:dyDescent="0.25">
      <c r="A125" s="29">
        <v>45203</v>
      </c>
      <c r="B125" s="30" t="s">
        <v>184</v>
      </c>
      <c r="C125" s="31">
        <v>266046</v>
      </c>
      <c r="D125" s="32"/>
      <c r="E125" s="33">
        <v>83880.27</v>
      </c>
      <c r="F125" s="34">
        <v>33604620.509999998</v>
      </c>
    </row>
    <row r="126" spans="1:6" x14ac:dyDescent="0.25">
      <c r="A126" s="29">
        <v>45203</v>
      </c>
      <c r="B126" s="30" t="s">
        <v>185</v>
      </c>
      <c r="C126" s="31">
        <v>266045</v>
      </c>
      <c r="D126" s="32"/>
      <c r="E126" s="33">
        <v>259194.3</v>
      </c>
      <c r="F126" s="34">
        <v>33345426.210000001</v>
      </c>
    </row>
    <row r="127" spans="1:6" x14ac:dyDescent="0.25">
      <c r="A127" s="29">
        <v>45203</v>
      </c>
      <c r="B127" s="30" t="s">
        <v>186</v>
      </c>
      <c r="C127" s="31">
        <v>266044</v>
      </c>
      <c r="D127" s="32"/>
      <c r="E127" s="33">
        <v>1000000</v>
      </c>
      <c r="F127" s="34">
        <v>32345426.210000001</v>
      </c>
    </row>
    <row r="128" spans="1:6" x14ac:dyDescent="0.25">
      <c r="A128" s="29">
        <v>45203</v>
      </c>
      <c r="B128" s="30" t="s">
        <v>187</v>
      </c>
      <c r="C128" s="31">
        <v>266043</v>
      </c>
      <c r="D128" s="32"/>
      <c r="E128" s="33">
        <v>25625.38</v>
      </c>
      <c r="F128" s="34">
        <v>32319800.829999998</v>
      </c>
    </row>
    <row r="129" spans="1:6" x14ac:dyDescent="0.25">
      <c r="A129" s="29">
        <v>45203</v>
      </c>
      <c r="B129" s="30" t="s">
        <v>188</v>
      </c>
      <c r="C129" s="31">
        <v>266042</v>
      </c>
      <c r="D129" s="32"/>
      <c r="E129" s="33">
        <v>25625.38</v>
      </c>
      <c r="F129" s="34">
        <v>32294175.449999999</v>
      </c>
    </row>
    <row r="130" spans="1:6" x14ac:dyDescent="0.25">
      <c r="A130" s="29">
        <v>45203</v>
      </c>
      <c r="B130" s="30" t="s">
        <v>189</v>
      </c>
      <c r="C130" s="31">
        <v>266041</v>
      </c>
      <c r="D130" s="32"/>
      <c r="E130" s="33">
        <v>76876.149999999994</v>
      </c>
      <c r="F130" s="34">
        <v>32217299.300000001</v>
      </c>
    </row>
    <row r="131" spans="1:6" x14ac:dyDescent="0.25">
      <c r="A131" s="29">
        <v>45203</v>
      </c>
      <c r="B131" s="30" t="s">
        <v>190</v>
      </c>
      <c r="C131" s="31">
        <v>266040</v>
      </c>
      <c r="D131" s="32"/>
      <c r="E131" s="33">
        <v>153752.29</v>
      </c>
      <c r="F131" s="34">
        <v>32063547.010000002</v>
      </c>
    </row>
    <row r="132" spans="1:6" x14ac:dyDescent="0.25">
      <c r="A132" s="29">
        <v>45203</v>
      </c>
      <c r="B132" s="30" t="s">
        <v>191</v>
      </c>
      <c r="C132" s="31">
        <v>266039</v>
      </c>
      <c r="D132" s="32"/>
      <c r="E132" s="33">
        <v>153752.29</v>
      </c>
      <c r="F132" s="34">
        <v>31909794.719999999</v>
      </c>
    </row>
    <row r="133" spans="1:6" x14ac:dyDescent="0.25">
      <c r="A133" s="29">
        <v>45203</v>
      </c>
      <c r="B133" s="30" t="s">
        <v>192</v>
      </c>
      <c r="C133" s="31">
        <v>266038</v>
      </c>
      <c r="D133" s="32"/>
      <c r="E133" s="33">
        <v>153752.29</v>
      </c>
      <c r="F133" s="34">
        <v>31756042.43</v>
      </c>
    </row>
    <row r="134" spans="1:6" x14ac:dyDescent="0.25">
      <c r="A134" s="29">
        <v>45203</v>
      </c>
      <c r="B134" s="30" t="s">
        <v>193</v>
      </c>
      <c r="C134" s="31">
        <v>266037</v>
      </c>
      <c r="D134" s="32"/>
      <c r="E134" s="33">
        <v>153752.29</v>
      </c>
      <c r="F134" s="34">
        <v>31602290.140000001</v>
      </c>
    </row>
    <row r="135" spans="1:6" x14ac:dyDescent="0.25">
      <c r="A135" s="29">
        <v>45203</v>
      </c>
      <c r="B135" s="30" t="s">
        <v>194</v>
      </c>
      <c r="C135" s="31">
        <v>266036</v>
      </c>
      <c r="D135" s="32"/>
      <c r="E135" s="33">
        <v>153752.29</v>
      </c>
      <c r="F135" s="34">
        <v>31448537.850000001</v>
      </c>
    </row>
    <row r="136" spans="1:6" x14ac:dyDescent="0.25">
      <c r="A136" s="29">
        <v>45203</v>
      </c>
      <c r="B136" s="30" t="s">
        <v>195</v>
      </c>
      <c r="C136" s="31" t="s">
        <v>196</v>
      </c>
      <c r="D136" s="32"/>
      <c r="E136" s="33"/>
      <c r="F136" s="34">
        <v>31448537.850000001</v>
      </c>
    </row>
    <row r="137" spans="1:6" x14ac:dyDescent="0.25">
      <c r="A137" s="29">
        <v>45203</v>
      </c>
      <c r="B137" s="30" t="s">
        <v>197</v>
      </c>
      <c r="C137" s="31">
        <v>266034</v>
      </c>
      <c r="D137" s="32"/>
      <c r="E137" s="33">
        <v>23266.76</v>
      </c>
      <c r="F137" s="34">
        <v>31425271.09</v>
      </c>
    </row>
    <row r="138" spans="1:6" x14ac:dyDescent="0.25">
      <c r="A138" s="29">
        <v>45203</v>
      </c>
      <c r="B138" s="30" t="s">
        <v>64</v>
      </c>
      <c r="C138" s="31" t="s">
        <v>198</v>
      </c>
      <c r="D138" s="32">
        <v>655</v>
      </c>
      <c r="E138" s="33"/>
      <c r="F138" s="34">
        <v>31425926.09</v>
      </c>
    </row>
    <row r="139" spans="1:6" x14ac:dyDescent="0.25">
      <c r="A139" s="29">
        <v>45203</v>
      </c>
      <c r="B139" s="30" t="s">
        <v>199</v>
      </c>
      <c r="C139" s="31">
        <v>21470497</v>
      </c>
      <c r="D139" s="32"/>
      <c r="E139" s="33">
        <v>3000000</v>
      </c>
      <c r="F139" s="34">
        <v>28425926.09</v>
      </c>
    </row>
    <row r="140" spans="1:6" x14ac:dyDescent="0.25">
      <c r="A140" s="29">
        <v>45203</v>
      </c>
      <c r="B140" s="30" t="s">
        <v>199</v>
      </c>
      <c r="C140" s="31">
        <v>21470496</v>
      </c>
      <c r="D140" s="32"/>
      <c r="E140" s="33">
        <v>5000000</v>
      </c>
      <c r="F140" s="34">
        <v>23425926.09</v>
      </c>
    </row>
    <row r="141" spans="1:6" x14ac:dyDescent="0.25">
      <c r="A141" s="29">
        <v>45203</v>
      </c>
      <c r="B141" s="30" t="s">
        <v>199</v>
      </c>
      <c r="C141" s="31">
        <v>21470495</v>
      </c>
      <c r="D141" s="32"/>
      <c r="E141" s="33">
        <v>10000000</v>
      </c>
      <c r="F141" s="34">
        <v>13425926.09</v>
      </c>
    </row>
    <row r="142" spans="1:6" x14ac:dyDescent="0.25">
      <c r="A142" s="29">
        <v>45203</v>
      </c>
      <c r="B142" s="30" t="s">
        <v>200</v>
      </c>
      <c r="C142" s="31">
        <v>266033</v>
      </c>
      <c r="D142" s="32"/>
      <c r="E142" s="33">
        <v>98643.96</v>
      </c>
      <c r="F142" s="34">
        <v>13327282.130000001</v>
      </c>
    </row>
    <row r="143" spans="1:6" x14ac:dyDescent="0.25">
      <c r="A143" s="29">
        <v>45203</v>
      </c>
      <c r="B143" s="30" t="s">
        <v>200</v>
      </c>
      <c r="C143" s="31">
        <v>266032</v>
      </c>
      <c r="D143" s="32"/>
      <c r="E143" s="33">
        <v>51707.11</v>
      </c>
      <c r="F143" s="34">
        <v>13275575.02</v>
      </c>
    </row>
    <row r="144" spans="1:6" x14ac:dyDescent="0.25">
      <c r="A144" s="29">
        <v>45203</v>
      </c>
      <c r="B144" s="30" t="s">
        <v>64</v>
      </c>
      <c r="C144" s="31" t="s">
        <v>201</v>
      </c>
      <c r="D144" s="32">
        <v>175323</v>
      </c>
      <c r="E144" s="33"/>
      <c r="F144" s="34">
        <v>13450898.02</v>
      </c>
    </row>
    <row r="145" spans="1:6" x14ac:dyDescent="0.25">
      <c r="A145" s="29">
        <v>45204</v>
      </c>
      <c r="B145" s="30" t="s">
        <v>66</v>
      </c>
      <c r="C145" s="31" t="s">
        <v>202</v>
      </c>
      <c r="D145" s="32"/>
      <c r="E145" s="33"/>
      <c r="F145" s="34">
        <v>13450898.02</v>
      </c>
    </row>
    <row r="146" spans="1:6" x14ac:dyDescent="0.25">
      <c r="A146" s="29">
        <v>45204</v>
      </c>
      <c r="B146" s="30" t="s">
        <v>66</v>
      </c>
      <c r="C146" s="31" t="s">
        <v>203</v>
      </c>
      <c r="D146" s="32"/>
      <c r="E146" s="33"/>
      <c r="F146" s="34">
        <v>13450898.02</v>
      </c>
    </row>
    <row r="147" spans="1:6" x14ac:dyDescent="0.25">
      <c r="A147" s="29">
        <v>45204</v>
      </c>
      <c r="B147" s="30" t="s">
        <v>66</v>
      </c>
      <c r="C147" s="31" t="s">
        <v>204</v>
      </c>
      <c r="D147" s="32">
        <v>16984.8</v>
      </c>
      <c r="E147" s="33"/>
      <c r="F147" s="34">
        <v>13467882.82</v>
      </c>
    </row>
    <row r="148" spans="1:6" x14ac:dyDescent="0.25">
      <c r="A148" s="29">
        <v>45204</v>
      </c>
      <c r="B148" s="30" t="s">
        <v>66</v>
      </c>
      <c r="C148" s="31" t="s">
        <v>205</v>
      </c>
      <c r="D148" s="32">
        <v>187479.84</v>
      </c>
      <c r="E148" s="33"/>
      <c r="F148" s="34">
        <v>13655362.66</v>
      </c>
    </row>
    <row r="149" spans="1:6" x14ac:dyDescent="0.25">
      <c r="A149" s="29">
        <v>45204</v>
      </c>
      <c r="B149" s="30" t="s">
        <v>66</v>
      </c>
      <c r="C149" s="31" t="s">
        <v>206</v>
      </c>
      <c r="D149" s="32">
        <v>66959</v>
      </c>
      <c r="E149" s="33"/>
      <c r="F149" s="34">
        <v>13722321.66</v>
      </c>
    </row>
    <row r="150" spans="1:6" x14ac:dyDescent="0.25">
      <c r="A150" s="29">
        <v>45204</v>
      </c>
      <c r="B150" s="30" t="s">
        <v>66</v>
      </c>
      <c r="C150" s="31" t="s">
        <v>207</v>
      </c>
      <c r="D150" s="32">
        <v>6571</v>
      </c>
      <c r="E150" s="33"/>
      <c r="F150" s="34">
        <v>13728892.66</v>
      </c>
    </row>
    <row r="151" spans="1:6" x14ac:dyDescent="0.25">
      <c r="A151" s="29">
        <v>45204</v>
      </c>
      <c r="B151" s="30" t="s">
        <v>66</v>
      </c>
      <c r="C151" s="31" t="s">
        <v>208</v>
      </c>
      <c r="D151" s="32">
        <v>400</v>
      </c>
      <c r="E151" s="33"/>
      <c r="F151" s="34">
        <v>13729292.66</v>
      </c>
    </row>
    <row r="152" spans="1:6" x14ac:dyDescent="0.25">
      <c r="A152" s="29">
        <v>45204</v>
      </c>
      <c r="B152" s="30" t="s">
        <v>66</v>
      </c>
      <c r="C152" s="31" t="s">
        <v>209</v>
      </c>
      <c r="D152" s="32">
        <v>225</v>
      </c>
      <c r="E152" s="33"/>
      <c r="F152" s="34">
        <v>13729517.66</v>
      </c>
    </row>
    <row r="153" spans="1:6" x14ac:dyDescent="0.25">
      <c r="A153" s="29">
        <v>45204</v>
      </c>
      <c r="B153" s="30" t="s">
        <v>66</v>
      </c>
      <c r="C153" s="31" t="s">
        <v>210</v>
      </c>
      <c r="D153" s="32">
        <v>540</v>
      </c>
      <c r="E153" s="33"/>
      <c r="F153" s="34">
        <v>13730057.66</v>
      </c>
    </row>
    <row r="154" spans="1:6" x14ac:dyDescent="0.25">
      <c r="A154" s="29">
        <v>45204</v>
      </c>
      <c r="B154" s="30" t="s">
        <v>66</v>
      </c>
      <c r="C154" s="31" t="s">
        <v>211</v>
      </c>
      <c r="D154" s="32">
        <v>50</v>
      </c>
      <c r="E154" s="33"/>
      <c r="F154" s="34">
        <v>13730107.66</v>
      </c>
    </row>
    <row r="155" spans="1:6" x14ac:dyDescent="0.25">
      <c r="A155" s="29">
        <v>45204</v>
      </c>
      <c r="B155" s="30" t="s">
        <v>66</v>
      </c>
      <c r="C155" s="31" t="s">
        <v>212</v>
      </c>
      <c r="D155" s="32">
        <v>4500</v>
      </c>
      <c r="E155" s="33"/>
      <c r="F155" s="34">
        <v>13734607.66</v>
      </c>
    </row>
    <row r="156" spans="1:6" x14ac:dyDescent="0.25">
      <c r="A156" s="29">
        <v>45204</v>
      </c>
      <c r="B156" s="30" t="s">
        <v>66</v>
      </c>
      <c r="C156" s="31" t="s">
        <v>213</v>
      </c>
      <c r="D156" s="32">
        <v>7870</v>
      </c>
      <c r="E156" s="33"/>
      <c r="F156" s="34">
        <v>13742477.66</v>
      </c>
    </row>
    <row r="157" spans="1:6" x14ac:dyDescent="0.25">
      <c r="A157" s="29">
        <v>45204</v>
      </c>
      <c r="B157" s="30" t="s">
        <v>66</v>
      </c>
      <c r="C157" s="31" t="s">
        <v>214</v>
      </c>
      <c r="D157" s="32">
        <v>7741</v>
      </c>
      <c r="E157" s="33"/>
      <c r="F157" s="34">
        <v>13750218.66</v>
      </c>
    </row>
    <row r="158" spans="1:6" x14ac:dyDescent="0.25">
      <c r="A158" s="29">
        <v>45204</v>
      </c>
      <c r="B158" s="30" t="s">
        <v>66</v>
      </c>
      <c r="C158" s="31" t="s">
        <v>215</v>
      </c>
      <c r="D158" s="32">
        <v>11768</v>
      </c>
      <c r="E158" s="33"/>
      <c r="F158" s="34">
        <v>13761986.66</v>
      </c>
    </row>
    <row r="159" spans="1:6" x14ac:dyDescent="0.25">
      <c r="A159" s="29">
        <v>45204</v>
      </c>
      <c r="B159" s="30" t="s">
        <v>66</v>
      </c>
      <c r="C159" s="31" t="s">
        <v>216</v>
      </c>
      <c r="D159" s="32">
        <v>11892</v>
      </c>
      <c r="E159" s="33"/>
      <c r="F159" s="34">
        <v>13773878.66</v>
      </c>
    </row>
    <row r="160" spans="1:6" x14ac:dyDescent="0.25">
      <c r="A160" s="29">
        <v>45204</v>
      </c>
      <c r="B160" s="30" t="s">
        <v>66</v>
      </c>
      <c r="C160" s="31" t="s">
        <v>217</v>
      </c>
      <c r="D160" s="32">
        <v>7782</v>
      </c>
      <c r="E160" s="33"/>
      <c r="F160" s="34">
        <v>13781660.66</v>
      </c>
    </row>
    <row r="161" spans="1:6" x14ac:dyDescent="0.25">
      <c r="A161" s="29">
        <v>45204</v>
      </c>
      <c r="B161" s="30" t="s">
        <v>66</v>
      </c>
      <c r="C161" s="31" t="s">
        <v>218</v>
      </c>
      <c r="D161" s="32">
        <v>19581927.370000001</v>
      </c>
      <c r="E161" s="33"/>
      <c r="F161" s="34">
        <v>33363588.030000001</v>
      </c>
    </row>
    <row r="162" spans="1:6" x14ac:dyDescent="0.25">
      <c r="A162" s="29">
        <v>45204</v>
      </c>
      <c r="B162" s="30" t="s">
        <v>66</v>
      </c>
      <c r="C162" s="31" t="s">
        <v>219</v>
      </c>
      <c r="D162" s="32">
        <v>7566</v>
      </c>
      <c r="E162" s="33"/>
      <c r="F162" s="34">
        <v>33371154.030000001</v>
      </c>
    </row>
    <row r="163" spans="1:6" x14ac:dyDescent="0.25">
      <c r="A163" s="29">
        <v>45205</v>
      </c>
      <c r="B163" s="30" t="s">
        <v>69</v>
      </c>
      <c r="C163" s="31" t="s">
        <v>220</v>
      </c>
      <c r="D163" s="32">
        <v>347388</v>
      </c>
      <c r="E163" s="33"/>
      <c r="F163" s="34">
        <v>33718542.030000001</v>
      </c>
    </row>
    <row r="164" spans="1:6" x14ac:dyDescent="0.25">
      <c r="A164" s="29">
        <v>45205</v>
      </c>
      <c r="B164" s="30" t="s">
        <v>69</v>
      </c>
      <c r="C164" s="31" t="s">
        <v>221</v>
      </c>
      <c r="D164" s="32">
        <v>730</v>
      </c>
      <c r="E164" s="33"/>
      <c r="F164" s="34">
        <v>33719272.030000001</v>
      </c>
    </row>
    <row r="165" spans="1:6" x14ac:dyDescent="0.25">
      <c r="A165" s="29">
        <v>45205</v>
      </c>
      <c r="B165" s="30" t="s">
        <v>222</v>
      </c>
      <c r="C165" s="31">
        <v>201942</v>
      </c>
      <c r="D165" s="32"/>
      <c r="E165" s="33">
        <v>7725.8</v>
      </c>
      <c r="F165" s="34">
        <v>33711546.229999997</v>
      </c>
    </row>
    <row r="166" spans="1:6" x14ac:dyDescent="0.25">
      <c r="A166" s="29">
        <v>45205</v>
      </c>
      <c r="B166" s="30" t="s">
        <v>223</v>
      </c>
      <c r="C166" s="31">
        <v>202016</v>
      </c>
      <c r="D166" s="32"/>
      <c r="E166" s="33">
        <v>11820.2</v>
      </c>
      <c r="F166" s="34">
        <v>33699726.030000001</v>
      </c>
    </row>
    <row r="167" spans="1:6" x14ac:dyDescent="0.25">
      <c r="A167" s="29">
        <v>45205</v>
      </c>
      <c r="B167" s="30" t="s">
        <v>222</v>
      </c>
      <c r="C167" s="31">
        <v>201940</v>
      </c>
      <c r="D167" s="32"/>
      <c r="E167" s="33">
        <v>10656.8</v>
      </c>
      <c r="F167" s="34">
        <v>33689069.229999997</v>
      </c>
    </row>
    <row r="168" spans="1:6" x14ac:dyDescent="0.25">
      <c r="A168" s="29">
        <v>45205</v>
      </c>
      <c r="B168" s="30" t="s">
        <v>224</v>
      </c>
      <c r="C168" s="31">
        <v>202003</v>
      </c>
      <c r="D168" s="32"/>
      <c r="E168" s="33">
        <v>9650.7000000000007</v>
      </c>
      <c r="F168" s="34">
        <v>33679418.530000001</v>
      </c>
    </row>
    <row r="169" spans="1:6" x14ac:dyDescent="0.25">
      <c r="A169" s="29">
        <v>45205</v>
      </c>
      <c r="B169" s="30" t="s">
        <v>225</v>
      </c>
      <c r="C169" s="31">
        <v>202004</v>
      </c>
      <c r="D169" s="32"/>
      <c r="E169" s="33">
        <v>3202.5</v>
      </c>
      <c r="F169" s="34">
        <v>33676216.030000001</v>
      </c>
    </row>
    <row r="170" spans="1:6" x14ac:dyDescent="0.25">
      <c r="A170" s="29">
        <v>45205</v>
      </c>
      <c r="B170" s="30" t="s">
        <v>226</v>
      </c>
      <c r="C170" s="31">
        <v>202011</v>
      </c>
      <c r="D170" s="32"/>
      <c r="E170" s="33">
        <v>4095</v>
      </c>
      <c r="F170" s="34">
        <v>33672121.030000001</v>
      </c>
    </row>
    <row r="171" spans="1:6" x14ac:dyDescent="0.25">
      <c r="A171" s="29">
        <v>45205</v>
      </c>
      <c r="B171" s="30" t="s">
        <v>227</v>
      </c>
      <c r="C171" s="31">
        <v>202005</v>
      </c>
      <c r="D171" s="32"/>
      <c r="E171" s="33">
        <v>1500</v>
      </c>
      <c r="F171" s="34">
        <v>33670621.030000001</v>
      </c>
    </row>
    <row r="172" spans="1:6" x14ac:dyDescent="0.25">
      <c r="A172" s="29">
        <v>45205</v>
      </c>
      <c r="B172" s="30" t="s">
        <v>228</v>
      </c>
      <c r="C172" s="31">
        <v>201920</v>
      </c>
      <c r="D172" s="32"/>
      <c r="E172" s="33">
        <v>2931</v>
      </c>
      <c r="F172" s="34">
        <v>33667690.030000001</v>
      </c>
    </row>
    <row r="173" spans="1:6" x14ac:dyDescent="0.25">
      <c r="A173" s="29">
        <v>45205</v>
      </c>
      <c r="B173" s="30" t="s">
        <v>229</v>
      </c>
      <c r="C173" s="31">
        <v>201923</v>
      </c>
      <c r="D173" s="32"/>
      <c r="E173" s="33">
        <v>5862</v>
      </c>
      <c r="F173" s="34">
        <v>33661828.030000001</v>
      </c>
    </row>
    <row r="174" spans="1:6" x14ac:dyDescent="0.25">
      <c r="A174" s="29">
        <v>45205</v>
      </c>
      <c r="B174" s="30" t="s">
        <v>230</v>
      </c>
      <c r="C174" s="31">
        <v>202032</v>
      </c>
      <c r="D174" s="32"/>
      <c r="E174" s="33">
        <v>7349.9</v>
      </c>
      <c r="F174" s="34">
        <v>33654478.130000003</v>
      </c>
    </row>
    <row r="175" spans="1:6" x14ac:dyDescent="0.25">
      <c r="A175" s="29">
        <v>45205</v>
      </c>
      <c r="B175" s="30" t="s">
        <v>231</v>
      </c>
      <c r="C175" s="31">
        <v>201924</v>
      </c>
      <c r="D175" s="32"/>
      <c r="E175" s="33">
        <v>500</v>
      </c>
      <c r="F175" s="34">
        <v>33653978.130000003</v>
      </c>
    </row>
    <row r="176" spans="1:6" x14ac:dyDescent="0.25">
      <c r="A176" s="29">
        <v>45205</v>
      </c>
      <c r="B176" s="30" t="s">
        <v>232</v>
      </c>
      <c r="C176" s="31">
        <v>202033</v>
      </c>
      <c r="D176" s="32"/>
      <c r="E176" s="33">
        <v>1785</v>
      </c>
      <c r="F176" s="34">
        <v>33652193.130000003</v>
      </c>
    </row>
    <row r="177" spans="1:6" x14ac:dyDescent="0.25">
      <c r="A177" s="29">
        <v>45205</v>
      </c>
      <c r="B177" s="30" t="s">
        <v>233</v>
      </c>
      <c r="C177" s="31">
        <v>201929</v>
      </c>
      <c r="D177" s="32"/>
      <c r="E177" s="33">
        <v>5568.9</v>
      </c>
      <c r="F177" s="34">
        <v>33646624.229999997</v>
      </c>
    </row>
    <row r="178" spans="1:6" x14ac:dyDescent="0.25">
      <c r="A178" s="29">
        <v>45205</v>
      </c>
      <c r="B178" s="30" t="s">
        <v>234</v>
      </c>
      <c r="C178" s="31">
        <v>202035</v>
      </c>
      <c r="D178" s="32"/>
      <c r="E178" s="33">
        <v>1995</v>
      </c>
      <c r="F178" s="34">
        <v>33644629.229999997</v>
      </c>
    </row>
    <row r="179" spans="1:6" x14ac:dyDescent="0.25">
      <c r="A179" s="29">
        <v>45205</v>
      </c>
      <c r="B179" s="30" t="s">
        <v>27</v>
      </c>
      <c r="C179" s="31">
        <v>201925</v>
      </c>
      <c r="D179" s="32"/>
      <c r="E179" s="33">
        <v>3767.3</v>
      </c>
      <c r="F179" s="34">
        <v>33640861.93</v>
      </c>
    </row>
    <row r="180" spans="1:6" x14ac:dyDescent="0.25">
      <c r="A180" s="29">
        <v>45205</v>
      </c>
      <c r="B180" s="30" t="s">
        <v>235</v>
      </c>
      <c r="C180" s="31">
        <v>202036</v>
      </c>
      <c r="D180" s="32"/>
      <c r="E180" s="33">
        <v>1995</v>
      </c>
      <c r="F180" s="34">
        <v>33638866.93</v>
      </c>
    </row>
    <row r="181" spans="1:6" x14ac:dyDescent="0.25">
      <c r="A181" s="29">
        <v>45205</v>
      </c>
      <c r="B181" s="30" t="s">
        <v>236</v>
      </c>
      <c r="C181" s="31">
        <v>201930</v>
      </c>
      <c r="D181" s="32"/>
      <c r="E181" s="33">
        <v>11243</v>
      </c>
      <c r="F181" s="34">
        <v>33627623.93</v>
      </c>
    </row>
    <row r="182" spans="1:6" x14ac:dyDescent="0.25">
      <c r="A182" s="29">
        <v>45205</v>
      </c>
      <c r="B182" s="30" t="s">
        <v>237</v>
      </c>
      <c r="C182" s="31">
        <v>201928</v>
      </c>
      <c r="D182" s="32"/>
      <c r="E182" s="33">
        <v>2637.9</v>
      </c>
      <c r="F182" s="34">
        <v>33624986.030000001</v>
      </c>
    </row>
    <row r="183" spans="1:6" x14ac:dyDescent="0.25">
      <c r="A183" s="29">
        <v>45205</v>
      </c>
      <c r="B183" s="30" t="s">
        <v>238</v>
      </c>
      <c r="C183" s="31">
        <v>201946</v>
      </c>
      <c r="D183" s="32"/>
      <c r="E183" s="33">
        <v>1785</v>
      </c>
      <c r="F183" s="34">
        <v>33623201.030000001</v>
      </c>
    </row>
    <row r="184" spans="1:6" x14ac:dyDescent="0.25">
      <c r="A184" s="29">
        <v>45205</v>
      </c>
      <c r="B184" s="30" t="s">
        <v>18</v>
      </c>
      <c r="C184" s="31">
        <v>201932</v>
      </c>
      <c r="D184" s="32"/>
      <c r="E184" s="33">
        <v>1050</v>
      </c>
      <c r="F184" s="34">
        <v>33622151.030000001</v>
      </c>
    </row>
    <row r="185" spans="1:6" x14ac:dyDescent="0.25">
      <c r="A185" s="29">
        <v>45205</v>
      </c>
      <c r="B185" s="30" t="s">
        <v>239</v>
      </c>
      <c r="C185" s="31">
        <v>201947</v>
      </c>
      <c r="D185" s="32"/>
      <c r="E185" s="33">
        <v>2310</v>
      </c>
      <c r="F185" s="34">
        <v>33619841.030000001</v>
      </c>
    </row>
    <row r="186" spans="1:6" x14ac:dyDescent="0.25">
      <c r="A186" s="29">
        <v>45205</v>
      </c>
      <c r="B186" s="30" t="s">
        <v>240</v>
      </c>
      <c r="C186" s="31">
        <v>201931</v>
      </c>
      <c r="D186" s="32"/>
      <c r="E186" s="33">
        <v>6155.1</v>
      </c>
      <c r="F186" s="34">
        <v>33613685.93</v>
      </c>
    </row>
    <row r="187" spans="1:6" x14ac:dyDescent="0.25">
      <c r="A187" s="29">
        <v>45205</v>
      </c>
      <c r="B187" s="30" t="s">
        <v>27</v>
      </c>
      <c r="C187" s="31">
        <v>201933</v>
      </c>
      <c r="D187" s="32"/>
      <c r="E187" s="33">
        <v>7267.2</v>
      </c>
      <c r="F187" s="34">
        <v>33606418.729999997</v>
      </c>
    </row>
    <row r="188" spans="1:6" x14ac:dyDescent="0.25">
      <c r="A188" s="29">
        <v>45205</v>
      </c>
      <c r="B188" s="30" t="s">
        <v>241</v>
      </c>
      <c r="C188" s="31">
        <v>201919</v>
      </c>
      <c r="D188" s="32"/>
      <c r="E188" s="33">
        <v>2051.6999999999998</v>
      </c>
      <c r="F188" s="34">
        <v>33604367.030000001</v>
      </c>
    </row>
    <row r="189" spans="1:6" x14ac:dyDescent="0.25">
      <c r="A189" s="29">
        <v>45205</v>
      </c>
      <c r="B189" s="30" t="s">
        <v>242</v>
      </c>
      <c r="C189" s="31">
        <v>201921</v>
      </c>
      <c r="D189" s="32"/>
      <c r="E189" s="33">
        <v>6741.3</v>
      </c>
      <c r="F189" s="34">
        <v>33597625.729999997</v>
      </c>
    </row>
    <row r="190" spans="1:6" x14ac:dyDescent="0.25">
      <c r="A190" s="29">
        <v>45205</v>
      </c>
      <c r="B190" s="30" t="s">
        <v>238</v>
      </c>
      <c r="C190" s="31">
        <v>201944</v>
      </c>
      <c r="D190" s="32"/>
      <c r="E190" s="33">
        <v>700</v>
      </c>
      <c r="F190" s="34">
        <v>33596925.729999997</v>
      </c>
    </row>
    <row r="191" spans="1:6" x14ac:dyDescent="0.25">
      <c r="A191" s="29">
        <v>45205</v>
      </c>
      <c r="B191" s="30" t="s">
        <v>243</v>
      </c>
      <c r="C191" s="31">
        <v>201941</v>
      </c>
      <c r="D191" s="32"/>
      <c r="E191" s="33">
        <v>1253.0999999999999</v>
      </c>
      <c r="F191" s="34">
        <v>33595672.630000003</v>
      </c>
    </row>
    <row r="192" spans="1:6" x14ac:dyDescent="0.25">
      <c r="A192" s="29">
        <v>45205</v>
      </c>
      <c r="B192" s="30" t="s">
        <v>244</v>
      </c>
      <c r="C192" s="31">
        <v>202024</v>
      </c>
      <c r="D192" s="32"/>
      <c r="E192" s="33">
        <v>5335</v>
      </c>
      <c r="F192" s="34">
        <v>33590337.630000003</v>
      </c>
    </row>
    <row r="193" spans="1:6" x14ac:dyDescent="0.25">
      <c r="A193" s="29">
        <v>45205</v>
      </c>
      <c r="B193" s="30" t="s">
        <v>245</v>
      </c>
      <c r="C193" s="31">
        <v>202025</v>
      </c>
      <c r="D193" s="32"/>
      <c r="E193" s="33">
        <v>5695</v>
      </c>
      <c r="F193" s="34">
        <v>33584642.630000003</v>
      </c>
    </row>
    <row r="194" spans="1:6" x14ac:dyDescent="0.25">
      <c r="A194" s="29">
        <v>45205</v>
      </c>
      <c r="B194" s="30" t="s">
        <v>238</v>
      </c>
      <c r="C194" s="31">
        <v>201954</v>
      </c>
      <c r="D194" s="32"/>
      <c r="E194" s="33">
        <v>2700</v>
      </c>
      <c r="F194" s="34">
        <v>33581942.630000003</v>
      </c>
    </row>
    <row r="195" spans="1:6" x14ac:dyDescent="0.25">
      <c r="A195" s="29">
        <v>45205</v>
      </c>
      <c r="B195" s="30" t="s">
        <v>246</v>
      </c>
      <c r="C195" s="31">
        <v>202027</v>
      </c>
      <c r="D195" s="32"/>
      <c r="E195" s="33">
        <v>1000</v>
      </c>
      <c r="F195" s="34">
        <v>33580942.630000003</v>
      </c>
    </row>
    <row r="196" spans="1:6" x14ac:dyDescent="0.25">
      <c r="A196" s="29">
        <v>45205</v>
      </c>
      <c r="B196" s="30" t="s">
        <v>247</v>
      </c>
      <c r="C196" s="31">
        <v>201926</v>
      </c>
      <c r="D196" s="32"/>
      <c r="E196" s="33">
        <v>2931</v>
      </c>
      <c r="F196" s="34">
        <v>33578011.630000003</v>
      </c>
    </row>
    <row r="197" spans="1:6" x14ac:dyDescent="0.25">
      <c r="A197" s="29">
        <v>45205</v>
      </c>
      <c r="B197" s="30" t="s">
        <v>239</v>
      </c>
      <c r="C197" s="31">
        <v>201945</v>
      </c>
      <c r="D197" s="32"/>
      <c r="E197" s="33">
        <v>700</v>
      </c>
      <c r="F197" s="34">
        <v>33577311.630000003</v>
      </c>
    </row>
    <row r="198" spans="1:6" x14ac:dyDescent="0.25">
      <c r="A198" s="29">
        <v>45205</v>
      </c>
      <c r="B198" s="30" t="s">
        <v>32</v>
      </c>
      <c r="C198" s="31">
        <v>202028</v>
      </c>
      <c r="D198" s="32"/>
      <c r="E198" s="33">
        <v>1000</v>
      </c>
      <c r="F198" s="34">
        <v>33576311.630000003</v>
      </c>
    </row>
    <row r="199" spans="1:6" x14ac:dyDescent="0.25">
      <c r="A199" s="29">
        <v>45205</v>
      </c>
      <c r="B199" s="30" t="s">
        <v>239</v>
      </c>
      <c r="C199" s="31">
        <v>201955</v>
      </c>
      <c r="D199" s="32"/>
      <c r="E199" s="33">
        <v>2700</v>
      </c>
      <c r="F199" s="34">
        <v>33573611.630000003</v>
      </c>
    </row>
    <row r="200" spans="1:6" x14ac:dyDescent="0.25">
      <c r="A200" s="29">
        <v>45205</v>
      </c>
      <c r="B200" s="30" t="s">
        <v>248</v>
      </c>
      <c r="C200" s="31">
        <v>201956</v>
      </c>
      <c r="D200" s="32"/>
      <c r="E200" s="33">
        <v>2700</v>
      </c>
      <c r="F200" s="34">
        <v>33570911.630000003</v>
      </c>
    </row>
    <row r="201" spans="1:6" x14ac:dyDescent="0.25">
      <c r="A201" s="29">
        <v>45205</v>
      </c>
      <c r="B201" s="30" t="s">
        <v>249</v>
      </c>
      <c r="C201" s="31">
        <v>202026</v>
      </c>
      <c r="D201" s="32"/>
      <c r="E201" s="33">
        <v>6557.5</v>
      </c>
      <c r="F201" s="34">
        <v>33564354.130000003</v>
      </c>
    </row>
    <row r="202" spans="1:6" x14ac:dyDescent="0.25">
      <c r="A202" s="29">
        <v>45205</v>
      </c>
      <c r="B202" s="30" t="s">
        <v>250</v>
      </c>
      <c r="C202" s="31">
        <v>201957</v>
      </c>
      <c r="D202" s="32"/>
      <c r="E202" s="33">
        <v>2700</v>
      </c>
      <c r="F202" s="34">
        <v>33561654.130000003</v>
      </c>
    </row>
    <row r="203" spans="1:6" x14ac:dyDescent="0.25">
      <c r="A203" s="29">
        <v>45205</v>
      </c>
      <c r="B203" s="30" t="s">
        <v>251</v>
      </c>
      <c r="C203" s="31">
        <v>201958</v>
      </c>
      <c r="D203" s="32"/>
      <c r="E203" s="33">
        <v>3600</v>
      </c>
      <c r="F203" s="34">
        <v>33558054.130000003</v>
      </c>
    </row>
    <row r="204" spans="1:6" x14ac:dyDescent="0.25">
      <c r="A204" s="29">
        <v>45205</v>
      </c>
      <c r="B204" s="30" t="s">
        <v>12</v>
      </c>
      <c r="C204" s="31">
        <v>201986</v>
      </c>
      <c r="D204" s="32"/>
      <c r="E204" s="33">
        <v>1500</v>
      </c>
      <c r="F204" s="34">
        <v>33556554.130000003</v>
      </c>
    </row>
    <row r="205" spans="1:6" x14ac:dyDescent="0.25">
      <c r="A205" s="29">
        <v>45205</v>
      </c>
      <c r="B205" s="30" t="s">
        <v>252</v>
      </c>
      <c r="C205" s="31">
        <v>201934</v>
      </c>
      <c r="D205" s="32"/>
      <c r="E205" s="33">
        <v>5717.2</v>
      </c>
      <c r="F205" s="34">
        <v>33550836.93</v>
      </c>
    </row>
    <row r="206" spans="1:6" x14ac:dyDescent="0.25">
      <c r="A206" s="29">
        <v>45205</v>
      </c>
      <c r="B206" s="30" t="s">
        <v>253</v>
      </c>
      <c r="C206" s="31">
        <v>201916</v>
      </c>
      <c r="D206" s="32"/>
      <c r="E206" s="33">
        <v>3810.3</v>
      </c>
      <c r="F206" s="34">
        <v>33547026.629999999</v>
      </c>
    </row>
    <row r="207" spans="1:6" x14ac:dyDescent="0.25">
      <c r="A207" s="29">
        <v>45205</v>
      </c>
      <c r="B207" s="30" t="s">
        <v>254</v>
      </c>
      <c r="C207" s="31">
        <v>201988</v>
      </c>
      <c r="D207" s="32"/>
      <c r="E207" s="33">
        <v>1350</v>
      </c>
      <c r="F207" s="34">
        <v>33545676.629999999</v>
      </c>
    </row>
    <row r="208" spans="1:6" x14ac:dyDescent="0.25">
      <c r="A208" s="29">
        <v>45205</v>
      </c>
      <c r="B208" s="30" t="s">
        <v>255</v>
      </c>
      <c r="C208" s="31">
        <v>202013</v>
      </c>
      <c r="D208" s="32"/>
      <c r="E208" s="33">
        <v>2000</v>
      </c>
      <c r="F208" s="34">
        <v>33543676.629999999</v>
      </c>
    </row>
    <row r="209" spans="1:6" x14ac:dyDescent="0.25">
      <c r="A209" s="29">
        <v>45205</v>
      </c>
      <c r="B209" s="30" t="s">
        <v>256</v>
      </c>
      <c r="C209" s="31">
        <v>202019</v>
      </c>
      <c r="D209" s="32"/>
      <c r="E209" s="33">
        <v>1350</v>
      </c>
      <c r="F209" s="34">
        <v>33542326.629999999</v>
      </c>
    </row>
    <row r="210" spans="1:6" x14ac:dyDescent="0.25">
      <c r="A210" s="29">
        <v>45205</v>
      </c>
      <c r="B210" s="30" t="s">
        <v>257</v>
      </c>
      <c r="C210" s="31">
        <v>201935</v>
      </c>
      <c r="D210" s="32"/>
      <c r="E210" s="33">
        <v>9086.1</v>
      </c>
      <c r="F210" s="34">
        <v>33533240.530000001</v>
      </c>
    </row>
    <row r="211" spans="1:6" x14ac:dyDescent="0.25">
      <c r="A211" s="29">
        <v>45205</v>
      </c>
      <c r="B211" s="30" t="s">
        <v>258</v>
      </c>
      <c r="C211" s="31">
        <v>202012</v>
      </c>
      <c r="D211" s="32"/>
      <c r="E211" s="33">
        <v>2000</v>
      </c>
      <c r="F211" s="34">
        <v>33531240.530000001</v>
      </c>
    </row>
    <row r="212" spans="1:6" x14ac:dyDescent="0.25">
      <c r="A212" s="29">
        <v>45205</v>
      </c>
      <c r="B212" s="30" t="s">
        <v>230</v>
      </c>
      <c r="C212" s="31">
        <v>202023</v>
      </c>
      <c r="D212" s="32"/>
      <c r="E212" s="33">
        <v>13856.3</v>
      </c>
      <c r="F212" s="34">
        <v>33517384.23</v>
      </c>
    </row>
    <row r="213" spans="1:6" x14ac:dyDescent="0.25">
      <c r="A213" s="29">
        <v>45205</v>
      </c>
      <c r="B213" s="30" t="s">
        <v>21</v>
      </c>
      <c r="C213" s="31">
        <v>202015</v>
      </c>
      <c r="D213" s="32"/>
      <c r="E213" s="33">
        <v>800</v>
      </c>
      <c r="F213" s="34">
        <v>33516584.23</v>
      </c>
    </row>
    <row r="214" spans="1:6" x14ac:dyDescent="0.25">
      <c r="A214" s="29">
        <v>45205</v>
      </c>
      <c r="B214" s="30" t="s">
        <v>259</v>
      </c>
      <c r="C214" s="31">
        <v>202020</v>
      </c>
      <c r="D214" s="32"/>
      <c r="E214" s="33">
        <v>1700</v>
      </c>
      <c r="F214" s="34">
        <v>33514884.23</v>
      </c>
    </row>
    <row r="215" spans="1:6" ht="25.5" x14ac:dyDescent="0.25">
      <c r="A215" s="29">
        <v>45205</v>
      </c>
      <c r="B215" s="30" t="s">
        <v>260</v>
      </c>
      <c r="C215" s="31">
        <v>202014</v>
      </c>
      <c r="D215" s="32"/>
      <c r="E215" s="33">
        <v>2000</v>
      </c>
      <c r="F215" s="34">
        <v>33512884.23</v>
      </c>
    </row>
    <row r="216" spans="1:6" ht="25.5" x14ac:dyDescent="0.25">
      <c r="A216" s="29">
        <v>45205</v>
      </c>
      <c r="B216" s="30" t="s">
        <v>261</v>
      </c>
      <c r="C216" s="31">
        <v>201918</v>
      </c>
      <c r="D216" s="32"/>
      <c r="E216" s="33">
        <v>7034.4</v>
      </c>
      <c r="F216" s="34">
        <v>33505849.829999998</v>
      </c>
    </row>
    <row r="217" spans="1:6" x14ac:dyDescent="0.25">
      <c r="A217" s="29">
        <v>45205</v>
      </c>
      <c r="B217" s="30" t="s">
        <v>262</v>
      </c>
      <c r="C217" s="31">
        <v>202031</v>
      </c>
      <c r="D217" s="32"/>
      <c r="E217" s="33">
        <v>1000</v>
      </c>
      <c r="F217" s="34">
        <v>33504849.829999998</v>
      </c>
    </row>
    <row r="218" spans="1:6" x14ac:dyDescent="0.25">
      <c r="A218" s="29">
        <v>45205</v>
      </c>
      <c r="B218" s="30" t="s">
        <v>29</v>
      </c>
      <c r="C218" s="31">
        <v>201987</v>
      </c>
      <c r="D218" s="32"/>
      <c r="E218" s="33">
        <v>2200</v>
      </c>
      <c r="F218" s="34">
        <v>33502649.829999998</v>
      </c>
    </row>
    <row r="219" spans="1:6" x14ac:dyDescent="0.25">
      <c r="A219" s="29">
        <v>45205</v>
      </c>
      <c r="B219" s="30" t="s">
        <v>263</v>
      </c>
      <c r="C219" s="31">
        <v>202038</v>
      </c>
      <c r="D219" s="32"/>
      <c r="E219" s="33">
        <v>2700</v>
      </c>
      <c r="F219" s="34">
        <v>33499949.829999998</v>
      </c>
    </row>
    <row r="220" spans="1:6" x14ac:dyDescent="0.25">
      <c r="A220" s="29">
        <v>45205</v>
      </c>
      <c r="B220" s="30" t="s">
        <v>27</v>
      </c>
      <c r="C220" s="31">
        <v>202002</v>
      </c>
      <c r="D220" s="32"/>
      <c r="E220" s="33">
        <v>7267.2</v>
      </c>
      <c r="F220" s="34">
        <v>33492682.629999999</v>
      </c>
    </row>
    <row r="221" spans="1:6" x14ac:dyDescent="0.25">
      <c r="A221" s="29">
        <v>45205</v>
      </c>
      <c r="B221" s="30" t="s">
        <v>264</v>
      </c>
      <c r="C221" s="31">
        <v>202037</v>
      </c>
      <c r="D221" s="32"/>
      <c r="E221" s="33">
        <v>2700</v>
      </c>
      <c r="F221" s="34">
        <v>33489982.629999999</v>
      </c>
    </row>
    <row r="222" spans="1:6" x14ac:dyDescent="0.25">
      <c r="A222" s="29">
        <v>45205</v>
      </c>
      <c r="B222" s="30" t="s">
        <v>19</v>
      </c>
      <c r="C222" s="31">
        <v>202030</v>
      </c>
      <c r="D222" s="32"/>
      <c r="E222" s="33">
        <v>1000</v>
      </c>
      <c r="F222" s="34">
        <v>33488982.629999999</v>
      </c>
    </row>
    <row r="223" spans="1:6" x14ac:dyDescent="0.25">
      <c r="A223" s="29">
        <v>45205</v>
      </c>
      <c r="B223" s="30" t="s">
        <v>265</v>
      </c>
      <c r="C223" s="31">
        <v>202039</v>
      </c>
      <c r="D223" s="32"/>
      <c r="E223" s="33">
        <v>2700</v>
      </c>
      <c r="F223" s="34">
        <v>33486282.629999999</v>
      </c>
    </row>
    <row r="224" spans="1:6" x14ac:dyDescent="0.25">
      <c r="A224" s="29">
        <v>45205</v>
      </c>
      <c r="B224" s="30" t="s">
        <v>266</v>
      </c>
      <c r="C224" s="31">
        <v>202040</v>
      </c>
      <c r="D224" s="32"/>
      <c r="E224" s="33">
        <v>2700</v>
      </c>
      <c r="F224" s="34">
        <v>33483582.629999999</v>
      </c>
    </row>
    <row r="225" spans="1:6" x14ac:dyDescent="0.25">
      <c r="A225" s="29">
        <v>45205</v>
      </c>
      <c r="B225" s="30" t="s">
        <v>267</v>
      </c>
      <c r="C225" s="31">
        <v>202041</v>
      </c>
      <c r="D225" s="32"/>
      <c r="E225" s="33">
        <v>2700</v>
      </c>
      <c r="F225" s="34">
        <v>33480882.629999999</v>
      </c>
    </row>
    <row r="226" spans="1:6" x14ac:dyDescent="0.25">
      <c r="A226" s="29">
        <v>45205</v>
      </c>
      <c r="B226" s="30" t="s">
        <v>20</v>
      </c>
      <c r="C226" s="31">
        <v>202042</v>
      </c>
      <c r="D226" s="32"/>
      <c r="E226" s="33">
        <v>2700</v>
      </c>
      <c r="F226" s="34">
        <v>33478182.629999999</v>
      </c>
    </row>
    <row r="227" spans="1:6" x14ac:dyDescent="0.25">
      <c r="A227" s="29">
        <v>45205</v>
      </c>
      <c r="B227" s="30" t="s">
        <v>268</v>
      </c>
      <c r="C227" s="31">
        <v>202043</v>
      </c>
      <c r="D227" s="32"/>
      <c r="E227" s="33">
        <v>2700</v>
      </c>
      <c r="F227" s="34">
        <v>33475482.629999999</v>
      </c>
    </row>
    <row r="228" spans="1:6" x14ac:dyDescent="0.25">
      <c r="A228" s="29">
        <v>45205</v>
      </c>
      <c r="B228" s="30" t="s">
        <v>269</v>
      </c>
      <c r="C228" s="31">
        <v>202044</v>
      </c>
      <c r="D228" s="32"/>
      <c r="E228" s="33">
        <v>2700</v>
      </c>
      <c r="F228" s="34">
        <v>33472782.629999999</v>
      </c>
    </row>
    <row r="229" spans="1:6" x14ac:dyDescent="0.25">
      <c r="A229" s="29">
        <v>45205</v>
      </c>
      <c r="B229" s="30" t="s">
        <v>270</v>
      </c>
      <c r="C229" s="31">
        <v>202046</v>
      </c>
      <c r="D229" s="32"/>
      <c r="E229" s="33">
        <v>2700</v>
      </c>
      <c r="F229" s="34">
        <v>33470082.629999999</v>
      </c>
    </row>
    <row r="230" spans="1:6" x14ac:dyDescent="0.25">
      <c r="A230" s="29">
        <v>45205</v>
      </c>
      <c r="B230" s="30" t="s">
        <v>271</v>
      </c>
      <c r="C230" s="31">
        <v>202047</v>
      </c>
      <c r="D230" s="32"/>
      <c r="E230" s="33">
        <v>2700</v>
      </c>
      <c r="F230" s="34">
        <v>33467382.629999999</v>
      </c>
    </row>
    <row r="231" spans="1:6" x14ac:dyDescent="0.25">
      <c r="A231" s="29">
        <v>45205</v>
      </c>
      <c r="B231" s="30" t="s">
        <v>272</v>
      </c>
      <c r="C231" s="31">
        <v>202045</v>
      </c>
      <c r="D231" s="32"/>
      <c r="E231" s="33">
        <v>2700</v>
      </c>
      <c r="F231" s="34">
        <v>33464682.629999999</v>
      </c>
    </row>
    <row r="232" spans="1:6" x14ac:dyDescent="0.25">
      <c r="A232" s="29">
        <v>45205</v>
      </c>
      <c r="B232" s="30" t="s">
        <v>273</v>
      </c>
      <c r="C232" s="31">
        <v>201984</v>
      </c>
      <c r="D232" s="32"/>
      <c r="E232" s="33">
        <v>4882.5</v>
      </c>
      <c r="F232" s="34">
        <v>33459800.129999999</v>
      </c>
    </row>
    <row r="233" spans="1:6" x14ac:dyDescent="0.25">
      <c r="A233" s="29">
        <v>45205</v>
      </c>
      <c r="B233" s="30" t="s">
        <v>234</v>
      </c>
      <c r="C233" s="31">
        <v>202001</v>
      </c>
      <c r="D233" s="32"/>
      <c r="E233" s="33">
        <v>800</v>
      </c>
      <c r="F233" s="34">
        <v>33459000.129999999</v>
      </c>
    </row>
    <row r="234" spans="1:6" x14ac:dyDescent="0.25">
      <c r="A234" s="29">
        <v>45205</v>
      </c>
      <c r="B234" s="30" t="s">
        <v>274</v>
      </c>
      <c r="C234" s="31">
        <v>202006</v>
      </c>
      <c r="D234" s="32"/>
      <c r="E234" s="33">
        <v>12517.2</v>
      </c>
      <c r="F234" s="34">
        <v>33446482.93</v>
      </c>
    </row>
    <row r="235" spans="1:6" x14ac:dyDescent="0.25">
      <c r="A235" s="29">
        <v>45205</v>
      </c>
      <c r="B235" s="30" t="s">
        <v>274</v>
      </c>
      <c r="C235" s="31">
        <v>202008</v>
      </c>
      <c r="D235" s="32"/>
      <c r="E235" s="33">
        <v>12599.9</v>
      </c>
      <c r="F235" s="34">
        <v>33433883.030000001</v>
      </c>
    </row>
    <row r="236" spans="1:6" x14ac:dyDescent="0.25">
      <c r="A236" s="29">
        <v>45205</v>
      </c>
      <c r="B236" s="30" t="s">
        <v>275</v>
      </c>
      <c r="C236" s="31">
        <v>201927</v>
      </c>
      <c r="D236" s="32"/>
      <c r="E236" s="33">
        <v>5275.8</v>
      </c>
      <c r="F236" s="34">
        <v>33428607.23</v>
      </c>
    </row>
    <row r="237" spans="1:6" x14ac:dyDescent="0.25">
      <c r="A237" s="29">
        <v>45205</v>
      </c>
      <c r="B237" s="30" t="s">
        <v>276</v>
      </c>
      <c r="C237" s="31">
        <v>201949</v>
      </c>
      <c r="D237" s="32"/>
      <c r="E237" s="33">
        <v>1800</v>
      </c>
      <c r="F237" s="34">
        <v>33426807.23</v>
      </c>
    </row>
    <row r="238" spans="1:6" x14ac:dyDescent="0.25">
      <c r="A238" s="29">
        <v>45205</v>
      </c>
      <c r="B238" s="30" t="s">
        <v>277</v>
      </c>
      <c r="C238" s="31">
        <v>201971</v>
      </c>
      <c r="D238" s="32"/>
      <c r="E238" s="33">
        <v>7267.2</v>
      </c>
      <c r="F238" s="34">
        <v>33419540.030000001</v>
      </c>
    </row>
    <row r="239" spans="1:6" x14ac:dyDescent="0.25">
      <c r="A239" s="29">
        <v>45205</v>
      </c>
      <c r="B239" s="30" t="s">
        <v>278</v>
      </c>
      <c r="C239" s="31">
        <v>201948</v>
      </c>
      <c r="D239" s="32"/>
      <c r="E239" s="33">
        <v>1800</v>
      </c>
      <c r="F239" s="34">
        <v>33417740.030000001</v>
      </c>
    </row>
    <row r="240" spans="1:6" x14ac:dyDescent="0.25">
      <c r="A240" s="29">
        <v>45205</v>
      </c>
      <c r="B240" s="30" t="s">
        <v>279</v>
      </c>
      <c r="C240" s="31">
        <v>201972</v>
      </c>
      <c r="D240" s="32"/>
      <c r="E240" s="33">
        <v>1785</v>
      </c>
      <c r="F240" s="34">
        <v>33415955.030000001</v>
      </c>
    </row>
    <row r="241" spans="1:6" x14ac:dyDescent="0.25">
      <c r="A241" s="29">
        <v>45205</v>
      </c>
      <c r="B241" s="30" t="s">
        <v>280</v>
      </c>
      <c r="C241" s="31">
        <v>202034</v>
      </c>
      <c r="D241" s="32"/>
      <c r="E241" s="33">
        <v>2257.5</v>
      </c>
      <c r="F241" s="34">
        <v>33413697.530000001</v>
      </c>
    </row>
    <row r="242" spans="1:6" ht="25.5" x14ac:dyDescent="0.25">
      <c r="A242" s="29">
        <v>45205</v>
      </c>
      <c r="B242" s="30" t="s">
        <v>281</v>
      </c>
      <c r="C242" s="31">
        <v>201970</v>
      </c>
      <c r="D242" s="32"/>
      <c r="E242" s="33">
        <v>1785</v>
      </c>
      <c r="F242" s="34">
        <v>33411912.530000001</v>
      </c>
    </row>
    <row r="243" spans="1:6" x14ac:dyDescent="0.25">
      <c r="A243" s="29">
        <v>45205</v>
      </c>
      <c r="B243" s="30" t="s">
        <v>282</v>
      </c>
      <c r="C243" s="31">
        <v>201922</v>
      </c>
      <c r="D243" s="32"/>
      <c r="E243" s="33">
        <v>500</v>
      </c>
      <c r="F243" s="34">
        <v>33411412.530000001</v>
      </c>
    </row>
    <row r="244" spans="1:6" x14ac:dyDescent="0.25">
      <c r="A244" s="29">
        <v>45205</v>
      </c>
      <c r="B244" s="30" t="s">
        <v>22</v>
      </c>
      <c r="C244" s="31">
        <v>201938</v>
      </c>
      <c r="D244" s="32"/>
      <c r="E244" s="33">
        <v>9915.7000000000007</v>
      </c>
      <c r="F244" s="34">
        <v>33401496.829999998</v>
      </c>
    </row>
    <row r="245" spans="1:6" x14ac:dyDescent="0.25">
      <c r="A245" s="29">
        <v>45205</v>
      </c>
      <c r="B245" s="30" t="s">
        <v>283</v>
      </c>
      <c r="C245" s="31">
        <v>202017</v>
      </c>
      <c r="D245" s="32"/>
      <c r="E245" s="33">
        <v>2010</v>
      </c>
      <c r="F245" s="34">
        <v>33399486.829999998</v>
      </c>
    </row>
    <row r="246" spans="1:6" x14ac:dyDescent="0.25">
      <c r="A246" s="29">
        <v>45205</v>
      </c>
      <c r="B246" s="30" t="s">
        <v>23</v>
      </c>
      <c r="C246" s="31">
        <v>201997</v>
      </c>
      <c r="D246" s="32"/>
      <c r="E246" s="33">
        <v>12202.2</v>
      </c>
      <c r="F246" s="34">
        <v>33387284.629999999</v>
      </c>
    </row>
    <row r="247" spans="1:6" x14ac:dyDescent="0.25">
      <c r="A247" s="29">
        <v>45205</v>
      </c>
      <c r="B247" s="30" t="s">
        <v>12</v>
      </c>
      <c r="C247" s="31">
        <v>201975</v>
      </c>
      <c r="D247" s="32"/>
      <c r="E247" s="33">
        <v>4305</v>
      </c>
      <c r="F247" s="34">
        <v>33382979.629999999</v>
      </c>
    </row>
    <row r="248" spans="1:6" x14ac:dyDescent="0.25">
      <c r="A248" s="29">
        <v>45205</v>
      </c>
      <c r="B248" s="30" t="s">
        <v>284</v>
      </c>
      <c r="C248" s="31">
        <v>200912</v>
      </c>
      <c r="D248" s="32"/>
      <c r="E248" s="33">
        <v>7132.69</v>
      </c>
      <c r="F248" s="34">
        <v>33375846.940000001</v>
      </c>
    </row>
    <row r="249" spans="1:6" x14ac:dyDescent="0.25">
      <c r="A249" s="29">
        <v>45205</v>
      </c>
      <c r="B249" s="30" t="s">
        <v>285</v>
      </c>
      <c r="C249" s="31">
        <v>201172</v>
      </c>
      <c r="D249" s="32"/>
      <c r="E249" s="33">
        <v>4617</v>
      </c>
      <c r="F249" s="34">
        <v>33371229.940000001</v>
      </c>
    </row>
    <row r="250" spans="1:6" x14ac:dyDescent="0.25">
      <c r="A250" s="29">
        <v>45205</v>
      </c>
      <c r="B250" s="30" t="s">
        <v>222</v>
      </c>
      <c r="C250" s="31">
        <v>201943</v>
      </c>
      <c r="D250" s="32"/>
      <c r="E250" s="33">
        <v>6846.5</v>
      </c>
      <c r="F250" s="34">
        <v>33364383.440000001</v>
      </c>
    </row>
    <row r="251" spans="1:6" x14ac:dyDescent="0.25">
      <c r="A251" s="29">
        <v>45205</v>
      </c>
      <c r="B251" s="30" t="s">
        <v>286</v>
      </c>
      <c r="C251" s="31">
        <v>201788</v>
      </c>
      <c r="D251" s="32"/>
      <c r="E251" s="33">
        <v>8283.4599999999991</v>
      </c>
      <c r="F251" s="34">
        <v>33356099.98</v>
      </c>
    </row>
    <row r="252" spans="1:6" x14ac:dyDescent="0.25">
      <c r="A252" s="29">
        <v>45205</v>
      </c>
      <c r="B252" s="30" t="s">
        <v>287</v>
      </c>
      <c r="C252" s="31">
        <v>201967</v>
      </c>
      <c r="D252" s="32"/>
      <c r="E252" s="33">
        <v>12284.9</v>
      </c>
      <c r="F252" s="34">
        <v>33343815.079999998</v>
      </c>
    </row>
    <row r="253" spans="1:6" x14ac:dyDescent="0.25">
      <c r="A253" s="29">
        <v>45205</v>
      </c>
      <c r="B253" s="30" t="s">
        <v>69</v>
      </c>
      <c r="C253" s="31" t="s">
        <v>288</v>
      </c>
      <c r="D253" s="32">
        <v>7910827.7199999997</v>
      </c>
      <c r="E253" s="33"/>
      <c r="F253" s="34">
        <v>41254642.799999997</v>
      </c>
    </row>
    <row r="254" spans="1:6" x14ac:dyDescent="0.25">
      <c r="A254" s="29">
        <v>45205</v>
      </c>
      <c r="B254" s="30" t="s">
        <v>199</v>
      </c>
      <c r="C254" s="31">
        <v>21470509</v>
      </c>
      <c r="D254" s="32"/>
      <c r="E254" s="33">
        <v>2000000</v>
      </c>
      <c r="F254" s="34">
        <v>39254642.799999997</v>
      </c>
    </row>
    <row r="255" spans="1:6" x14ac:dyDescent="0.25">
      <c r="A255" s="29">
        <v>45205</v>
      </c>
      <c r="B255" s="30" t="s">
        <v>69</v>
      </c>
      <c r="C255" s="31" t="s">
        <v>289</v>
      </c>
      <c r="D255" s="32">
        <v>3415</v>
      </c>
      <c r="E255" s="33"/>
      <c r="F255" s="34">
        <v>39258057.799999997</v>
      </c>
    </row>
    <row r="256" spans="1:6" x14ac:dyDescent="0.25">
      <c r="A256" s="29">
        <v>45205</v>
      </c>
      <c r="B256" s="30" t="s">
        <v>69</v>
      </c>
      <c r="C256" s="31" t="s">
        <v>290</v>
      </c>
      <c r="D256" s="32">
        <v>10909</v>
      </c>
      <c r="E256" s="33"/>
      <c r="F256" s="34">
        <v>39268966.799999997</v>
      </c>
    </row>
    <row r="257" spans="1:6" x14ac:dyDescent="0.25">
      <c r="A257" s="29">
        <v>45205</v>
      </c>
      <c r="B257" s="30" t="s">
        <v>69</v>
      </c>
      <c r="C257" s="31" t="s">
        <v>291</v>
      </c>
      <c r="D257" s="32">
        <v>3089</v>
      </c>
      <c r="E257" s="33"/>
      <c r="F257" s="34">
        <v>39272055.799999997</v>
      </c>
    </row>
    <row r="258" spans="1:6" x14ac:dyDescent="0.25">
      <c r="A258" s="29">
        <v>45205</v>
      </c>
      <c r="B258" s="30" t="s">
        <v>5</v>
      </c>
      <c r="C258" s="31">
        <v>32216430157</v>
      </c>
      <c r="D258" s="32">
        <v>232905.68</v>
      </c>
      <c r="E258" s="33"/>
      <c r="F258" s="34">
        <v>39504961.479999997</v>
      </c>
    </row>
    <row r="259" spans="1:6" x14ac:dyDescent="0.25">
      <c r="A259" s="29">
        <v>45205</v>
      </c>
      <c r="B259" s="30" t="s">
        <v>69</v>
      </c>
      <c r="C259" s="31" t="s">
        <v>292</v>
      </c>
      <c r="D259" s="32">
        <v>76705</v>
      </c>
      <c r="E259" s="33"/>
      <c r="F259" s="34">
        <v>39581666.479999997</v>
      </c>
    </row>
    <row r="260" spans="1:6" x14ac:dyDescent="0.25">
      <c r="A260" s="29">
        <v>45205</v>
      </c>
      <c r="B260" s="30" t="s">
        <v>293</v>
      </c>
      <c r="C260" s="31">
        <v>201968</v>
      </c>
      <c r="D260" s="32"/>
      <c r="E260" s="33">
        <v>4725</v>
      </c>
      <c r="F260" s="34">
        <v>39576941.479999997</v>
      </c>
    </row>
    <row r="261" spans="1:6" x14ac:dyDescent="0.25">
      <c r="A261" s="29">
        <v>45205</v>
      </c>
      <c r="B261" s="30" t="s">
        <v>294</v>
      </c>
      <c r="C261" s="31">
        <v>201973</v>
      </c>
      <c r="D261" s="32"/>
      <c r="E261" s="33">
        <v>7349.9</v>
      </c>
      <c r="F261" s="34">
        <v>39569591.579999998</v>
      </c>
    </row>
    <row r="262" spans="1:6" x14ac:dyDescent="0.25">
      <c r="A262" s="29">
        <v>45205</v>
      </c>
      <c r="B262" s="30" t="s">
        <v>295</v>
      </c>
      <c r="C262" s="31">
        <v>201985</v>
      </c>
      <c r="D262" s="32"/>
      <c r="E262" s="33">
        <v>4882.5</v>
      </c>
      <c r="F262" s="34">
        <v>39564709.079999998</v>
      </c>
    </row>
    <row r="263" spans="1:6" x14ac:dyDescent="0.25">
      <c r="A263" s="29">
        <v>45205</v>
      </c>
      <c r="B263" s="30" t="s">
        <v>296</v>
      </c>
      <c r="C263" s="31">
        <v>201969</v>
      </c>
      <c r="D263" s="32"/>
      <c r="E263" s="33">
        <v>7582.2</v>
      </c>
      <c r="F263" s="34">
        <v>39557126.880000003</v>
      </c>
    </row>
    <row r="264" spans="1:6" x14ac:dyDescent="0.25">
      <c r="A264" s="29">
        <v>45205</v>
      </c>
      <c r="B264" s="30" t="s">
        <v>23</v>
      </c>
      <c r="C264" s="31">
        <v>201999</v>
      </c>
      <c r="D264" s="32"/>
      <c r="E264" s="33">
        <v>13859.9</v>
      </c>
      <c r="F264" s="34">
        <v>39543266.979999997</v>
      </c>
    </row>
    <row r="265" spans="1:6" x14ac:dyDescent="0.25">
      <c r="A265" s="29">
        <v>45205</v>
      </c>
      <c r="B265" s="30" t="s">
        <v>297</v>
      </c>
      <c r="C265" s="31">
        <v>201998</v>
      </c>
      <c r="D265" s="32"/>
      <c r="E265" s="33">
        <v>4725</v>
      </c>
      <c r="F265" s="34">
        <v>39538541.979999997</v>
      </c>
    </row>
    <row r="266" spans="1:6" x14ac:dyDescent="0.25">
      <c r="A266" s="29">
        <v>45205</v>
      </c>
      <c r="B266" s="30" t="s">
        <v>298</v>
      </c>
      <c r="C266" s="31">
        <v>201936</v>
      </c>
      <c r="D266" s="32"/>
      <c r="E266" s="33">
        <v>9650.7000000000007</v>
      </c>
      <c r="F266" s="34">
        <v>39528891.280000001</v>
      </c>
    </row>
    <row r="267" spans="1:6" x14ac:dyDescent="0.25">
      <c r="A267" s="29">
        <v>45205</v>
      </c>
      <c r="B267" s="30" t="s">
        <v>299</v>
      </c>
      <c r="C267" s="31">
        <v>201950</v>
      </c>
      <c r="D267" s="32"/>
      <c r="E267" s="33">
        <v>7267.2</v>
      </c>
      <c r="F267" s="34">
        <v>39521624.079999998</v>
      </c>
    </row>
    <row r="268" spans="1:6" x14ac:dyDescent="0.25">
      <c r="A268" s="29">
        <v>45205</v>
      </c>
      <c r="B268" s="30" t="s">
        <v>29</v>
      </c>
      <c r="C268" s="31">
        <v>201976</v>
      </c>
      <c r="D268" s="32"/>
      <c r="E268" s="33">
        <v>6037.5</v>
      </c>
      <c r="F268" s="34">
        <v>39515586.579999998</v>
      </c>
    </row>
    <row r="269" spans="1:6" x14ac:dyDescent="0.25">
      <c r="A269" s="29">
        <v>45205</v>
      </c>
      <c r="B269" s="30" t="s">
        <v>26</v>
      </c>
      <c r="C269" s="31">
        <v>201978</v>
      </c>
      <c r="D269" s="32"/>
      <c r="E269" s="33">
        <v>12905.7</v>
      </c>
      <c r="F269" s="34">
        <v>39502680.880000003</v>
      </c>
    </row>
    <row r="270" spans="1:6" x14ac:dyDescent="0.25">
      <c r="A270" s="29">
        <v>45205</v>
      </c>
      <c r="B270" s="30" t="s">
        <v>25</v>
      </c>
      <c r="C270" s="31">
        <v>201980</v>
      </c>
      <c r="D270" s="32"/>
      <c r="E270" s="33">
        <v>5512.5</v>
      </c>
      <c r="F270" s="34">
        <v>39497168.380000003</v>
      </c>
    </row>
    <row r="271" spans="1:6" x14ac:dyDescent="0.25">
      <c r="A271" s="29">
        <v>45205</v>
      </c>
      <c r="B271" s="30" t="s">
        <v>244</v>
      </c>
      <c r="C271" s="31">
        <v>201951</v>
      </c>
      <c r="D271" s="32"/>
      <c r="E271" s="33">
        <v>1785</v>
      </c>
      <c r="F271" s="34">
        <v>39495383.380000003</v>
      </c>
    </row>
    <row r="272" spans="1:6" x14ac:dyDescent="0.25">
      <c r="A272" s="29">
        <v>45205</v>
      </c>
      <c r="B272" s="30" t="s">
        <v>300</v>
      </c>
      <c r="C272" s="31">
        <v>201981</v>
      </c>
      <c r="D272" s="32"/>
      <c r="E272" s="33">
        <v>4095</v>
      </c>
      <c r="F272" s="34">
        <v>39491288.380000003</v>
      </c>
    </row>
    <row r="273" spans="1:6" x14ac:dyDescent="0.25">
      <c r="A273" s="29">
        <v>45205</v>
      </c>
      <c r="B273" s="30" t="s">
        <v>301</v>
      </c>
      <c r="C273" s="31">
        <v>201952</v>
      </c>
      <c r="D273" s="32"/>
      <c r="E273" s="33">
        <v>2257.5</v>
      </c>
      <c r="F273" s="34">
        <v>39489030.880000003</v>
      </c>
    </row>
    <row r="274" spans="1:6" x14ac:dyDescent="0.25">
      <c r="A274" s="29">
        <v>45205</v>
      </c>
      <c r="B274" s="30" t="s">
        <v>302</v>
      </c>
      <c r="C274" s="31">
        <v>201989</v>
      </c>
      <c r="D274" s="32"/>
      <c r="E274" s="33">
        <v>2000</v>
      </c>
      <c r="F274" s="34">
        <v>39487030.880000003</v>
      </c>
    </row>
    <row r="275" spans="1:6" x14ac:dyDescent="0.25">
      <c r="A275" s="29">
        <v>45205</v>
      </c>
      <c r="B275" s="30" t="s">
        <v>303</v>
      </c>
      <c r="C275" s="31">
        <v>202010</v>
      </c>
      <c r="D275" s="32"/>
      <c r="E275" s="33">
        <v>10942.2</v>
      </c>
      <c r="F275" s="34">
        <v>39476088.68</v>
      </c>
    </row>
    <row r="276" spans="1:6" x14ac:dyDescent="0.25">
      <c r="A276" s="29">
        <v>45205</v>
      </c>
      <c r="B276" s="30" t="s">
        <v>28</v>
      </c>
      <c r="C276" s="31">
        <v>201979</v>
      </c>
      <c r="D276" s="32"/>
      <c r="E276" s="33">
        <v>4095</v>
      </c>
      <c r="F276" s="34">
        <v>39471993.68</v>
      </c>
    </row>
    <row r="277" spans="1:6" x14ac:dyDescent="0.25">
      <c r="A277" s="29">
        <v>45205</v>
      </c>
      <c r="B277" s="30" t="s">
        <v>304</v>
      </c>
      <c r="C277" s="31">
        <v>201888</v>
      </c>
      <c r="D277" s="32"/>
      <c r="E277" s="33">
        <v>19535.53</v>
      </c>
      <c r="F277" s="34">
        <v>39452458.149999999</v>
      </c>
    </row>
    <row r="278" spans="1:6" x14ac:dyDescent="0.25">
      <c r="A278" s="29">
        <v>45205</v>
      </c>
      <c r="B278" s="30" t="s">
        <v>305</v>
      </c>
      <c r="C278" s="31">
        <v>201983</v>
      </c>
      <c r="D278" s="32"/>
      <c r="E278" s="33">
        <v>11715.2</v>
      </c>
      <c r="F278" s="34">
        <v>39440742.950000003</v>
      </c>
    </row>
    <row r="279" spans="1:6" x14ac:dyDescent="0.25">
      <c r="A279" s="29">
        <v>45205</v>
      </c>
      <c r="B279" s="30" t="s">
        <v>306</v>
      </c>
      <c r="C279" s="31">
        <v>201953</v>
      </c>
      <c r="D279" s="32"/>
      <c r="E279" s="33">
        <v>1995</v>
      </c>
      <c r="F279" s="34">
        <v>39438747.950000003</v>
      </c>
    </row>
    <row r="280" spans="1:6" x14ac:dyDescent="0.25">
      <c r="A280" s="29">
        <v>45205</v>
      </c>
      <c r="B280" s="30" t="s">
        <v>307</v>
      </c>
      <c r="C280" s="31">
        <v>201977</v>
      </c>
      <c r="D280" s="32"/>
      <c r="E280" s="33">
        <v>4095</v>
      </c>
      <c r="F280" s="34">
        <v>39434652.950000003</v>
      </c>
    </row>
    <row r="281" spans="1:6" ht="25.5" x14ac:dyDescent="0.25">
      <c r="A281" s="29">
        <v>45205</v>
      </c>
      <c r="B281" s="30" t="s">
        <v>308</v>
      </c>
      <c r="C281" s="31">
        <v>201990</v>
      </c>
      <c r="D281" s="32"/>
      <c r="E281" s="33">
        <v>7560</v>
      </c>
      <c r="F281" s="34">
        <v>39427092.950000003</v>
      </c>
    </row>
    <row r="282" spans="1:6" x14ac:dyDescent="0.25">
      <c r="A282" s="29">
        <v>45205</v>
      </c>
      <c r="B282" s="30" t="s">
        <v>309</v>
      </c>
      <c r="C282" s="31">
        <v>201889</v>
      </c>
      <c r="D282" s="32"/>
      <c r="E282" s="33">
        <v>11218.64</v>
      </c>
      <c r="F282" s="34">
        <v>39415874.310000002</v>
      </c>
    </row>
    <row r="283" spans="1:6" x14ac:dyDescent="0.25">
      <c r="A283" s="29">
        <v>45205</v>
      </c>
      <c r="B283" s="30" t="s">
        <v>310</v>
      </c>
      <c r="C283" s="31">
        <v>201991</v>
      </c>
      <c r="D283" s="32"/>
      <c r="E283" s="33">
        <v>7560</v>
      </c>
      <c r="F283" s="34">
        <v>39408314.310000002</v>
      </c>
    </row>
    <row r="284" spans="1:6" x14ac:dyDescent="0.25">
      <c r="A284" s="29">
        <v>45205</v>
      </c>
      <c r="B284" s="30" t="s">
        <v>311</v>
      </c>
      <c r="C284" s="31">
        <v>201974</v>
      </c>
      <c r="D284" s="32"/>
      <c r="E284" s="33">
        <v>1785</v>
      </c>
      <c r="F284" s="34">
        <v>39406529.310000002</v>
      </c>
    </row>
    <row r="285" spans="1:6" x14ac:dyDescent="0.25">
      <c r="A285" s="29">
        <v>45205</v>
      </c>
      <c r="B285" s="30" t="s">
        <v>312</v>
      </c>
      <c r="C285" s="31">
        <v>202000</v>
      </c>
      <c r="D285" s="32"/>
      <c r="E285" s="33">
        <v>5512.5</v>
      </c>
      <c r="F285" s="34">
        <v>39401016.810000002</v>
      </c>
    </row>
    <row r="286" spans="1:6" x14ac:dyDescent="0.25">
      <c r="A286" s="29">
        <v>45205</v>
      </c>
      <c r="B286" s="30" t="s">
        <v>252</v>
      </c>
      <c r="C286" s="31">
        <v>201915</v>
      </c>
      <c r="D286" s="32"/>
      <c r="E286" s="33">
        <v>9549.5</v>
      </c>
      <c r="F286" s="34">
        <v>39391467.310000002</v>
      </c>
    </row>
    <row r="287" spans="1:6" x14ac:dyDescent="0.25">
      <c r="A287" s="29">
        <v>45206</v>
      </c>
      <c r="B287" s="30" t="s">
        <v>71</v>
      </c>
      <c r="C287" s="31" t="s">
        <v>313</v>
      </c>
      <c r="D287" s="32">
        <v>32513</v>
      </c>
      <c r="E287" s="33"/>
      <c r="F287" s="34">
        <v>39423980.310000002</v>
      </c>
    </row>
    <row r="288" spans="1:6" x14ac:dyDescent="0.25">
      <c r="A288" s="29">
        <v>45206</v>
      </c>
      <c r="B288" s="30" t="s">
        <v>71</v>
      </c>
      <c r="C288" s="31" t="s">
        <v>314</v>
      </c>
      <c r="D288" s="32">
        <v>75</v>
      </c>
      <c r="E288" s="33"/>
      <c r="F288" s="34">
        <v>39424055.310000002</v>
      </c>
    </row>
    <row r="289" spans="1:6" x14ac:dyDescent="0.25">
      <c r="A289" s="29">
        <v>45208</v>
      </c>
      <c r="B289" s="30" t="s">
        <v>73</v>
      </c>
      <c r="C289" s="31" t="s">
        <v>315</v>
      </c>
      <c r="D289" s="32">
        <v>4265.25</v>
      </c>
      <c r="E289" s="33"/>
      <c r="F289" s="34">
        <v>39428320.560000002</v>
      </c>
    </row>
    <row r="290" spans="1:6" x14ac:dyDescent="0.25">
      <c r="A290" s="29">
        <v>45208</v>
      </c>
      <c r="B290" s="30" t="s">
        <v>73</v>
      </c>
      <c r="C290" s="31" t="s">
        <v>316</v>
      </c>
      <c r="D290" s="32">
        <v>332400</v>
      </c>
      <c r="E290" s="33"/>
      <c r="F290" s="34">
        <v>39760720.560000002</v>
      </c>
    </row>
    <row r="291" spans="1:6" x14ac:dyDescent="0.25">
      <c r="A291" s="29">
        <v>45208</v>
      </c>
      <c r="B291" s="30" t="s">
        <v>73</v>
      </c>
      <c r="C291" s="31" t="s">
        <v>317</v>
      </c>
      <c r="D291" s="32">
        <v>59863.35</v>
      </c>
      <c r="E291" s="33"/>
      <c r="F291" s="34">
        <v>39820583.909999996</v>
      </c>
    </row>
    <row r="292" spans="1:6" x14ac:dyDescent="0.25">
      <c r="A292" s="29">
        <v>45208</v>
      </c>
      <c r="B292" s="30" t="s">
        <v>73</v>
      </c>
      <c r="C292" s="31" t="s">
        <v>318</v>
      </c>
      <c r="D292" s="32">
        <v>78131</v>
      </c>
      <c r="E292" s="33"/>
      <c r="F292" s="34">
        <v>39898714.909999996</v>
      </c>
    </row>
    <row r="293" spans="1:6" x14ac:dyDescent="0.25">
      <c r="A293" s="29">
        <v>45208</v>
      </c>
      <c r="B293" s="30" t="s">
        <v>73</v>
      </c>
      <c r="C293" s="31" t="s">
        <v>319</v>
      </c>
      <c r="D293" s="32">
        <v>175860</v>
      </c>
      <c r="E293" s="33"/>
      <c r="F293" s="34">
        <v>40074574.909999996</v>
      </c>
    </row>
    <row r="294" spans="1:6" x14ac:dyDescent="0.25">
      <c r="A294" s="29">
        <v>45208</v>
      </c>
      <c r="B294" s="30" t="s">
        <v>320</v>
      </c>
      <c r="C294" s="31">
        <v>266059</v>
      </c>
      <c r="D294" s="32"/>
      <c r="E294" s="33">
        <v>120199.23</v>
      </c>
      <c r="F294" s="34">
        <v>39954375.68</v>
      </c>
    </row>
    <row r="295" spans="1:6" x14ac:dyDescent="0.25">
      <c r="A295" s="29">
        <v>45208</v>
      </c>
      <c r="B295" s="30" t="s">
        <v>321</v>
      </c>
      <c r="C295" s="31">
        <v>266058</v>
      </c>
      <c r="D295" s="32"/>
      <c r="E295" s="33">
        <v>3672.19</v>
      </c>
      <c r="F295" s="34">
        <v>39950703.490000002</v>
      </c>
    </row>
    <row r="296" spans="1:6" x14ac:dyDescent="0.25">
      <c r="A296" s="29">
        <v>45208</v>
      </c>
      <c r="B296" s="30" t="s">
        <v>322</v>
      </c>
      <c r="C296" s="31">
        <v>266057</v>
      </c>
      <c r="D296" s="32"/>
      <c r="E296" s="33">
        <v>3672.18</v>
      </c>
      <c r="F296" s="34">
        <v>39947031.310000002</v>
      </c>
    </row>
    <row r="297" spans="1:6" x14ac:dyDescent="0.25">
      <c r="A297" s="29">
        <v>45208</v>
      </c>
      <c r="B297" s="30" t="s">
        <v>323</v>
      </c>
      <c r="C297" s="31">
        <v>266056</v>
      </c>
      <c r="D297" s="32"/>
      <c r="E297" s="33">
        <v>3672.19</v>
      </c>
      <c r="F297" s="34">
        <v>39943359.119999997</v>
      </c>
    </row>
    <row r="298" spans="1:6" x14ac:dyDescent="0.25">
      <c r="A298" s="29">
        <v>45208</v>
      </c>
      <c r="B298" s="30" t="s">
        <v>324</v>
      </c>
      <c r="C298" s="31">
        <v>266055</v>
      </c>
      <c r="D298" s="32"/>
      <c r="E298" s="33">
        <v>342389.85</v>
      </c>
      <c r="F298" s="34">
        <v>39600969.270000003</v>
      </c>
    </row>
    <row r="299" spans="1:6" x14ac:dyDescent="0.25">
      <c r="A299" s="29">
        <v>45208</v>
      </c>
      <c r="B299" s="30" t="s">
        <v>325</v>
      </c>
      <c r="C299" s="31">
        <v>266054</v>
      </c>
      <c r="D299" s="32"/>
      <c r="E299" s="33">
        <v>21987.86</v>
      </c>
      <c r="F299" s="34">
        <v>39578981.409999996</v>
      </c>
    </row>
    <row r="300" spans="1:6" x14ac:dyDescent="0.25">
      <c r="A300" s="29">
        <v>45208</v>
      </c>
      <c r="B300" s="30" t="s">
        <v>326</v>
      </c>
      <c r="C300" s="31">
        <v>266053</v>
      </c>
      <c r="D300" s="32"/>
      <c r="E300" s="33">
        <v>28923.43</v>
      </c>
      <c r="F300" s="34">
        <v>39550057.979999997</v>
      </c>
    </row>
    <row r="301" spans="1:6" x14ac:dyDescent="0.25">
      <c r="A301" s="29">
        <v>45208</v>
      </c>
      <c r="B301" s="30" t="s">
        <v>327</v>
      </c>
      <c r="C301" s="31">
        <v>266052</v>
      </c>
      <c r="D301" s="32"/>
      <c r="E301" s="33">
        <v>25625.39</v>
      </c>
      <c r="F301" s="34">
        <v>39524432.590000004</v>
      </c>
    </row>
    <row r="302" spans="1:6" x14ac:dyDescent="0.25">
      <c r="A302" s="29">
        <v>45208</v>
      </c>
      <c r="B302" s="30" t="s">
        <v>195</v>
      </c>
      <c r="C302" s="31">
        <v>266051</v>
      </c>
      <c r="D302" s="32"/>
      <c r="E302" s="33">
        <v>153752.29</v>
      </c>
      <c r="F302" s="34">
        <v>39370680.299999997</v>
      </c>
    </row>
    <row r="303" spans="1:6" x14ac:dyDescent="0.25">
      <c r="A303" s="29">
        <v>45208</v>
      </c>
      <c r="B303" s="30" t="s">
        <v>73</v>
      </c>
      <c r="C303" s="31" t="s">
        <v>328</v>
      </c>
      <c r="D303" s="32">
        <v>5007</v>
      </c>
      <c r="E303" s="33"/>
      <c r="F303" s="34">
        <v>39375687.299999997</v>
      </c>
    </row>
    <row r="304" spans="1:6" x14ac:dyDescent="0.25">
      <c r="A304" s="29">
        <v>45208</v>
      </c>
      <c r="B304" s="30" t="s">
        <v>73</v>
      </c>
      <c r="C304" s="31" t="s">
        <v>329</v>
      </c>
      <c r="D304" s="32">
        <v>15541.5</v>
      </c>
      <c r="E304" s="33"/>
      <c r="F304" s="34">
        <v>39391228.799999997</v>
      </c>
    </row>
    <row r="305" spans="1:6" x14ac:dyDescent="0.25">
      <c r="A305" s="29">
        <v>45208</v>
      </c>
      <c r="B305" s="30" t="s">
        <v>7</v>
      </c>
      <c r="C305" s="31">
        <v>202052</v>
      </c>
      <c r="D305" s="32"/>
      <c r="E305" s="33">
        <v>9081.44</v>
      </c>
      <c r="F305" s="34">
        <v>39382147.359999999</v>
      </c>
    </row>
    <row r="306" spans="1:6" x14ac:dyDescent="0.25">
      <c r="A306" s="29">
        <v>45208</v>
      </c>
      <c r="B306" s="30" t="s">
        <v>330</v>
      </c>
      <c r="C306" s="31">
        <v>201960</v>
      </c>
      <c r="D306" s="32"/>
      <c r="E306" s="33">
        <v>793</v>
      </c>
      <c r="F306" s="34">
        <v>39381354.359999999</v>
      </c>
    </row>
    <row r="307" spans="1:6" x14ac:dyDescent="0.25">
      <c r="A307" s="29">
        <v>45208</v>
      </c>
      <c r="B307" s="30" t="s">
        <v>331</v>
      </c>
      <c r="C307" s="31">
        <v>201996</v>
      </c>
      <c r="D307" s="32"/>
      <c r="E307" s="33">
        <v>146874</v>
      </c>
      <c r="F307" s="34">
        <v>39234480.359999999</v>
      </c>
    </row>
    <row r="308" spans="1:6" x14ac:dyDescent="0.25">
      <c r="A308" s="29">
        <v>45208</v>
      </c>
      <c r="B308" s="30" t="s">
        <v>332</v>
      </c>
      <c r="C308" s="31">
        <v>202009</v>
      </c>
      <c r="D308" s="32"/>
      <c r="E308" s="33">
        <v>4882.5</v>
      </c>
      <c r="F308" s="34">
        <v>39229597.859999999</v>
      </c>
    </row>
    <row r="309" spans="1:6" x14ac:dyDescent="0.25">
      <c r="A309" s="29">
        <v>45208</v>
      </c>
      <c r="B309" s="30" t="s">
        <v>332</v>
      </c>
      <c r="C309" s="31">
        <v>202007</v>
      </c>
      <c r="D309" s="32"/>
      <c r="E309" s="33">
        <v>4882.5</v>
      </c>
      <c r="F309" s="34">
        <v>39224715.359999999</v>
      </c>
    </row>
    <row r="310" spans="1:6" x14ac:dyDescent="0.25">
      <c r="A310" s="29">
        <v>45208</v>
      </c>
      <c r="B310" s="30" t="s">
        <v>73</v>
      </c>
      <c r="C310" s="31" t="s">
        <v>333</v>
      </c>
      <c r="D310" s="32">
        <v>0.52</v>
      </c>
      <c r="E310" s="33"/>
      <c r="F310" s="34">
        <v>39224715.880000003</v>
      </c>
    </row>
    <row r="311" spans="1:6" x14ac:dyDescent="0.25">
      <c r="A311" s="29">
        <v>45208</v>
      </c>
      <c r="B311" s="30" t="s">
        <v>73</v>
      </c>
      <c r="C311" s="31" t="s">
        <v>334</v>
      </c>
      <c r="D311" s="32">
        <v>3311</v>
      </c>
      <c r="E311" s="33"/>
      <c r="F311" s="34">
        <v>39228026.880000003</v>
      </c>
    </row>
    <row r="312" spans="1:6" x14ac:dyDescent="0.25">
      <c r="A312" s="29">
        <v>45208</v>
      </c>
      <c r="B312" s="30" t="s">
        <v>73</v>
      </c>
      <c r="C312" s="31" t="s">
        <v>335</v>
      </c>
      <c r="D312" s="32">
        <v>2006</v>
      </c>
      <c r="E312" s="33"/>
      <c r="F312" s="34">
        <v>39230032.880000003</v>
      </c>
    </row>
    <row r="313" spans="1:6" x14ac:dyDescent="0.25">
      <c r="A313" s="29">
        <v>45208</v>
      </c>
      <c r="B313" s="30" t="s">
        <v>73</v>
      </c>
      <c r="C313" s="31" t="s">
        <v>336</v>
      </c>
      <c r="D313" s="32">
        <v>3997</v>
      </c>
      <c r="E313" s="33"/>
      <c r="F313" s="34">
        <v>39234029.880000003</v>
      </c>
    </row>
    <row r="314" spans="1:6" x14ac:dyDescent="0.25">
      <c r="A314" s="29">
        <v>45208</v>
      </c>
      <c r="B314" s="30" t="s">
        <v>73</v>
      </c>
      <c r="C314" s="31" t="s">
        <v>337</v>
      </c>
      <c r="D314" s="32">
        <v>40174</v>
      </c>
      <c r="E314" s="33"/>
      <c r="F314" s="34">
        <v>39274203.880000003</v>
      </c>
    </row>
    <row r="315" spans="1:6" x14ac:dyDescent="0.25">
      <c r="A315" s="29">
        <v>45208</v>
      </c>
      <c r="B315" s="30" t="s">
        <v>73</v>
      </c>
      <c r="C315" s="31" t="s">
        <v>338</v>
      </c>
      <c r="D315" s="32">
        <v>13860</v>
      </c>
      <c r="E315" s="33"/>
      <c r="F315" s="34">
        <v>39288063.880000003</v>
      </c>
    </row>
    <row r="316" spans="1:6" x14ac:dyDescent="0.25">
      <c r="A316" s="29">
        <v>45208</v>
      </c>
      <c r="B316" s="30" t="s">
        <v>73</v>
      </c>
      <c r="C316" s="31" t="s">
        <v>339</v>
      </c>
      <c r="D316" s="32">
        <v>7637</v>
      </c>
      <c r="E316" s="33"/>
      <c r="F316" s="34">
        <v>39295700.880000003</v>
      </c>
    </row>
    <row r="317" spans="1:6" x14ac:dyDescent="0.25">
      <c r="A317" s="29">
        <v>45209</v>
      </c>
      <c r="B317" s="30" t="s">
        <v>340</v>
      </c>
      <c r="C317" s="31">
        <v>266060</v>
      </c>
      <c r="D317" s="32"/>
      <c r="E317" s="33">
        <v>10283.870000000001</v>
      </c>
      <c r="F317" s="34">
        <v>39285417.009999998</v>
      </c>
    </row>
    <row r="318" spans="1:6" x14ac:dyDescent="0.25">
      <c r="A318" s="29">
        <v>45209</v>
      </c>
      <c r="B318" s="30" t="s">
        <v>77</v>
      </c>
      <c r="C318" s="31" t="s">
        <v>341</v>
      </c>
      <c r="D318" s="32">
        <v>11324</v>
      </c>
      <c r="E318" s="33"/>
      <c r="F318" s="34">
        <v>39296741.009999998</v>
      </c>
    </row>
    <row r="319" spans="1:6" x14ac:dyDescent="0.25">
      <c r="A319" s="29">
        <v>45209</v>
      </c>
      <c r="B319" s="30" t="s">
        <v>77</v>
      </c>
      <c r="C319" s="31" t="s">
        <v>342</v>
      </c>
      <c r="D319" s="32">
        <v>9553</v>
      </c>
      <c r="E319" s="33"/>
      <c r="F319" s="34">
        <v>39306294.009999998</v>
      </c>
    </row>
    <row r="320" spans="1:6" x14ac:dyDescent="0.25">
      <c r="A320" s="29">
        <v>45209</v>
      </c>
      <c r="B320" s="30" t="s">
        <v>77</v>
      </c>
      <c r="C320" s="31" t="s">
        <v>343</v>
      </c>
      <c r="D320" s="32">
        <v>7902</v>
      </c>
      <c r="E320" s="33"/>
      <c r="F320" s="34">
        <v>39314196.009999998</v>
      </c>
    </row>
    <row r="321" spans="1:6" x14ac:dyDescent="0.25">
      <c r="A321" s="29">
        <v>45209</v>
      </c>
      <c r="B321" s="30" t="s">
        <v>77</v>
      </c>
      <c r="C321" s="31" t="s">
        <v>344</v>
      </c>
      <c r="D321" s="32">
        <v>2525</v>
      </c>
      <c r="E321" s="33"/>
      <c r="F321" s="34">
        <v>39316721.009999998</v>
      </c>
    </row>
    <row r="322" spans="1:6" x14ac:dyDescent="0.25">
      <c r="A322" s="29">
        <v>45209</v>
      </c>
      <c r="B322" s="30" t="s">
        <v>77</v>
      </c>
      <c r="C322" s="31" t="s">
        <v>345</v>
      </c>
      <c r="D322" s="32">
        <v>880</v>
      </c>
      <c r="E322" s="33"/>
      <c r="F322" s="34">
        <v>39317601.009999998</v>
      </c>
    </row>
    <row r="323" spans="1:6" x14ac:dyDescent="0.25">
      <c r="A323" s="29">
        <v>45209</v>
      </c>
      <c r="B323" s="30" t="s">
        <v>77</v>
      </c>
      <c r="C323" s="31" t="s">
        <v>346</v>
      </c>
      <c r="D323" s="32">
        <v>276519</v>
      </c>
      <c r="E323" s="33"/>
      <c r="F323" s="34">
        <v>39594120.009999998</v>
      </c>
    </row>
    <row r="324" spans="1:6" x14ac:dyDescent="0.25">
      <c r="A324" s="29">
        <v>45209</v>
      </c>
      <c r="B324" s="30" t="s">
        <v>77</v>
      </c>
      <c r="C324" s="31" t="s">
        <v>347</v>
      </c>
      <c r="D324" s="32">
        <v>292036</v>
      </c>
      <c r="E324" s="33"/>
      <c r="F324" s="34">
        <v>39886156.009999998</v>
      </c>
    </row>
    <row r="325" spans="1:6" x14ac:dyDescent="0.25">
      <c r="A325" s="29">
        <v>45209</v>
      </c>
      <c r="B325" s="30" t="s">
        <v>348</v>
      </c>
      <c r="C325" s="31">
        <v>200358</v>
      </c>
      <c r="D325" s="32"/>
      <c r="E325" s="33">
        <v>1164434.54</v>
      </c>
      <c r="F325" s="34">
        <v>38721721.469999999</v>
      </c>
    </row>
    <row r="326" spans="1:6" x14ac:dyDescent="0.25">
      <c r="A326" s="29">
        <v>45209</v>
      </c>
      <c r="B326" s="30" t="s">
        <v>349</v>
      </c>
      <c r="C326" s="31">
        <v>202069</v>
      </c>
      <c r="D326" s="32"/>
      <c r="E326" s="33">
        <v>10676.8</v>
      </c>
      <c r="F326" s="34">
        <v>38711044.670000002</v>
      </c>
    </row>
    <row r="327" spans="1:6" x14ac:dyDescent="0.25">
      <c r="A327" s="29">
        <v>45209</v>
      </c>
      <c r="B327" s="30" t="s">
        <v>223</v>
      </c>
      <c r="C327" s="31">
        <v>202073</v>
      </c>
      <c r="D327" s="32"/>
      <c r="E327" s="33">
        <v>6889.6</v>
      </c>
      <c r="F327" s="34">
        <v>38704155.07</v>
      </c>
    </row>
    <row r="328" spans="1:6" x14ac:dyDescent="0.25">
      <c r="A328" s="29">
        <v>45209</v>
      </c>
      <c r="B328" s="30" t="s">
        <v>256</v>
      </c>
      <c r="C328" s="31">
        <v>202072</v>
      </c>
      <c r="D328" s="32"/>
      <c r="E328" s="33">
        <v>4462.5</v>
      </c>
      <c r="F328" s="34">
        <v>38699692.57</v>
      </c>
    </row>
    <row r="329" spans="1:6" x14ac:dyDescent="0.25">
      <c r="A329" s="29">
        <v>45209</v>
      </c>
      <c r="B329" s="30" t="s">
        <v>350</v>
      </c>
      <c r="C329" s="31">
        <v>202087</v>
      </c>
      <c r="D329" s="32"/>
      <c r="E329" s="33">
        <v>7664.9</v>
      </c>
      <c r="F329" s="34">
        <v>38692027.670000002</v>
      </c>
    </row>
    <row r="330" spans="1:6" x14ac:dyDescent="0.25">
      <c r="A330" s="29">
        <v>45209</v>
      </c>
      <c r="B330" s="30" t="s">
        <v>349</v>
      </c>
      <c r="C330" s="31">
        <v>202071</v>
      </c>
      <c r="D330" s="32"/>
      <c r="E330" s="33">
        <v>9169.5</v>
      </c>
      <c r="F330" s="34">
        <v>38682858.170000002</v>
      </c>
    </row>
    <row r="331" spans="1:6" x14ac:dyDescent="0.25">
      <c r="A331" s="29">
        <v>45209</v>
      </c>
      <c r="B331" s="30" t="s">
        <v>351</v>
      </c>
      <c r="C331" s="31">
        <v>202088</v>
      </c>
      <c r="D331" s="32"/>
      <c r="E331" s="33">
        <v>787.5</v>
      </c>
      <c r="F331" s="34">
        <v>38682070.670000002</v>
      </c>
    </row>
    <row r="332" spans="1:6" x14ac:dyDescent="0.25">
      <c r="A332" s="29">
        <v>45209</v>
      </c>
      <c r="B332" s="30" t="s">
        <v>352</v>
      </c>
      <c r="C332" s="31">
        <v>202090</v>
      </c>
      <c r="D332" s="32"/>
      <c r="E332" s="33">
        <v>12569.7</v>
      </c>
      <c r="F332" s="34">
        <v>38669500.969999999</v>
      </c>
    </row>
    <row r="333" spans="1:6" x14ac:dyDescent="0.25">
      <c r="A333" s="29">
        <v>45209</v>
      </c>
      <c r="B333" s="30" t="s">
        <v>352</v>
      </c>
      <c r="C333" s="31">
        <v>202089</v>
      </c>
      <c r="D333" s="32"/>
      <c r="E333" s="33">
        <v>12652.4</v>
      </c>
      <c r="F333" s="34">
        <v>38656848.57</v>
      </c>
    </row>
    <row r="334" spans="1:6" x14ac:dyDescent="0.25">
      <c r="A334" s="29">
        <v>45209</v>
      </c>
      <c r="B334" s="30" t="s">
        <v>353</v>
      </c>
      <c r="C334" s="31">
        <v>202050</v>
      </c>
      <c r="D334" s="32"/>
      <c r="E334" s="33">
        <v>17698.27</v>
      </c>
      <c r="F334" s="34">
        <v>38639150.299999997</v>
      </c>
    </row>
    <row r="335" spans="1:6" x14ac:dyDescent="0.25">
      <c r="A335" s="29">
        <v>45209</v>
      </c>
      <c r="B335" s="30" t="s">
        <v>354</v>
      </c>
      <c r="C335" s="31">
        <v>201964</v>
      </c>
      <c r="D335" s="32"/>
      <c r="E335" s="33">
        <v>196111.5</v>
      </c>
      <c r="F335" s="34">
        <v>38443038.799999997</v>
      </c>
    </row>
    <row r="336" spans="1:6" x14ac:dyDescent="0.25">
      <c r="A336" s="29">
        <v>45209</v>
      </c>
      <c r="B336" s="30" t="s">
        <v>31</v>
      </c>
      <c r="C336" s="31">
        <v>201966</v>
      </c>
      <c r="D336" s="32"/>
      <c r="E336" s="33">
        <v>16280.08</v>
      </c>
      <c r="F336" s="34">
        <v>38426758.719999999</v>
      </c>
    </row>
    <row r="337" spans="1:6" x14ac:dyDescent="0.25">
      <c r="A337" s="29">
        <v>45209</v>
      </c>
      <c r="B337" s="30" t="s">
        <v>355</v>
      </c>
      <c r="C337" s="31">
        <v>201679</v>
      </c>
      <c r="D337" s="32"/>
      <c r="E337" s="33">
        <v>1040.81</v>
      </c>
      <c r="F337" s="34">
        <v>38425717.909999996</v>
      </c>
    </row>
    <row r="338" spans="1:6" x14ac:dyDescent="0.25">
      <c r="A338" s="29">
        <v>45209</v>
      </c>
      <c r="B338" s="30" t="s">
        <v>77</v>
      </c>
      <c r="C338" s="31" t="s">
        <v>356</v>
      </c>
      <c r="D338" s="32">
        <v>19550</v>
      </c>
      <c r="E338" s="33"/>
      <c r="F338" s="34">
        <v>38445267.909999996</v>
      </c>
    </row>
    <row r="339" spans="1:6" x14ac:dyDescent="0.25">
      <c r="A339" s="29">
        <v>45210</v>
      </c>
      <c r="B339" s="30" t="s">
        <v>80</v>
      </c>
      <c r="C339" s="31" t="s">
        <v>357</v>
      </c>
      <c r="D339" s="32">
        <v>4265.25</v>
      </c>
      <c r="E339" s="33"/>
      <c r="F339" s="34">
        <v>38449533.159999996</v>
      </c>
    </row>
    <row r="340" spans="1:6" x14ac:dyDescent="0.25">
      <c r="A340" s="29">
        <v>45210</v>
      </c>
      <c r="B340" s="30" t="s">
        <v>80</v>
      </c>
      <c r="C340" s="31" t="s">
        <v>358</v>
      </c>
      <c r="D340" s="32">
        <v>74046</v>
      </c>
      <c r="E340" s="33"/>
      <c r="F340" s="34">
        <v>38523579.159999996</v>
      </c>
    </row>
    <row r="341" spans="1:6" x14ac:dyDescent="0.25">
      <c r="A341" s="29">
        <v>45210</v>
      </c>
      <c r="B341" s="30" t="s">
        <v>80</v>
      </c>
      <c r="C341" s="31" t="s">
        <v>359</v>
      </c>
      <c r="D341" s="32">
        <v>116360.03</v>
      </c>
      <c r="E341" s="33"/>
      <c r="F341" s="34">
        <v>38639939.189999998</v>
      </c>
    </row>
    <row r="342" spans="1:6" x14ac:dyDescent="0.25">
      <c r="A342" s="29">
        <v>45210</v>
      </c>
      <c r="B342" s="30" t="s">
        <v>80</v>
      </c>
      <c r="C342" s="31" t="s">
        <v>360</v>
      </c>
      <c r="D342" s="32">
        <v>221600</v>
      </c>
      <c r="E342" s="33"/>
      <c r="F342" s="34">
        <v>38861539.189999998</v>
      </c>
    </row>
    <row r="343" spans="1:6" x14ac:dyDescent="0.25">
      <c r="A343" s="29">
        <v>45210</v>
      </c>
      <c r="B343" s="30" t="s">
        <v>80</v>
      </c>
      <c r="C343" s="31" t="s">
        <v>361</v>
      </c>
      <c r="D343" s="32">
        <v>38665</v>
      </c>
      <c r="E343" s="33"/>
      <c r="F343" s="34">
        <v>38900204.189999998</v>
      </c>
    </row>
    <row r="344" spans="1:6" x14ac:dyDescent="0.25">
      <c r="A344" s="29">
        <v>45210</v>
      </c>
      <c r="B344" s="30" t="s">
        <v>80</v>
      </c>
      <c r="C344" s="31" t="s">
        <v>362</v>
      </c>
      <c r="D344" s="32">
        <v>42300.24</v>
      </c>
      <c r="E344" s="33"/>
      <c r="F344" s="34">
        <v>38942504.43</v>
      </c>
    </row>
    <row r="345" spans="1:6" x14ac:dyDescent="0.25">
      <c r="A345" s="29">
        <v>45210</v>
      </c>
      <c r="B345" s="30" t="s">
        <v>80</v>
      </c>
      <c r="C345" s="31" t="s">
        <v>363</v>
      </c>
      <c r="D345" s="32">
        <v>98885</v>
      </c>
      <c r="E345" s="33"/>
      <c r="F345" s="34">
        <v>39041389.43</v>
      </c>
    </row>
    <row r="346" spans="1:6" x14ac:dyDescent="0.25">
      <c r="A346" s="29">
        <v>45210</v>
      </c>
      <c r="B346" s="30" t="s">
        <v>5</v>
      </c>
      <c r="C346" s="31">
        <v>32266151664</v>
      </c>
      <c r="D346" s="32">
        <v>14228.7</v>
      </c>
      <c r="E346" s="33"/>
      <c r="F346" s="34">
        <v>39055618.130000003</v>
      </c>
    </row>
    <row r="347" spans="1:6" x14ac:dyDescent="0.25">
      <c r="A347" s="29">
        <v>45210</v>
      </c>
      <c r="B347" s="30" t="s">
        <v>364</v>
      </c>
      <c r="C347" s="31">
        <v>202095</v>
      </c>
      <c r="D347" s="32"/>
      <c r="E347" s="33">
        <v>900</v>
      </c>
      <c r="F347" s="34">
        <v>39054718.130000003</v>
      </c>
    </row>
    <row r="348" spans="1:6" x14ac:dyDescent="0.25">
      <c r="A348" s="29">
        <v>45210</v>
      </c>
      <c r="B348" s="30" t="s">
        <v>365</v>
      </c>
      <c r="C348" s="31">
        <v>201939</v>
      </c>
      <c r="D348" s="32"/>
      <c r="E348" s="33">
        <v>5200</v>
      </c>
      <c r="F348" s="34">
        <v>39049518.130000003</v>
      </c>
    </row>
    <row r="349" spans="1:6" x14ac:dyDescent="0.25">
      <c r="A349" s="29">
        <v>45210</v>
      </c>
      <c r="B349" s="30" t="s">
        <v>366</v>
      </c>
      <c r="C349" s="31">
        <v>201937</v>
      </c>
      <c r="D349" s="32"/>
      <c r="E349" s="33">
        <v>6087.5</v>
      </c>
      <c r="F349" s="34">
        <v>39043430.630000003</v>
      </c>
    </row>
    <row r="350" spans="1:6" x14ac:dyDescent="0.25">
      <c r="A350" s="29">
        <v>45210</v>
      </c>
      <c r="B350" s="30" t="s">
        <v>367</v>
      </c>
      <c r="C350" s="31">
        <v>202094</v>
      </c>
      <c r="D350" s="32"/>
      <c r="E350" s="33">
        <v>900</v>
      </c>
      <c r="F350" s="34">
        <v>39042530.630000003</v>
      </c>
    </row>
    <row r="351" spans="1:6" x14ac:dyDescent="0.25">
      <c r="A351" s="29">
        <v>45210</v>
      </c>
      <c r="B351" s="30" t="s">
        <v>368</v>
      </c>
      <c r="C351" s="31">
        <v>202093</v>
      </c>
      <c r="D351" s="32"/>
      <c r="E351" s="33">
        <v>900</v>
      </c>
      <c r="F351" s="34">
        <v>39041630.630000003</v>
      </c>
    </row>
    <row r="352" spans="1:6" x14ac:dyDescent="0.25">
      <c r="A352" s="29">
        <v>45210</v>
      </c>
      <c r="B352" s="30" t="s">
        <v>369</v>
      </c>
      <c r="C352" s="31">
        <v>202096</v>
      </c>
      <c r="D352" s="32"/>
      <c r="E352" s="33">
        <v>900</v>
      </c>
      <c r="F352" s="34">
        <v>39040730.630000003</v>
      </c>
    </row>
    <row r="353" spans="1:6" x14ac:dyDescent="0.25">
      <c r="A353" s="29">
        <v>45210</v>
      </c>
      <c r="B353" s="30" t="s">
        <v>370</v>
      </c>
      <c r="C353" s="31">
        <v>201962</v>
      </c>
      <c r="D353" s="32"/>
      <c r="E353" s="33">
        <v>515922.2</v>
      </c>
      <c r="F353" s="34">
        <v>38524808.43</v>
      </c>
    </row>
    <row r="354" spans="1:6" x14ac:dyDescent="0.25">
      <c r="A354" s="29">
        <v>45210</v>
      </c>
      <c r="B354" s="30" t="s">
        <v>371</v>
      </c>
      <c r="C354" s="31">
        <v>202070</v>
      </c>
      <c r="D354" s="32"/>
      <c r="E354" s="33">
        <v>227966.1</v>
      </c>
      <c r="F354" s="34">
        <v>38296842.329999998</v>
      </c>
    </row>
    <row r="355" spans="1:6" x14ac:dyDescent="0.25">
      <c r="A355" s="29">
        <v>45210</v>
      </c>
      <c r="B355" s="30" t="s">
        <v>80</v>
      </c>
      <c r="C355" s="31" t="s">
        <v>372</v>
      </c>
      <c r="D355" s="32">
        <v>8188</v>
      </c>
      <c r="E355" s="33"/>
      <c r="F355" s="34">
        <v>38305030.329999998</v>
      </c>
    </row>
    <row r="356" spans="1:6" x14ac:dyDescent="0.25">
      <c r="A356" s="29">
        <v>45210</v>
      </c>
      <c r="B356" s="30" t="s">
        <v>80</v>
      </c>
      <c r="C356" s="31" t="s">
        <v>373</v>
      </c>
      <c r="D356" s="32">
        <v>12512</v>
      </c>
      <c r="E356" s="33"/>
      <c r="F356" s="34">
        <v>38317542.329999998</v>
      </c>
    </row>
    <row r="357" spans="1:6" x14ac:dyDescent="0.25">
      <c r="A357" s="29">
        <v>45210</v>
      </c>
      <c r="B357" s="30" t="s">
        <v>80</v>
      </c>
      <c r="C357" s="31" t="s">
        <v>374</v>
      </c>
      <c r="D357" s="32">
        <v>5000</v>
      </c>
      <c r="E357" s="33"/>
      <c r="F357" s="34">
        <v>38322542.329999998</v>
      </c>
    </row>
    <row r="358" spans="1:6" x14ac:dyDescent="0.25">
      <c r="A358" s="29">
        <v>45210</v>
      </c>
      <c r="B358" s="30" t="s">
        <v>375</v>
      </c>
      <c r="C358" s="31">
        <v>7945</v>
      </c>
      <c r="D358" s="32"/>
      <c r="E358" s="33">
        <v>389275</v>
      </c>
      <c r="F358" s="34">
        <v>37933267.329999998</v>
      </c>
    </row>
    <row r="359" spans="1:6" x14ac:dyDescent="0.25">
      <c r="A359" s="29">
        <v>45210</v>
      </c>
      <c r="B359" s="30" t="s">
        <v>10</v>
      </c>
      <c r="C359" s="31">
        <v>202059</v>
      </c>
      <c r="D359" s="32"/>
      <c r="E359" s="33">
        <v>16500</v>
      </c>
      <c r="F359" s="34">
        <v>37916767.329999998</v>
      </c>
    </row>
    <row r="360" spans="1:6" x14ac:dyDescent="0.25">
      <c r="A360" s="29">
        <v>45210</v>
      </c>
      <c r="B360" s="30" t="s">
        <v>9</v>
      </c>
      <c r="C360" s="31">
        <v>200910</v>
      </c>
      <c r="D360" s="32"/>
      <c r="E360" s="33">
        <v>44304.3</v>
      </c>
      <c r="F360" s="34">
        <v>37872463.030000001</v>
      </c>
    </row>
    <row r="361" spans="1:6" x14ac:dyDescent="0.25">
      <c r="A361" s="29">
        <v>45210</v>
      </c>
      <c r="B361" s="30" t="s">
        <v>80</v>
      </c>
      <c r="C361" s="31" t="s">
        <v>376</v>
      </c>
      <c r="D361" s="32">
        <v>5853</v>
      </c>
      <c r="E361" s="33"/>
      <c r="F361" s="34">
        <v>37878316.030000001</v>
      </c>
    </row>
    <row r="362" spans="1:6" x14ac:dyDescent="0.25">
      <c r="A362" s="29">
        <v>45210</v>
      </c>
      <c r="B362" s="30" t="s">
        <v>80</v>
      </c>
      <c r="C362" s="31" t="s">
        <v>377</v>
      </c>
      <c r="D362" s="32">
        <v>6745</v>
      </c>
      <c r="E362" s="33"/>
      <c r="F362" s="34">
        <v>37885061.030000001</v>
      </c>
    </row>
    <row r="363" spans="1:6" x14ac:dyDescent="0.25">
      <c r="A363" s="29">
        <v>45211</v>
      </c>
      <c r="B363" s="30" t="s">
        <v>85</v>
      </c>
      <c r="C363" s="31" t="s">
        <v>378</v>
      </c>
      <c r="D363" s="32">
        <v>1050</v>
      </c>
      <c r="E363" s="33"/>
      <c r="F363" s="34">
        <v>37886111.030000001</v>
      </c>
    </row>
    <row r="364" spans="1:6" x14ac:dyDescent="0.25">
      <c r="A364" s="29">
        <v>45211</v>
      </c>
      <c r="B364" s="30" t="s">
        <v>85</v>
      </c>
      <c r="C364" s="31" t="s">
        <v>379</v>
      </c>
      <c r="D364" s="32">
        <v>2201</v>
      </c>
      <c r="E364" s="33"/>
      <c r="F364" s="34">
        <v>37888312.030000001</v>
      </c>
    </row>
    <row r="365" spans="1:6" x14ac:dyDescent="0.25">
      <c r="A365" s="29">
        <v>45211</v>
      </c>
      <c r="B365" s="30" t="s">
        <v>380</v>
      </c>
      <c r="C365" s="31">
        <v>266070</v>
      </c>
      <c r="D365" s="32"/>
      <c r="E365" s="33">
        <v>8185.73</v>
      </c>
      <c r="F365" s="34">
        <v>37880126.299999997</v>
      </c>
    </row>
    <row r="366" spans="1:6" x14ac:dyDescent="0.25">
      <c r="A366" s="29">
        <v>45211</v>
      </c>
      <c r="B366" s="30" t="s">
        <v>381</v>
      </c>
      <c r="C366" s="31">
        <v>266069</v>
      </c>
      <c r="D366" s="32"/>
      <c r="E366" s="33">
        <v>8185.73</v>
      </c>
      <c r="F366" s="34">
        <v>37871940.57</v>
      </c>
    </row>
    <row r="367" spans="1:6" x14ac:dyDescent="0.25">
      <c r="A367" s="29">
        <v>45211</v>
      </c>
      <c r="B367" s="30" t="s">
        <v>382</v>
      </c>
      <c r="C367" s="31">
        <v>266068</v>
      </c>
      <c r="D367" s="32"/>
      <c r="E367" s="33">
        <v>8185.74</v>
      </c>
      <c r="F367" s="34">
        <v>37863754.829999998</v>
      </c>
    </row>
    <row r="368" spans="1:6" x14ac:dyDescent="0.25">
      <c r="A368" s="29">
        <v>45211</v>
      </c>
      <c r="B368" s="30" t="s">
        <v>383</v>
      </c>
      <c r="C368" s="31">
        <v>266067</v>
      </c>
      <c r="D368" s="32"/>
      <c r="E368" s="33">
        <v>8185.74</v>
      </c>
      <c r="F368" s="34">
        <v>37855569.090000004</v>
      </c>
    </row>
    <row r="369" spans="1:6" x14ac:dyDescent="0.25">
      <c r="A369" s="29">
        <v>45211</v>
      </c>
      <c r="B369" s="30" t="s">
        <v>383</v>
      </c>
      <c r="C369" s="31">
        <v>266066</v>
      </c>
      <c r="D369" s="32"/>
      <c r="E369" s="33">
        <v>8185.74</v>
      </c>
      <c r="F369" s="34">
        <v>37847383.350000001</v>
      </c>
    </row>
    <row r="370" spans="1:6" x14ac:dyDescent="0.25">
      <c r="A370" s="29">
        <v>45211</v>
      </c>
      <c r="B370" s="30" t="s">
        <v>384</v>
      </c>
      <c r="C370" s="31">
        <v>266065</v>
      </c>
      <c r="D370" s="32"/>
      <c r="E370" s="33">
        <v>776433.44</v>
      </c>
      <c r="F370" s="34">
        <v>37070949.909999996</v>
      </c>
    </row>
    <row r="371" spans="1:6" x14ac:dyDescent="0.25">
      <c r="A371" s="29">
        <v>45211</v>
      </c>
      <c r="B371" s="30" t="s">
        <v>385</v>
      </c>
      <c r="C371" s="31">
        <v>266064</v>
      </c>
      <c r="D371" s="32"/>
      <c r="E371" s="33">
        <v>224740.77</v>
      </c>
      <c r="F371" s="34">
        <v>36846209.140000001</v>
      </c>
    </row>
    <row r="372" spans="1:6" x14ac:dyDescent="0.25">
      <c r="A372" s="29">
        <v>45211</v>
      </c>
      <c r="B372" s="30" t="s">
        <v>386</v>
      </c>
      <c r="C372" s="31">
        <v>266063</v>
      </c>
      <c r="D372" s="32"/>
      <c r="E372" s="33">
        <v>20555.73</v>
      </c>
      <c r="F372" s="34">
        <v>36825653.409999996</v>
      </c>
    </row>
    <row r="373" spans="1:6" x14ac:dyDescent="0.25">
      <c r="A373" s="29">
        <v>45211</v>
      </c>
      <c r="B373" s="30" t="s">
        <v>387</v>
      </c>
      <c r="C373" s="31">
        <v>266062</v>
      </c>
      <c r="D373" s="32"/>
      <c r="E373" s="33">
        <v>12084.63</v>
      </c>
      <c r="F373" s="34">
        <v>36813568.780000001</v>
      </c>
    </row>
    <row r="374" spans="1:6" x14ac:dyDescent="0.25">
      <c r="A374" s="29">
        <v>45211</v>
      </c>
      <c r="B374" s="30" t="s">
        <v>388</v>
      </c>
      <c r="C374" s="31">
        <v>202084</v>
      </c>
      <c r="D374" s="32"/>
      <c r="E374" s="33">
        <v>2331049.8199999998</v>
      </c>
      <c r="F374" s="34">
        <v>34482518.960000001</v>
      </c>
    </row>
    <row r="375" spans="1:6" x14ac:dyDescent="0.25">
      <c r="A375" s="29">
        <v>45211</v>
      </c>
      <c r="B375" s="30" t="s">
        <v>389</v>
      </c>
      <c r="C375" s="31">
        <v>202083</v>
      </c>
      <c r="D375" s="32"/>
      <c r="E375" s="33">
        <v>2143799.35</v>
      </c>
      <c r="F375" s="34">
        <v>32338719.609999999</v>
      </c>
    </row>
    <row r="376" spans="1:6" x14ac:dyDescent="0.25">
      <c r="A376" s="29">
        <v>45211</v>
      </c>
      <c r="B376" s="30" t="s">
        <v>85</v>
      </c>
      <c r="C376" s="31" t="s">
        <v>390</v>
      </c>
      <c r="D376" s="32">
        <v>4637</v>
      </c>
      <c r="E376" s="33"/>
      <c r="F376" s="34">
        <v>32343356.609999999</v>
      </c>
    </row>
    <row r="377" spans="1:6" x14ac:dyDescent="0.25">
      <c r="A377" s="29">
        <v>45211</v>
      </c>
      <c r="B377" s="30" t="s">
        <v>85</v>
      </c>
      <c r="C377" s="31" t="s">
        <v>391</v>
      </c>
      <c r="D377" s="32">
        <v>300</v>
      </c>
      <c r="E377" s="33"/>
      <c r="F377" s="34">
        <v>32343656.609999999</v>
      </c>
    </row>
    <row r="378" spans="1:6" x14ac:dyDescent="0.25">
      <c r="A378" s="29">
        <v>45211</v>
      </c>
      <c r="B378" s="30" t="s">
        <v>392</v>
      </c>
      <c r="C378" s="31">
        <v>266061</v>
      </c>
      <c r="D378" s="32"/>
      <c r="E378" s="33">
        <v>3927</v>
      </c>
      <c r="F378" s="34">
        <v>32339729.609999999</v>
      </c>
    </row>
    <row r="379" spans="1:6" x14ac:dyDescent="0.25">
      <c r="A379" s="29">
        <v>45211</v>
      </c>
      <c r="B379" s="30" t="s">
        <v>85</v>
      </c>
      <c r="C379" s="31" t="s">
        <v>393</v>
      </c>
      <c r="D379" s="32">
        <v>1386285.77</v>
      </c>
      <c r="E379" s="33"/>
      <c r="F379" s="34">
        <v>33726015.380000003</v>
      </c>
    </row>
    <row r="380" spans="1:6" x14ac:dyDescent="0.25">
      <c r="A380" s="29">
        <v>45211</v>
      </c>
      <c r="B380" s="30" t="s">
        <v>85</v>
      </c>
      <c r="C380" s="31" t="s">
        <v>394</v>
      </c>
      <c r="D380" s="32">
        <v>12616</v>
      </c>
      <c r="E380" s="33"/>
      <c r="F380" s="34">
        <v>33738631.380000003</v>
      </c>
    </row>
    <row r="381" spans="1:6" x14ac:dyDescent="0.25">
      <c r="A381" s="29">
        <v>45211</v>
      </c>
      <c r="B381" s="30" t="s">
        <v>85</v>
      </c>
      <c r="C381" s="31" t="s">
        <v>395</v>
      </c>
      <c r="D381" s="32">
        <v>7645</v>
      </c>
      <c r="E381" s="33"/>
      <c r="F381" s="34">
        <v>33746276.380000003</v>
      </c>
    </row>
    <row r="382" spans="1:6" x14ac:dyDescent="0.25">
      <c r="A382" s="29">
        <v>45211</v>
      </c>
      <c r="B382" s="30" t="s">
        <v>85</v>
      </c>
      <c r="C382" s="31" t="s">
        <v>396</v>
      </c>
      <c r="D382" s="32">
        <v>21778</v>
      </c>
      <c r="E382" s="33"/>
      <c r="F382" s="34">
        <v>33768054.380000003</v>
      </c>
    </row>
    <row r="383" spans="1:6" x14ac:dyDescent="0.25">
      <c r="A383" s="29">
        <v>45211</v>
      </c>
      <c r="B383" s="30" t="s">
        <v>199</v>
      </c>
      <c r="C383" s="31">
        <v>21470523</v>
      </c>
      <c r="D383" s="32"/>
      <c r="E383" s="33">
        <v>1000000</v>
      </c>
      <c r="F383" s="34">
        <v>32768054.379999999</v>
      </c>
    </row>
    <row r="384" spans="1:6" x14ac:dyDescent="0.25">
      <c r="A384" s="29">
        <v>45211</v>
      </c>
      <c r="B384" s="30" t="s">
        <v>199</v>
      </c>
      <c r="C384" s="31">
        <v>21470522</v>
      </c>
      <c r="D384" s="32"/>
      <c r="E384" s="33">
        <v>20000000</v>
      </c>
      <c r="F384" s="34">
        <v>12768054.380000001</v>
      </c>
    </row>
    <row r="385" spans="1:6" x14ac:dyDescent="0.25">
      <c r="A385" s="29">
        <v>45211</v>
      </c>
      <c r="B385" s="30" t="s">
        <v>397</v>
      </c>
      <c r="C385" s="31">
        <v>202077</v>
      </c>
      <c r="D385" s="32"/>
      <c r="E385" s="33">
        <v>1000</v>
      </c>
      <c r="F385" s="34">
        <v>12767054.380000001</v>
      </c>
    </row>
    <row r="386" spans="1:6" x14ac:dyDescent="0.25">
      <c r="A386" s="29">
        <v>45211</v>
      </c>
      <c r="B386" s="30" t="s">
        <v>14</v>
      </c>
      <c r="C386" s="31">
        <v>202078</v>
      </c>
      <c r="D386" s="32"/>
      <c r="E386" s="33">
        <v>2000</v>
      </c>
      <c r="F386" s="34">
        <v>12765054.380000001</v>
      </c>
    </row>
    <row r="387" spans="1:6" x14ac:dyDescent="0.25">
      <c r="A387" s="29">
        <v>45211</v>
      </c>
      <c r="B387" s="30" t="s">
        <v>15</v>
      </c>
      <c r="C387" s="31">
        <v>202079</v>
      </c>
      <c r="D387" s="32"/>
      <c r="E387" s="33">
        <v>1000</v>
      </c>
      <c r="F387" s="34">
        <v>12764054.380000001</v>
      </c>
    </row>
    <row r="388" spans="1:6" x14ac:dyDescent="0.25">
      <c r="A388" s="29">
        <v>45211</v>
      </c>
      <c r="B388" s="30" t="s">
        <v>352</v>
      </c>
      <c r="C388" s="31">
        <v>202132</v>
      </c>
      <c r="D388" s="32"/>
      <c r="E388" s="33">
        <v>2056.4</v>
      </c>
      <c r="F388" s="34">
        <v>12761997.98</v>
      </c>
    </row>
    <row r="389" spans="1:6" x14ac:dyDescent="0.25">
      <c r="A389" s="29">
        <v>45211</v>
      </c>
      <c r="B389" s="30" t="s">
        <v>8</v>
      </c>
      <c r="C389" s="31">
        <v>202131</v>
      </c>
      <c r="D389" s="32"/>
      <c r="E389" s="33">
        <v>900</v>
      </c>
      <c r="F389" s="34">
        <v>12761097.98</v>
      </c>
    </row>
    <row r="390" spans="1:6" x14ac:dyDescent="0.25">
      <c r="A390" s="29">
        <v>45211</v>
      </c>
      <c r="B390" s="30" t="s">
        <v>398</v>
      </c>
      <c r="C390" s="31">
        <v>202133</v>
      </c>
      <c r="D390" s="32"/>
      <c r="E390" s="33">
        <v>5316.5</v>
      </c>
      <c r="F390" s="34">
        <v>12755781.48</v>
      </c>
    </row>
    <row r="391" spans="1:6" x14ac:dyDescent="0.25">
      <c r="A391" s="29">
        <v>45211</v>
      </c>
      <c r="B391" s="30" t="s">
        <v>399</v>
      </c>
      <c r="C391" s="31">
        <v>202134</v>
      </c>
      <c r="D391" s="32"/>
      <c r="E391" s="33">
        <v>5512.5</v>
      </c>
      <c r="F391" s="34">
        <v>12750268.98</v>
      </c>
    </row>
    <row r="392" spans="1:6" x14ac:dyDescent="0.25">
      <c r="A392" s="29">
        <v>45211</v>
      </c>
      <c r="B392" s="30" t="s">
        <v>400</v>
      </c>
      <c r="C392" s="31">
        <v>202116</v>
      </c>
      <c r="D392" s="32"/>
      <c r="E392" s="33">
        <v>20465.900000000001</v>
      </c>
      <c r="F392" s="34">
        <v>12729803.08</v>
      </c>
    </row>
    <row r="393" spans="1:6" x14ac:dyDescent="0.25">
      <c r="A393" s="29">
        <v>45211</v>
      </c>
      <c r="B393" s="30" t="s">
        <v>272</v>
      </c>
      <c r="C393" s="31">
        <v>202117</v>
      </c>
      <c r="D393" s="32"/>
      <c r="E393" s="33">
        <v>997.5</v>
      </c>
      <c r="F393" s="34">
        <v>12728805.58</v>
      </c>
    </row>
    <row r="394" spans="1:6" x14ac:dyDescent="0.25">
      <c r="A394" s="29">
        <v>45211</v>
      </c>
      <c r="B394" s="30" t="s">
        <v>401</v>
      </c>
      <c r="C394" s="31">
        <v>202137</v>
      </c>
      <c r="D394" s="32"/>
      <c r="E394" s="33">
        <v>6471.5</v>
      </c>
      <c r="F394" s="34">
        <v>12722334.08</v>
      </c>
    </row>
    <row r="395" spans="1:6" x14ac:dyDescent="0.25">
      <c r="A395" s="29">
        <v>45211</v>
      </c>
      <c r="B395" s="30" t="s">
        <v>402</v>
      </c>
      <c r="C395" s="31">
        <v>202114</v>
      </c>
      <c r="D395" s="32"/>
      <c r="E395" s="33">
        <v>288610</v>
      </c>
      <c r="F395" s="34">
        <v>12433724.08</v>
      </c>
    </row>
    <row r="396" spans="1:6" x14ac:dyDescent="0.25">
      <c r="A396" s="29">
        <v>45211</v>
      </c>
      <c r="B396" s="30" t="s">
        <v>85</v>
      </c>
      <c r="C396" s="31" t="s">
        <v>403</v>
      </c>
      <c r="D396" s="32">
        <v>95195.76</v>
      </c>
      <c r="E396" s="33"/>
      <c r="F396" s="34">
        <v>12528919.84</v>
      </c>
    </row>
    <row r="397" spans="1:6" x14ac:dyDescent="0.25">
      <c r="A397" s="29">
        <v>45211</v>
      </c>
      <c r="B397" s="30" t="s">
        <v>85</v>
      </c>
      <c r="C397" s="31" t="s">
        <v>404</v>
      </c>
      <c r="D397" s="32">
        <v>28942.5</v>
      </c>
      <c r="E397" s="33"/>
      <c r="F397" s="34">
        <v>12557862.34</v>
      </c>
    </row>
    <row r="398" spans="1:6" x14ac:dyDescent="0.25">
      <c r="A398" s="29">
        <v>45211</v>
      </c>
      <c r="B398" s="30" t="s">
        <v>85</v>
      </c>
      <c r="C398" s="31" t="s">
        <v>214</v>
      </c>
      <c r="D398" s="32">
        <v>13740</v>
      </c>
      <c r="E398" s="33"/>
      <c r="F398" s="34">
        <v>12571602.34</v>
      </c>
    </row>
    <row r="399" spans="1:6" x14ac:dyDescent="0.25">
      <c r="A399" s="29">
        <v>45212</v>
      </c>
      <c r="B399" s="30" t="s">
        <v>87</v>
      </c>
      <c r="C399" s="31" t="s">
        <v>405</v>
      </c>
      <c r="D399" s="32">
        <v>4940.7</v>
      </c>
      <c r="E399" s="33"/>
      <c r="F399" s="34">
        <v>12576543.039999999</v>
      </c>
    </row>
    <row r="400" spans="1:6" x14ac:dyDescent="0.25">
      <c r="A400" s="29">
        <v>45212</v>
      </c>
      <c r="B400" s="30" t="s">
        <v>87</v>
      </c>
      <c r="C400" s="31" t="s">
        <v>406</v>
      </c>
      <c r="D400" s="32">
        <v>5230.68</v>
      </c>
      <c r="E400" s="33"/>
      <c r="F400" s="34">
        <v>12581773.720000001</v>
      </c>
    </row>
    <row r="401" spans="1:6" x14ac:dyDescent="0.25">
      <c r="A401" s="29">
        <v>45212</v>
      </c>
      <c r="B401" s="30" t="s">
        <v>87</v>
      </c>
      <c r="C401" s="31" t="s">
        <v>407</v>
      </c>
      <c r="D401" s="32">
        <v>1600728.9</v>
      </c>
      <c r="E401" s="33"/>
      <c r="F401" s="34">
        <v>14182502.619999999</v>
      </c>
    </row>
    <row r="402" spans="1:6" x14ac:dyDescent="0.25">
      <c r="A402" s="29">
        <v>45212</v>
      </c>
      <c r="B402" s="30" t="s">
        <v>87</v>
      </c>
      <c r="C402" s="31" t="s">
        <v>408</v>
      </c>
      <c r="D402" s="32">
        <v>9701252.9199999999</v>
      </c>
      <c r="E402" s="33"/>
      <c r="F402" s="34">
        <v>23883755.539999999</v>
      </c>
    </row>
    <row r="403" spans="1:6" x14ac:dyDescent="0.25">
      <c r="A403" s="29">
        <v>45212</v>
      </c>
      <c r="B403" s="30" t="s">
        <v>409</v>
      </c>
      <c r="C403" s="31">
        <v>202021</v>
      </c>
      <c r="D403" s="32"/>
      <c r="E403" s="33">
        <v>11024.9</v>
      </c>
      <c r="F403" s="34">
        <v>23872730.640000001</v>
      </c>
    </row>
    <row r="404" spans="1:6" ht="25.5" x14ac:dyDescent="0.25">
      <c r="A404" s="29">
        <v>45212</v>
      </c>
      <c r="B404" s="30" t="s">
        <v>410</v>
      </c>
      <c r="C404" s="31">
        <v>201775</v>
      </c>
      <c r="D404" s="32"/>
      <c r="E404" s="33">
        <v>1243581.4399999999</v>
      </c>
      <c r="F404" s="34">
        <v>22629149.199999999</v>
      </c>
    </row>
    <row r="405" spans="1:6" x14ac:dyDescent="0.25">
      <c r="A405" s="29">
        <v>45212</v>
      </c>
      <c r="B405" s="30" t="s">
        <v>226</v>
      </c>
      <c r="C405" s="31">
        <v>202022</v>
      </c>
      <c r="D405" s="32"/>
      <c r="E405" s="33">
        <v>4095</v>
      </c>
      <c r="F405" s="34">
        <v>22625054.199999999</v>
      </c>
    </row>
    <row r="406" spans="1:6" ht="25.5" x14ac:dyDescent="0.25">
      <c r="A406" s="29">
        <v>45212</v>
      </c>
      <c r="B406" s="30" t="s">
        <v>411</v>
      </c>
      <c r="C406" s="31">
        <v>202112</v>
      </c>
      <c r="D406" s="32"/>
      <c r="E406" s="33">
        <v>4400</v>
      </c>
      <c r="F406" s="34">
        <v>22620654.199999999</v>
      </c>
    </row>
    <row r="407" spans="1:6" x14ac:dyDescent="0.25">
      <c r="A407" s="29">
        <v>45212</v>
      </c>
      <c r="B407" s="30" t="s">
        <v>285</v>
      </c>
      <c r="C407" s="31">
        <v>202124</v>
      </c>
      <c r="D407" s="32"/>
      <c r="E407" s="33">
        <v>9348</v>
      </c>
      <c r="F407" s="34">
        <v>22611306.199999999</v>
      </c>
    </row>
    <row r="408" spans="1:6" x14ac:dyDescent="0.25">
      <c r="A408" s="29">
        <v>45212</v>
      </c>
      <c r="B408" s="30" t="s">
        <v>412</v>
      </c>
      <c r="C408" s="31">
        <v>202111</v>
      </c>
      <c r="D408" s="32"/>
      <c r="E408" s="33">
        <v>115164.28</v>
      </c>
      <c r="F408" s="34">
        <v>22496141.920000002</v>
      </c>
    </row>
    <row r="409" spans="1:6" x14ac:dyDescent="0.25">
      <c r="A409" s="29">
        <v>45212</v>
      </c>
      <c r="B409" s="30" t="s">
        <v>413</v>
      </c>
      <c r="C409" s="31">
        <v>201753</v>
      </c>
      <c r="D409" s="32"/>
      <c r="E409" s="33">
        <v>370583.5</v>
      </c>
      <c r="F409" s="34">
        <v>22125558.420000002</v>
      </c>
    </row>
    <row r="410" spans="1:6" x14ac:dyDescent="0.25">
      <c r="A410" s="29">
        <v>45212</v>
      </c>
      <c r="B410" s="30" t="s">
        <v>87</v>
      </c>
      <c r="C410" s="31" t="s">
        <v>414</v>
      </c>
      <c r="D410" s="32">
        <v>14885</v>
      </c>
      <c r="E410" s="33"/>
      <c r="F410" s="34">
        <v>22140443.420000002</v>
      </c>
    </row>
    <row r="411" spans="1:6" x14ac:dyDescent="0.25">
      <c r="A411" s="29">
        <v>45212</v>
      </c>
      <c r="B411" s="30" t="s">
        <v>87</v>
      </c>
      <c r="C411" s="31" t="s">
        <v>415</v>
      </c>
      <c r="D411" s="32">
        <v>7300</v>
      </c>
      <c r="E411" s="33"/>
      <c r="F411" s="34">
        <v>22147743.420000002</v>
      </c>
    </row>
    <row r="412" spans="1:6" x14ac:dyDescent="0.25">
      <c r="A412" s="29">
        <v>45212</v>
      </c>
      <c r="B412" s="30" t="s">
        <v>87</v>
      </c>
      <c r="C412" s="31" t="s">
        <v>416</v>
      </c>
      <c r="D412" s="32">
        <v>1000</v>
      </c>
      <c r="E412" s="33"/>
      <c r="F412" s="34">
        <v>22148743.420000002</v>
      </c>
    </row>
    <row r="413" spans="1:6" x14ac:dyDescent="0.25">
      <c r="A413" s="29">
        <v>45212</v>
      </c>
      <c r="B413" s="30" t="s">
        <v>87</v>
      </c>
      <c r="C413" s="31" t="s">
        <v>417</v>
      </c>
      <c r="D413" s="32">
        <v>1000</v>
      </c>
      <c r="E413" s="33"/>
      <c r="F413" s="34">
        <v>22149743.420000002</v>
      </c>
    </row>
    <row r="414" spans="1:6" x14ac:dyDescent="0.25">
      <c r="A414" s="29">
        <v>45212</v>
      </c>
      <c r="B414" s="30" t="s">
        <v>87</v>
      </c>
      <c r="C414" s="31" t="s">
        <v>418</v>
      </c>
      <c r="D414" s="32">
        <v>3583</v>
      </c>
      <c r="E414" s="33"/>
      <c r="F414" s="34">
        <v>22153326.420000002</v>
      </c>
    </row>
    <row r="415" spans="1:6" x14ac:dyDescent="0.25">
      <c r="A415" s="29">
        <v>45212</v>
      </c>
      <c r="B415" s="30" t="s">
        <v>87</v>
      </c>
      <c r="C415" s="31" t="s">
        <v>419</v>
      </c>
      <c r="D415" s="32">
        <v>26145</v>
      </c>
      <c r="E415" s="33"/>
      <c r="F415" s="34">
        <v>22179471.420000002</v>
      </c>
    </row>
    <row r="416" spans="1:6" x14ac:dyDescent="0.25">
      <c r="A416" s="29">
        <v>45212</v>
      </c>
      <c r="B416" s="30" t="s">
        <v>5</v>
      </c>
      <c r="C416" s="31">
        <v>32281462889</v>
      </c>
      <c r="D416" s="32">
        <v>25674.36</v>
      </c>
      <c r="E416" s="33"/>
      <c r="F416" s="34">
        <v>22205145.780000001</v>
      </c>
    </row>
    <row r="417" spans="1:6" x14ac:dyDescent="0.25">
      <c r="A417" s="29">
        <v>45212</v>
      </c>
      <c r="B417" s="30" t="s">
        <v>87</v>
      </c>
      <c r="C417" s="31" t="s">
        <v>420</v>
      </c>
      <c r="D417" s="32">
        <v>1460</v>
      </c>
      <c r="E417" s="33"/>
      <c r="F417" s="34">
        <v>22206605.780000001</v>
      </c>
    </row>
    <row r="418" spans="1:6" x14ac:dyDescent="0.25">
      <c r="A418" s="29">
        <v>45213</v>
      </c>
      <c r="B418" s="30" t="s">
        <v>89</v>
      </c>
      <c r="C418" s="31" t="s">
        <v>421</v>
      </c>
      <c r="D418" s="32">
        <v>31275.5</v>
      </c>
      <c r="E418" s="33"/>
      <c r="F418" s="34">
        <v>22237881.280000001</v>
      </c>
    </row>
    <row r="419" spans="1:6" x14ac:dyDescent="0.25">
      <c r="A419" s="29">
        <v>45213</v>
      </c>
      <c r="B419" s="30" t="s">
        <v>89</v>
      </c>
      <c r="C419" s="31" t="s">
        <v>422</v>
      </c>
      <c r="D419" s="32">
        <v>4014</v>
      </c>
      <c r="E419" s="33"/>
      <c r="F419" s="34">
        <v>22241895.280000001</v>
      </c>
    </row>
    <row r="420" spans="1:6" x14ac:dyDescent="0.25">
      <c r="A420" s="29">
        <v>45215</v>
      </c>
      <c r="B420" s="30" t="s">
        <v>423</v>
      </c>
      <c r="C420" s="31">
        <v>202075</v>
      </c>
      <c r="D420" s="32"/>
      <c r="E420" s="33">
        <v>1700</v>
      </c>
      <c r="F420" s="34">
        <v>22240195.280000001</v>
      </c>
    </row>
    <row r="421" spans="1:6" x14ac:dyDescent="0.25">
      <c r="A421" s="29">
        <v>45215</v>
      </c>
      <c r="B421" s="30" t="s">
        <v>424</v>
      </c>
      <c r="C421" s="31">
        <v>202167</v>
      </c>
      <c r="D421" s="32"/>
      <c r="E421" s="33">
        <v>25175</v>
      </c>
      <c r="F421" s="34">
        <v>22215020.280000001</v>
      </c>
    </row>
    <row r="422" spans="1:6" x14ac:dyDescent="0.25">
      <c r="A422" s="29">
        <v>45215</v>
      </c>
      <c r="B422" s="30" t="s">
        <v>283</v>
      </c>
      <c r="C422" s="31">
        <v>202074</v>
      </c>
      <c r="D422" s="32"/>
      <c r="E422" s="33">
        <v>2450</v>
      </c>
      <c r="F422" s="34">
        <v>22212570.280000001</v>
      </c>
    </row>
    <row r="423" spans="1:6" x14ac:dyDescent="0.25">
      <c r="A423" s="29">
        <v>45215</v>
      </c>
      <c r="B423" s="30" t="s">
        <v>425</v>
      </c>
      <c r="C423" s="31">
        <v>202162</v>
      </c>
      <c r="D423" s="32"/>
      <c r="E423" s="33">
        <v>2500</v>
      </c>
      <c r="F423" s="34">
        <v>22210070.280000001</v>
      </c>
    </row>
    <row r="424" spans="1:6" x14ac:dyDescent="0.25">
      <c r="A424" s="29">
        <v>45215</v>
      </c>
      <c r="B424" s="30" t="s">
        <v>426</v>
      </c>
      <c r="C424" s="31">
        <v>202076</v>
      </c>
      <c r="D424" s="32"/>
      <c r="E424" s="33">
        <v>2470</v>
      </c>
      <c r="F424" s="34">
        <v>22207600.280000001</v>
      </c>
    </row>
    <row r="425" spans="1:6" x14ac:dyDescent="0.25">
      <c r="A425" s="29">
        <v>45215</v>
      </c>
      <c r="B425" s="30" t="s">
        <v>427</v>
      </c>
      <c r="C425" s="31">
        <v>202147</v>
      </c>
      <c r="D425" s="32"/>
      <c r="E425" s="33">
        <v>900</v>
      </c>
      <c r="F425" s="34">
        <v>22206700.280000001</v>
      </c>
    </row>
    <row r="426" spans="1:6" x14ac:dyDescent="0.25">
      <c r="A426" s="29">
        <v>45215</v>
      </c>
      <c r="B426" s="30" t="s">
        <v>428</v>
      </c>
      <c r="C426" s="31">
        <v>202148</v>
      </c>
      <c r="D426" s="32"/>
      <c r="E426" s="33">
        <v>3600</v>
      </c>
      <c r="F426" s="34">
        <v>22203100.280000001</v>
      </c>
    </row>
    <row r="427" spans="1:6" x14ac:dyDescent="0.25">
      <c r="A427" s="29">
        <v>45215</v>
      </c>
      <c r="B427" s="30" t="s">
        <v>429</v>
      </c>
      <c r="C427" s="31">
        <v>202150</v>
      </c>
      <c r="D427" s="32"/>
      <c r="E427" s="33">
        <v>3600</v>
      </c>
      <c r="F427" s="34">
        <v>22199500.280000001</v>
      </c>
    </row>
    <row r="428" spans="1:6" x14ac:dyDescent="0.25">
      <c r="A428" s="29">
        <v>45215</v>
      </c>
      <c r="B428" s="30" t="s">
        <v>430</v>
      </c>
      <c r="C428" s="31">
        <v>202149</v>
      </c>
      <c r="D428" s="32"/>
      <c r="E428" s="33">
        <v>3600</v>
      </c>
      <c r="F428" s="34">
        <v>22195900.280000001</v>
      </c>
    </row>
    <row r="429" spans="1:6" x14ac:dyDescent="0.25">
      <c r="A429" s="29">
        <v>45215</v>
      </c>
      <c r="B429" s="30" t="s">
        <v>431</v>
      </c>
      <c r="C429" s="31">
        <v>202152</v>
      </c>
      <c r="D429" s="32"/>
      <c r="E429" s="33">
        <v>4500</v>
      </c>
      <c r="F429" s="34">
        <v>22191400.280000001</v>
      </c>
    </row>
    <row r="430" spans="1:6" x14ac:dyDescent="0.25">
      <c r="A430" s="29">
        <v>45215</v>
      </c>
      <c r="B430" s="30" t="s">
        <v>432</v>
      </c>
      <c r="C430" s="31">
        <v>202151</v>
      </c>
      <c r="D430" s="32"/>
      <c r="E430" s="33">
        <v>4500</v>
      </c>
      <c r="F430" s="34">
        <v>22186900.280000001</v>
      </c>
    </row>
    <row r="431" spans="1:6" x14ac:dyDescent="0.25">
      <c r="A431" s="29">
        <v>45215</v>
      </c>
      <c r="B431" s="30" t="s">
        <v>248</v>
      </c>
      <c r="C431" s="31">
        <v>202153</v>
      </c>
      <c r="D431" s="32"/>
      <c r="E431" s="33">
        <v>4500</v>
      </c>
      <c r="F431" s="34">
        <v>22182400.280000001</v>
      </c>
    </row>
    <row r="432" spans="1:6" x14ac:dyDescent="0.25">
      <c r="A432" s="29">
        <v>45215</v>
      </c>
      <c r="B432" s="30" t="s">
        <v>433</v>
      </c>
      <c r="C432" s="31">
        <v>202154</v>
      </c>
      <c r="D432" s="32"/>
      <c r="E432" s="33">
        <v>2700</v>
      </c>
      <c r="F432" s="34">
        <v>22179700.280000001</v>
      </c>
    </row>
    <row r="433" spans="1:6" x14ac:dyDescent="0.25">
      <c r="A433" s="29">
        <v>45215</v>
      </c>
      <c r="B433" s="30" t="s">
        <v>434</v>
      </c>
      <c r="C433" s="31">
        <v>202155</v>
      </c>
      <c r="D433" s="32"/>
      <c r="E433" s="33">
        <v>4500</v>
      </c>
      <c r="F433" s="34">
        <v>22175200.280000001</v>
      </c>
    </row>
    <row r="434" spans="1:6" x14ac:dyDescent="0.25">
      <c r="A434" s="29">
        <v>45215</v>
      </c>
      <c r="B434" s="30" t="s">
        <v>435</v>
      </c>
      <c r="C434" s="31">
        <v>202169</v>
      </c>
      <c r="D434" s="32"/>
      <c r="E434" s="33">
        <v>1200</v>
      </c>
      <c r="F434" s="34">
        <v>22174000.280000001</v>
      </c>
    </row>
    <row r="435" spans="1:6" x14ac:dyDescent="0.25">
      <c r="A435" s="29">
        <v>45215</v>
      </c>
      <c r="B435" s="30" t="s">
        <v>436</v>
      </c>
      <c r="C435" s="31">
        <v>202170</v>
      </c>
      <c r="D435" s="32"/>
      <c r="E435" s="33">
        <v>1200</v>
      </c>
      <c r="F435" s="34">
        <v>22172800.280000001</v>
      </c>
    </row>
    <row r="436" spans="1:6" x14ac:dyDescent="0.25">
      <c r="A436" s="29">
        <v>45215</v>
      </c>
      <c r="B436" s="30" t="s">
        <v>437</v>
      </c>
      <c r="C436" s="31">
        <v>202171</v>
      </c>
      <c r="D436" s="32"/>
      <c r="E436" s="33">
        <v>1200</v>
      </c>
      <c r="F436" s="34">
        <v>22171600.280000001</v>
      </c>
    </row>
    <row r="437" spans="1:6" x14ac:dyDescent="0.25">
      <c r="A437" s="29">
        <v>45215</v>
      </c>
      <c r="B437" s="30" t="s">
        <v>438</v>
      </c>
      <c r="C437" s="31">
        <v>202172</v>
      </c>
      <c r="D437" s="32"/>
      <c r="E437" s="33">
        <v>1200</v>
      </c>
      <c r="F437" s="34">
        <v>22170400.280000001</v>
      </c>
    </row>
    <row r="438" spans="1:6" x14ac:dyDescent="0.25">
      <c r="A438" s="29">
        <v>45215</v>
      </c>
      <c r="B438" s="30" t="s">
        <v>350</v>
      </c>
      <c r="C438" s="31">
        <v>202091</v>
      </c>
      <c r="D438" s="32"/>
      <c r="E438" s="33">
        <v>7582.2</v>
      </c>
      <c r="F438" s="34">
        <v>22162818.079999998</v>
      </c>
    </row>
    <row r="439" spans="1:6" x14ac:dyDescent="0.25">
      <c r="A439" s="29">
        <v>45215</v>
      </c>
      <c r="B439" s="30" t="s">
        <v>439</v>
      </c>
      <c r="C439" s="31">
        <v>202173</v>
      </c>
      <c r="D439" s="32"/>
      <c r="E439" s="33">
        <v>1200</v>
      </c>
      <c r="F439" s="34">
        <v>22161618.079999998</v>
      </c>
    </row>
    <row r="440" spans="1:6" x14ac:dyDescent="0.25">
      <c r="A440" s="29">
        <v>45215</v>
      </c>
      <c r="B440" s="30" t="s">
        <v>440</v>
      </c>
      <c r="C440" s="31">
        <v>202092</v>
      </c>
      <c r="D440" s="32"/>
      <c r="E440" s="33">
        <v>1785</v>
      </c>
      <c r="F440" s="34">
        <v>22159833.079999998</v>
      </c>
    </row>
    <row r="441" spans="1:6" x14ac:dyDescent="0.25">
      <c r="A441" s="29">
        <v>45215</v>
      </c>
      <c r="B441" s="30" t="s">
        <v>91</v>
      </c>
      <c r="C441" s="31" t="s">
        <v>441</v>
      </c>
      <c r="D441" s="32">
        <v>166884</v>
      </c>
      <c r="E441" s="33"/>
      <c r="F441" s="34">
        <v>22326717.079999998</v>
      </c>
    </row>
    <row r="442" spans="1:6" x14ac:dyDescent="0.25">
      <c r="A442" s="29">
        <v>45215</v>
      </c>
      <c r="B442" s="30" t="s">
        <v>442</v>
      </c>
      <c r="C442" s="31">
        <v>202099</v>
      </c>
      <c r="D442" s="32"/>
      <c r="E442" s="33">
        <v>10500</v>
      </c>
      <c r="F442" s="34">
        <v>22316217.079999998</v>
      </c>
    </row>
    <row r="443" spans="1:6" x14ac:dyDescent="0.25">
      <c r="A443" s="29">
        <v>45215</v>
      </c>
      <c r="B443" s="30" t="s">
        <v>91</v>
      </c>
      <c r="C443" s="31" t="s">
        <v>443</v>
      </c>
      <c r="D443" s="32">
        <v>2925</v>
      </c>
      <c r="E443" s="33"/>
      <c r="F443" s="34">
        <v>22319142.079999998</v>
      </c>
    </row>
    <row r="444" spans="1:6" x14ac:dyDescent="0.25">
      <c r="A444" s="29">
        <v>45215</v>
      </c>
      <c r="B444" s="30" t="s">
        <v>444</v>
      </c>
      <c r="C444" s="31">
        <v>202113</v>
      </c>
      <c r="D444" s="32"/>
      <c r="E444" s="33">
        <v>1068008.19</v>
      </c>
      <c r="F444" s="34">
        <v>21251133.890000001</v>
      </c>
    </row>
    <row r="445" spans="1:6" x14ac:dyDescent="0.25">
      <c r="A445" s="29">
        <v>45215</v>
      </c>
      <c r="B445" s="30" t="s">
        <v>445</v>
      </c>
      <c r="C445" s="31">
        <v>202110</v>
      </c>
      <c r="D445" s="32"/>
      <c r="E445" s="33">
        <v>13588.25</v>
      </c>
      <c r="F445" s="34">
        <v>21237545.640000001</v>
      </c>
    </row>
    <row r="446" spans="1:6" x14ac:dyDescent="0.25">
      <c r="A446" s="29">
        <v>45215</v>
      </c>
      <c r="B446" s="30" t="s">
        <v>446</v>
      </c>
      <c r="C446" s="31">
        <v>202118</v>
      </c>
      <c r="D446" s="32"/>
      <c r="E446" s="33">
        <v>50280.81</v>
      </c>
      <c r="F446" s="34">
        <v>21187264.829999998</v>
      </c>
    </row>
    <row r="447" spans="1:6" ht="25.5" x14ac:dyDescent="0.25">
      <c r="A447" s="29">
        <v>45215</v>
      </c>
      <c r="B447" s="30" t="s">
        <v>447</v>
      </c>
      <c r="C447" s="31">
        <v>202127</v>
      </c>
      <c r="D447" s="32"/>
      <c r="E447" s="33">
        <v>3000</v>
      </c>
      <c r="F447" s="34">
        <v>21184264.829999998</v>
      </c>
    </row>
    <row r="448" spans="1:6" x14ac:dyDescent="0.25">
      <c r="A448" s="29">
        <v>45215</v>
      </c>
      <c r="B448" s="30" t="s">
        <v>16</v>
      </c>
      <c r="C448" s="31">
        <v>202115</v>
      </c>
      <c r="D448" s="32"/>
      <c r="E448" s="33">
        <v>3244.8</v>
      </c>
      <c r="F448" s="34">
        <v>21181020.030000001</v>
      </c>
    </row>
    <row r="449" spans="1:6" x14ac:dyDescent="0.25">
      <c r="A449" s="29">
        <v>45215</v>
      </c>
      <c r="B449" s="30" t="s">
        <v>5</v>
      </c>
      <c r="C449" s="31">
        <v>32317426853</v>
      </c>
      <c r="D449" s="32">
        <v>779405</v>
      </c>
      <c r="E449" s="33"/>
      <c r="F449" s="34">
        <v>21960425.030000001</v>
      </c>
    </row>
    <row r="450" spans="1:6" x14ac:dyDescent="0.25">
      <c r="A450" s="29">
        <v>45215</v>
      </c>
      <c r="B450" s="30" t="s">
        <v>91</v>
      </c>
      <c r="C450" s="31" t="s">
        <v>448</v>
      </c>
      <c r="D450" s="32">
        <v>3600</v>
      </c>
      <c r="E450" s="33"/>
      <c r="F450" s="34">
        <v>21964025.030000001</v>
      </c>
    </row>
    <row r="451" spans="1:6" x14ac:dyDescent="0.25">
      <c r="A451" s="29">
        <v>45215</v>
      </c>
      <c r="B451" s="30" t="s">
        <v>91</v>
      </c>
      <c r="C451" s="31" t="s">
        <v>449</v>
      </c>
      <c r="D451" s="32">
        <v>14280</v>
      </c>
      <c r="E451" s="33"/>
      <c r="F451" s="34">
        <v>21978305.030000001</v>
      </c>
    </row>
    <row r="452" spans="1:6" x14ac:dyDescent="0.25">
      <c r="A452" s="29">
        <v>45215</v>
      </c>
      <c r="B452" s="30" t="s">
        <v>91</v>
      </c>
      <c r="C452" s="31" t="s">
        <v>450</v>
      </c>
      <c r="D452" s="32">
        <v>434</v>
      </c>
      <c r="E452" s="33"/>
      <c r="F452" s="34">
        <v>21978739.030000001</v>
      </c>
    </row>
    <row r="453" spans="1:6" x14ac:dyDescent="0.25">
      <c r="A453" s="29">
        <v>45215</v>
      </c>
      <c r="B453" s="30" t="s">
        <v>91</v>
      </c>
      <c r="C453" s="31" t="s">
        <v>451</v>
      </c>
      <c r="D453" s="32">
        <v>12445</v>
      </c>
      <c r="E453" s="33"/>
      <c r="F453" s="34">
        <v>21991184.030000001</v>
      </c>
    </row>
    <row r="454" spans="1:6" x14ac:dyDescent="0.25">
      <c r="A454" s="29">
        <v>45215</v>
      </c>
      <c r="B454" s="30" t="s">
        <v>91</v>
      </c>
      <c r="C454" s="31" t="s">
        <v>452</v>
      </c>
      <c r="D454" s="32">
        <v>7250</v>
      </c>
      <c r="E454" s="33"/>
      <c r="F454" s="34">
        <v>21998434.030000001</v>
      </c>
    </row>
    <row r="455" spans="1:6" x14ac:dyDescent="0.25">
      <c r="A455" s="29">
        <v>45215</v>
      </c>
      <c r="B455" s="30" t="s">
        <v>91</v>
      </c>
      <c r="C455" s="31" t="s">
        <v>453</v>
      </c>
      <c r="D455" s="32">
        <v>496166</v>
      </c>
      <c r="E455" s="33"/>
      <c r="F455" s="34">
        <v>22494600.030000001</v>
      </c>
    </row>
    <row r="456" spans="1:6" x14ac:dyDescent="0.25">
      <c r="A456" s="29">
        <v>45215</v>
      </c>
      <c r="B456" s="30" t="s">
        <v>91</v>
      </c>
      <c r="C456" s="31" t="s">
        <v>454</v>
      </c>
      <c r="D456" s="32">
        <v>421040</v>
      </c>
      <c r="E456" s="33"/>
      <c r="F456" s="34">
        <v>22915640.030000001</v>
      </c>
    </row>
    <row r="457" spans="1:6" x14ac:dyDescent="0.25">
      <c r="A457" s="29">
        <v>45216</v>
      </c>
      <c r="B457" s="30" t="s">
        <v>93</v>
      </c>
      <c r="C457" s="31" t="s">
        <v>455</v>
      </c>
      <c r="D457" s="32">
        <v>252331.2</v>
      </c>
      <c r="E457" s="33"/>
      <c r="F457" s="34">
        <v>23167971.23</v>
      </c>
    </row>
    <row r="458" spans="1:6" x14ac:dyDescent="0.25">
      <c r="A458" s="29">
        <v>45216</v>
      </c>
      <c r="B458" s="30" t="s">
        <v>93</v>
      </c>
      <c r="C458" s="31" t="s">
        <v>456</v>
      </c>
      <c r="D458" s="32">
        <v>310830</v>
      </c>
      <c r="E458" s="33"/>
      <c r="F458" s="34">
        <v>23478801.23</v>
      </c>
    </row>
    <row r="459" spans="1:6" x14ac:dyDescent="0.25">
      <c r="A459" s="29">
        <v>45216</v>
      </c>
      <c r="B459" s="30" t="s">
        <v>93</v>
      </c>
      <c r="C459" s="31" t="s">
        <v>457</v>
      </c>
      <c r="D459" s="32">
        <v>2344</v>
      </c>
      <c r="E459" s="33"/>
      <c r="F459" s="34">
        <v>23481145.23</v>
      </c>
    </row>
    <row r="460" spans="1:6" x14ac:dyDescent="0.25">
      <c r="A460" s="29">
        <v>45216</v>
      </c>
      <c r="B460" s="30" t="s">
        <v>93</v>
      </c>
      <c r="C460" s="31" t="s">
        <v>458</v>
      </c>
      <c r="D460" s="32">
        <v>8350</v>
      </c>
      <c r="E460" s="33"/>
      <c r="F460" s="34">
        <v>23489495.23</v>
      </c>
    </row>
    <row r="461" spans="1:6" x14ac:dyDescent="0.25">
      <c r="A461" s="29">
        <v>45216</v>
      </c>
      <c r="B461" s="30" t="s">
        <v>93</v>
      </c>
      <c r="C461" s="31" t="s">
        <v>459</v>
      </c>
      <c r="D461" s="32">
        <v>180120.43</v>
      </c>
      <c r="E461" s="33"/>
      <c r="F461" s="34">
        <v>23669615.66</v>
      </c>
    </row>
    <row r="462" spans="1:6" x14ac:dyDescent="0.25">
      <c r="A462" s="29">
        <v>45216</v>
      </c>
      <c r="B462" s="30" t="s">
        <v>93</v>
      </c>
      <c r="C462" s="31" t="s">
        <v>460</v>
      </c>
      <c r="D462" s="32">
        <v>9884</v>
      </c>
      <c r="E462" s="33"/>
      <c r="F462" s="34">
        <v>23679499.66</v>
      </c>
    </row>
    <row r="463" spans="1:6" x14ac:dyDescent="0.25">
      <c r="A463" s="29">
        <v>45216</v>
      </c>
      <c r="B463" s="30" t="s">
        <v>93</v>
      </c>
      <c r="C463" s="31" t="s">
        <v>461</v>
      </c>
      <c r="D463" s="32">
        <v>7995</v>
      </c>
      <c r="E463" s="33"/>
      <c r="F463" s="34">
        <v>23687494.66</v>
      </c>
    </row>
    <row r="464" spans="1:6" x14ac:dyDescent="0.25">
      <c r="A464" s="29">
        <v>45216</v>
      </c>
      <c r="B464" s="30" t="s">
        <v>93</v>
      </c>
      <c r="C464" s="31" t="s">
        <v>462</v>
      </c>
      <c r="D464" s="32">
        <v>8071</v>
      </c>
      <c r="E464" s="33"/>
      <c r="F464" s="34">
        <v>23695565.66</v>
      </c>
    </row>
    <row r="465" spans="1:6" x14ac:dyDescent="0.25">
      <c r="A465" s="29">
        <v>45216</v>
      </c>
      <c r="B465" s="30" t="s">
        <v>463</v>
      </c>
      <c r="C465" s="31">
        <v>202082</v>
      </c>
      <c r="D465" s="32"/>
      <c r="E465" s="33">
        <v>171000</v>
      </c>
      <c r="F465" s="34">
        <v>23524565.66</v>
      </c>
    </row>
    <row r="466" spans="1:6" x14ac:dyDescent="0.25">
      <c r="A466" s="29">
        <v>45216</v>
      </c>
      <c r="B466" s="30" t="s">
        <v>330</v>
      </c>
      <c r="C466" s="31">
        <v>202141</v>
      </c>
      <c r="D466" s="32"/>
      <c r="E466" s="33">
        <v>708</v>
      </c>
      <c r="F466" s="34">
        <v>23523857.66</v>
      </c>
    </row>
    <row r="467" spans="1:6" x14ac:dyDescent="0.25">
      <c r="A467" s="29">
        <v>45216</v>
      </c>
      <c r="B467" s="30" t="s">
        <v>464</v>
      </c>
      <c r="C467" s="31">
        <v>202177</v>
      </c>
      <c r="D467" s="32"/>
      <c r="E467" s="33">
        <v>240533.44</v>
      </c>
      <c r="F467" s="34">
        <v>23283324.219999999</v>
      </c>
    </row>
    <row r="468" spans="1:6" x14ac:dyDescent="0.25">
      <c r="A468" s="29">
        <v>45216</v>
      </c>
      <c r="B468" s="30" t="s">
        <v>465</v>
      </c>
      <c r="C468" s="31">
        <v>202165</v>
      </c>
      <c r="D468" s="32"/>
      <c r="E468" s="33">
        <v>3000000</v>
      </c>
      <c r="F468" s="34">
        <v>20283324.219999999</v>
      </c>
    </row>
    <row r="469" spans="1:6" x14ac:dyDescent="0.25">
      <c r="A469" s="29">
        <v>45216</v>
      </c>
      <c r="B469" s="30" t="s">
        <v>93</v>
      </c>
      <c r="C469" s="31" t="s">
        <v>466</v>
      </c>
      <c r="D469" s="32">
        <v>156474.49</v>
      </c>
      <c r="E469" s="33"/>
      <c r="F469" s="34">
        <v>20439798.710000001</v>
      </c>
    </row>
    <row r="470" spans="1:6" x14ac:dyDescent="0.25">
      <c r="A470" s="29">
        <v>45216</v>
      </c>
      <c r="B470" s="30" t="s">
        <v>93</v>
      </c>
      <c r="C470" s="31" t="s">
        <v>467</v>
      </c>
      <c r="D470" s="32">
        <v>152459</v>
      </c>
      <c r="E470" s="33"/>
      <c r="F470" s="34">
        <v>20592257.710000001</v>
      </c>
    </row>
    <row r="471" spans="1:6" x14ac:dyDescent="0.25">
      <c r="A471" s="29">
        <v>45216</v>
      </c>
      <c r="B471" s="30" t="s">
        <v>55</v>
      </c>
      <c r="C471" s="31">
        <v>266075</v>
      </c>
      <c r="D471" s="32"/>
      <c r="E471" s="33">
        <v>124356.79</v>
      </c>
      <c r="F471" s="34">
        <v>20467900.920000002</v>
      </c>
    </row>
    <row r="472" spans="1:6" x14ac:dyDescent="0.25">
      <c r="A472" s="29">
        <v>45216</v>
      </c>
      <c r="B472" s="30" t="s">
        <v>468</v>
      </c>
      <c r="C472" s="31">
        <v>266074</v>
      </c>
      <c r="D472" s="32"/>
      <c r="E472" s="33">
        <v>101444.02</v>
      </c>
      <c r="F472" s="34">
        <v>20366456.899999999</v>
      </c>
    </row>
    <row r="473" spans="1:6" x14ac:dyDescent="0.25">
      <c r="A473" s="29">
        <v>45216</v>
      </c>
      <c r="B473" s="30" t="s">
        <v>93</v>
      </c>
      <c r="C473" s="31" t="s">
        <v>469</v>
      </c>
      <c r="D473" s="32">
        <v>900</v>
      </c>
      <c r="E473" s="33"/>
      <c r="F473" s="34">
        <v>20367356.899999999</v>
      </c>
    </row>
    <row r="474" spans="1:6" x14ac:dyDescent="0.25">
      <c r="A474" s="29">
        <v>45216</v>
      </c>
      <c r="B474" s="30" t="s">
        <v>93</v>
      </c>
      <c r="C474" s="31" t="s">
        <v>470</v>
      </c>
      <c r="D474" s="32">
        <v>0.25</v>
      </c>
      <c r="E474" s="33"/>
      <c r="F474" s="34">
        <v>20367357.149999999</v>
      </c>
    </row>
    <row r="475" spans="1:6" x14ac:dyDescent="0.25">
      <c r="A475" s="29">
        <v>45216</v>
      </c>
      <c r="B475" s="30" t="s">
        <v>93</v>
      </c>
      <c r="C475" s="31" t="s">
        <v>471</v>
      </c>
      <c r="D475" s="32">
        <v>0.3</v>
      </c>
      <c r="E475" s="33"/>
      <c r="F475" s="34">
        <v>20367357.449999999</v>
      </c>
    </row>
    <row r="476" spans="1:6" x14ac:dyDescent="0.25">
      <c r="A476" s="29">
        <v>45216</v>
      </c>
      <c r="B476" s="30" t="s">
        <v>472</v>
      </c>
      <c r="C476" s="31">
        <v>266073</v>
      </c>
      <c r="D476" s="32"/>
      <c r="E476" s="33">
        <v>184054.25</v>
      </c>
      <c r="F476" s="34">
        <v>20183303.199999999</v>
      </c>
    </row>
    <row r="477" spans="1:6" x14ac:dyDescent="0.25">
      <c r="A477" s="29">
        <v>45216</v>
      </c>
      <c r="B477" s="30" t="s">
        <v>473</v>
      </c>
      <c r="C477" s="31">
        <v>266072</v>
      </c>
      <c r="D477" s="32"/>
      <c r="E477" s="33">
        <v>21196.76</v>
      </c>
      <c r="F477" s="34">
        <v>20162106.440000001</v>
      </c>
    </row>
    <row r="478" spans="1:6" x14ac:dyDescent="0.25">
      <c r="A478" s="29">
        <v>45216</v>
      </c>
      <c r="B478" s="30" t="s">
        <v>93</v>
      </c>
      <c r="C478" s="31" t="s">
        <v>474</v>
      </c>
      <c r="D478" s="32">
        <v>1025</v>
      </c>
      <c r="E478" s="33"/>
      <c r="F478" s="34">
        <v>20163131.440000001</v>
      </c>
    </row>
    <row r="479" spans="1:6" x14ac:dyDescent="0.25">
      <c r="A479" s="29">
        <v>45216</v>
      </c>
      <c r="B479" s="30" t="s">
        <v>475</v>
      </c>
      <c r="C479" s="31">
        <v>266071</v>
      </c>
      <c r="D479" s="32"/>
      <c r="E479" s="33">
        <v>26946.2</v>
      </c>
      <c r="F479" s="34">
        <v>20136185.239999998</v>
      </c>
    </row>
    <row r="480" spans="1:6" x14ac:dyDescent="0.25">
      <c r="A480" s="29">
        <v>45217</v>
      </c>
      <c r="B480" s="30" t="s">
        <v>95</v>
      </c>
      <c r="C480" s="31" t="s">
        <v>476</v>
      </c>
      <c r="D480" s="32">
        <v>1475</v>
      </c>
      <c r="E480" s="33"/>
      <c r="F480" s="34">
        <v>20137660.239999998</v>
      </c>
    </row>
    <row r="481" spans="1:6" x14ac:dyDescent="0.25">
      <c r="A481" s="29">
        <v>45217</v>
      </c>
      <c r="B481" s="30" t="s">
        <v>95</v>
      </c>
      <c r="C481" s="31" t="s">
        <v>477</v>
      </c>
      <c r="D481" s="32">
        <v>101558</v>
      </c>
      <c r="E481" s="33"/>
      <c r="F481" s="34">
        <v>20239218.239999998</v>
      </c>
    </row>
    <row r="482" spans="1:6" x14ac:dyDescent="0.25">
      <c r="A482" s="29">
        <v>45217</v>
      </c>
      <c r="B482" s="30" t="s">
        <v>5</v>
      </c>
      <c r="C482" s="31">
        <v>32340505416</v>
      </c>
      <c r="D482" s="32">
        <v>3190</v>
      </c>
      <c r="E482" s="33"/>
      <c r="F482" s="34">
        <v>20242408.239999998</v>
      </c>
    </row>
    <row r="483" spans="1:6" x14ac:dyDescent="0.25">
      <c r="A483" s="29">
        <v>45217</v>
      </c>
      <c r="B483" s="30" t="s">
        <v>199</v>
      </c>
      <c r="C483" s="31">
        <v>21470535</v>
      </c>
      <c r="D483" s="32"/>
      <c r="E483" s="33">
        <v>2000000</v>
      </c>
      <c r="F483" s="34">
        <v>18242408.239999998</v>
      </c>
    </row>
    <row r="484" spans="1:6" x14ac:dyDescent="0.25">
      <c r="A484" s="29">
        <v>45217</v>
      </c>
      <c r="B484" s="30" t="s">
        <v>199</v>
      </c>
      <c r="C484" s="31">
        <v>21470534</v>
      </c>
      <c r="D484" s="32"/>
      <c r="E484" s="33">
        <v>5000000</v>
      </c>
      <c r="F484" s="34">
        <v>13242408.24</v>
      </c>
    </row>
    <row r="485" spans="1:6" x14ac:dyDescent="0.25">
      <c r="A485" s="29">
        <v>45217</v>
      </c>
      <c r="B485" s="30" t="s">
        <v>95</v>
      </c>
      <c r="C485" s="31" t="s">
        <v>478</v>
      </c>
      <c r="D485" s="32">
        <v>12131</v>
      </c>
      <c r="E485" s="33"/>
      <c r="F485" s="34">
        <v>13254539.24</v>
      </c>
    </row>
    <row r="486" spans="1:6" x14ac:dyDescent="0.25">
      <c r="A486" s="29">
        <v>45217</v>
      </c>
      <c r="B486" s="30" t="s">
        <v>95</v>
      </c>
      <c r="C486" s="31" t="s">
        <v>479</v>
      </c>
      <c r="D486" s="32">
        <v>7218</v>
      </c>
      <c r="E486" s="33"/>
      <c r="F486" s="34">
        <v>13261757.24</v>
      </c>
    </row>
    <row r="487" spans="1:6" x14ac:dyDescent="0.25">
      <c r="A487" s="29">
        <v>45217</v>
      </c>
      <c r="B487" s="30" t="s">
        <v>95</v>
      </c>
      <c r="C487" s="31" t="s">
        <v>480</v>
      </c>
      <c r="D487" s="32">
        <v>5992</v>
      </c>
      <c r="E487" s="33"/>
      <c r="F487" s="34">
        <v>13267749.24</v>
      </c>
    </row>
    <row r="488" spans="1:6" x14ac:dyDescent="0.25">
      <c r="A488" s="29">
        <v>45217</v>
      </c>
      <c r="B488" s="30" t="s">
        <v>95</v>
      </c>
      <c r="C488" s="31" t="s">
        <v>481</v>
      </c>
      <c r="D488" s="32">
        <v>10040</v>
      </c>
      <c r="E488" s="33"/>
      <c r="F488" s="34">
        <v>13277789.24</v>
      </c>
    </row>
    <row r="489" spans="1:6" x14ac:dyDescent="0.25">
      <c r="A489" s="29">
        <v>45217</v>
      </c>
      <c r="B489" s="30" t="s">
        <v>11</v>
      </c>
      <c r="C489" s="31" t="s">
        <v>482</v>
      </c>
      <c r="D489" s="32">
        <v>50000000</v>
      </c>
      <c r="E489" s="33"/>
      <c r="F489" s="34">
        <v>63277789.240000002</v>
      </c>
    </row>
    <row r="490" spans="1:6" x14ac:dyDescent="0.25">
      <c r="A490" s="29">
        <v>45217</v>
      </c>
      <c r="B490" s="30" t="s">
        <v>95</v>
      </c>
      <c r="C490" s="31" t="s">
        <v>483</v>
      </c>
      <c r="D490" s="32">
        <v>11381.1</v>
      </c>
      <c r="E490" s="33"/>
      <c r="F490" s="34">
        <v>63289170.340000004</v>
      </c>
    </row>
    <row r="491" spans="1:6" x14ac:dyDescent="0.25">
      <c r="A491" s="29">
        <v>45217</v>
      </c>
      <c r="B491" s="30" t="s">
        <v>95</v>
      </c>
      <c r="C491" s="31" t="s">
        <v>484</v>
      </c>
      <c r="D491" s="32">
        <v>6050</v>
      </c>
      <c r="E491" s="33"/>
      <c r="F491" s="34">
        <v>63295220.340000004</v>
      </c>
    </row>
    <row r="492" spans="1:6" x14ac:dyDescent="0.25">
      <c r="A492" s="29">
        <v>45217</v>
      </c>
      <c r="B492" s="30" t="s">
        <v>95</v>
      </c>
      <c r="C492" s="31" t="s">
        <v>485</v>
      </c>
      <c r="D492" s="32">
        <v>4150.5</v>
      </c>
      <c r="E492" s="33"/>
      <c r="F492" s="34">
        <v>63299370.840000004</v>
      </c>
    </row>
    <row r="493" spans="1:6" x14ac:dyDescent="0.25">
      <c r="A493" s="29">
        <v>45217</v>
      </c>
      <c r="B493" s="30" t="s">
        <v>95</v>
      </c>
      <c r="C493" s="31" t="s">
        <v>486</v>
      </c>
      <c r="D493" s="32">
        <v>19954.349999999999</v>
      </c>
      <c r="E493" s="33"/>
      <c r="F493" s="34">
        <v>63319325.189999998</v>
      </c>
    </row>
    <row r="494" spans="1:6" x14ac:dyDescent="0.25">
      <c r="A494" s="29">
        <v>45217</v>
      </c>
      <c r="B494" s="30" t="s">
        <v>95</v>
      </c>
      <c r="C494" s="31" t="s">
        <v>487</v>
      </c>
      <c r="D494" s="32">
        <v>15541.5</v>
      </c>
      <c r="E494" s="33"/>
      <c r="F494" s="34">
        <v>63334866.689999998</v>
      </c>
    </row>
    <row r="495" spans="1:6" x14ac:dyDescent="0.25">
      <c r="A495" s="29">
        <v>45217</v>
      </c>
      <c r="B495" s="30" t="s">
        <v>95</v>
      </c>
      <c r="C495" s="31" t="s">
        <v>488</v>
      </c>
      <c r="D495" s="32">
        <v>664800</v>
      </c>
      <c r="E495" s="33"/>
      <c r="F495" s="34">
        <v>63999666.689999998</v>
      </c>
    </row>
    <row r="496" spans="1:6" x14ac:dyDescent="0.25">
      <c r="A496" s="29">
        <v>45218</v>
      </c>
      <c r="B496" s="30" t="s">
        <v>98</v>
      </c>
      <c r="C496" s="31" t="s">
        <v>489</v>
      </c>
      <c r="D496" s="32">
        <v>10</v>
      </c>
      <c r="E496" s="33"/>
      <c r="F496" s="34">
        <v>63999676.689999998</v>
      </c>
    </row>
    <row r="497" spans="1:6" x14ac:dyDescent="0.25">
      <c r="A497" s="29">
        <v>45218</v>
      </c>
      <c r="B497" s="30" t="s">
        <v>98</v>
      </c>
      <c r="C497" s="31" t="s">
        <v>490</v>
      </c>
      <c r="D497" s="32">
        <v>3899833.96</v>
      </c>
      <c r="E497" s="33"/>
      <c r="F497" s="34">
        <v>67899510.650000006</v>
      </c>
    </row>
    <row r="498" spans="1:6" x14ac:dyDescent="0.25">
      <c r="A498" s="29">
        <v>45218</v>
      </c>
      <c r="B498" s="30" t="s">
        <v>491</v>
      </c>
      <c r="C498" s="31">
        <v>260020374</v>
      </c>
      <c r="D498" s="32">
        <v>200</v>
      </c>
      <c r="E498" s="33"/>
      <c r="F498" s="34">
        <v>67899710.650000006</v>
      </c>
    </row>
    <row r="499" spans="1:6" x14ac:dyDescent="0.25">
      <c r="A499" s="29">
        <v>45218</v>
      </c>
      <c r="B499" s="30" t="s">
        <v>491</v>
      </c>
      <c r="C499" s="31">
        <v>820030295</v>
      </c>
      <c r="D499" s="32">
        <v>189</v>
      </c>
      <c r="E499" s="33"/>
      <c r="F499" s="34">
        <v>67899899.650000006</v>
      </c>
    </row>
    <row r="500" spans="1:6" x14ac:dyDescent="0.25">
      <c r="A500" s="29">
        <v>45218</v>
      </c>
      <c r="B500" s="30" t="s">
        <v>98</v>
      </c>
      <c r="C500" s="31" t="s">
        <v>492</v>
      </c>
      <c r="D500" s="32">
        <v>0.3</v>
      </c>
      <c r="E500" s="33"/>
      <c r="F500" s="34">
        <v>67899899.950000003</v>
      </c>
    </row>
    <row r="501" spans="1:6" x14ac:dyDescent="0.25">
      <c r="A501" s="29">
        <v>45218</v>
      </c>
      <c r="B501" s="30" t="s">
        <v>98</v>
      </c>
      <c r="C501" s="31" t="s">
        <v>493</v>
      </c>
      <c r="D501" s="32">
        <v>22086.2</v>
      </c>
      <c r="E501" s="33"/>
      <c r="F501" s="34">
        <v>67921986.150000006</v>
      </c>
    </row>
    <row r="502" spans="1:6" x14ac:dyDescent="0.25">
      <c r="A502" s="29">
        <v>45218</v>
      </c>
      <c r="B502" s="30" t="s">
        <v>98</v>
      </c>
      <c r="C502" s="31" t="s">
        <v>494</v>
      </c>
      <c r="D502" s="32">
        <v>12317</v>
      </c>
      <c r="E502" s="33"/>
      <c r="F502" s="34">
        <v>67934303.150000006</v>
      </c>
    </row>
    <row r="503" spans="1:6" x14ac:dyDescent="0.25">
      <c r="A503" s="29">
        <v>45218</v>
      </c>
      <c r="B503" s="30" t="s">
        <v>98</v>
      </c>
      <c r="C503" s="31" t="s">
        <v>495</v>
      </c>
      <c r="D503" s="32">
        <v>7847</v>
      </c>
      <c r="E503" s="33"/>
      <c r="F503" s="34">
        <v>67942150.150000006</v>
      </c>
    </row>
    <row r="504" spans="1:6" x14ac:dyDescent="0.25">
      <c r="A504" s="29">
        <v>45218</v>
      </c>
      <c r="B504" s="30" t="s">
        <v>98</v>
      </c>
      <c r="C504" s="31" t="s">
        <v>496</v>
      </c>
      <c r="D504" s="32">
        <v>221600</v>
      </c>
      <c r="E504" s="33"/>
      <c r="F504" s="34">
        <v>68163750.150000006</v>
      </c>
    </row>
    <row r="505" spans="1:6" x14ac:dyDescent="0.25">
      <c r="A505" s="29">
        <v>45218</v>
      </c>
      <c r="B505" s="30" t="s">
        <v>98</v>
      </c>
      <c r="C505" s="31" t="s">
        <v>497</v>
      </c>
      <c r="D505" s="32">
        <v>1108000</v>
      </c>
      <c r="E505" s="33"/>
      <c r="F505" s="34">
        <v>69271750.150000006</v>
      </c>
    </row>
    <row r="506" spans="1:6" x14ac:dyDescent="0.25">
      <c r="A506" s="29">
        <v>45218</v>
      </c>
      <c r="B506" s="30" t="s">
        <v>5</v>
      </c>
      <c r="C506" s="31">
        <v>32352388373</v>
      </c>
      <c r="D506" s="32">
        <v>454442.21</v>
      </c>
      <c r="E506" s="33"/>
      <c r="F506" s="34">
        <v>69726192.359999999</v>
      </c>
    </row>
    <row r="507" spans="1:6" x14ac:dyDescent="0.25">
      <c r="A507" s="29">
        <v>45218</v>
      </c>
      <c r="B507" s="30" t="s">
        <v>498</v>
      </c>
      <c r="C507" s="31">
        <v>266077</v>
      </c>
      <c r="D507" s="32"/>
      <c r="E507" s="33">
        <v>54145.64</v>
      </c>
      <c r="F507" s="34">
        <v>69672046.719999999</v>
      </c>
    </row>
    <row r="508" spans="1:6" x14ac:dyDescent="0.25">
      <c r="A508" s="29">
        <v>45218</v>
      </c>
      <c r="B508" s="30" t="s">
        <v>499</v>
      </c>
      <c r="C508" s="31">
        <v>266076</v>
      </c>
      <c r="D508" s="32"/>
      <c r="E508" s="33">
        <v>54145.64</v>
      </c>
      <c r="F508" s="34">
        <v>69617901.079999998</v>
      </c>
    </row>
    <row r="509" spans="1:6" x14ac:dyDescent="0.25">
      <c r="A509" s="29">
        <v>45218</v>
      </c>
      <c r="B509" s="30" t="s">
        <v>98</v>
      </c>
      <c r="C509" s="31" t="s">
        <v>500</v>
      </c>
      <c r="D509" s="32">
        <v>2485</v>
      </c>
      <c r="E509" s="33"/>
      <c r="F509" s="34">
        <v>69620386.079999998</v>
      </c>
    </row>
    <row r="510" spans="1:6" ht="25.5" x14ac:dyDescent="0.25">
      <c r="A510" s="29">
        <v>45218</v>
      </c>
      <c r="B510" s="30" t="s">
        <v>501</v>
      </c>
      <c r="C510" s="31">
        <v>202143</v>
      </c>
      <c r="D510" s="32"/>
      <c r="E510" s="33">
        <v>15000</v>
      </c>
      <c r="F510" s="34">
        <v>69605386.079999998</v>
      </c>
    </row>
    <row r="511" spans="1:6" x14ac:dyDescent="0.25">
      <c r="A511" s="29">
        <v>45218</v>
      </c>
      <c r="B511" s="30" t="s">
        <v>98</v>
      </c>
      <c r="C511" s="31" t="s">
        <v>502</v>
      </c>
      <c r="D511" s="32">
        <v>513</v>
      </c>
      <c r="E511" s="33"/>
      <c r="F511" s="34">
        <v>69605899.079999998</v>
      </c>
    </row>
    <row r="512" spans="1:6" x14ac:dyDescent="0.25">
      <c r="A512" s="29">
        <v>45218</v>
      </c>
      <c r="B512" s="30" t="s">
        <v>98</v>
      </c>
      <c r="C512" s="31" t="s">
        <v>503</v>
      </c>
      <c r="D512" s="32">
        <v>11937</v>
      </c>
      <c r="E512" s="33"/>
      <c r="F512" s="34">
        <v>69617836.079999998</v>
      </c>
    </row>
    <row r="513" spans="1:6" x14ac:dyDescent="0.25">
      <c r="A513" s="29">
        <v>45218</v>
      </c>
      <c r="B513" s="30" t="s">
        <v>375</v>
      </c>
      <c r="C513" s="31">
        <v>202175</v>
      </c>
      <c r="D513" s="32"/>
      <c r="E513" s="33">
        <v>391275</v>
      </c>
      <c r="F513" s="34">
        <v>69226561.079999998</v>
      </c>
    </row>
    <row r="514" spans="1:6" x14ac:dyDescent="0.25">
      <c r="A514" s="29">
        <v>45218</v>
      </c>
      <c r="B514" s="30" t="s">
        <v>504</v>
      </c>
      <c r="C514" s="31">
        <v>202105</v>
      </c>
      <c r="D514" s="32"/>
      <c r="E514" s="33">
        <v>86175.49</v>
      </c>
      <c r="F514" s="34">
        <v>69140385.590000004</v>
      </c>
    </row>
    <row r="515" spans="1:6" x14ac:dyDescent="0.25">
      <c r="A515" s="29">
        <v>45218</v>
      </c>
      <c r="B515" s="30" t="s">
        <v>505</v>
      </c>
      <c r="C515" s="31">
        <v>202161</v>
      </c>
      <c r="D515" s="32"/>
      <c r="E515" s="33">
        <v>9600</v>
      </c>
      <c r="F515" s="34">
        <v>69130785.590000004</v>
      </c>
    </row>
    <row r="516" spans="1:6" x14ac:dyDescent="0.25">
      <c r="A516" s="29">
        <v>45218</v>
      </c>
      <c r="B516" s="30" t="s">
        <v>506</v>
      </c>
      <c r="C516" s="31">
        <v>202159</v>
      </c>
      <c r="D516" s="32"/>
      <c r="E516" s="33">
        <v>900</v>
      </c>
      <c r="F516" s="34">
        <v>69129885.590000004</v>
      </c>
    </row>
    <row r="517" spans="1:6" x14ac:dyDescent="0.25">
      <c r="A517" s="29">
        <v>45218</v>
      </c>
      <c r="B517" s="30" t="s">
        <v>507</v>
      </c>
      <c r="C517" s="31">
        <v>202163</v>
      </c>
      <c r="D517" s="32"/>
      <c r="E517" s="33">
        <v>1200</v>
      </c>
      <c r="F517" s="34">
        <v>69128685.590000004</v>
      </c>
    </row>
    <row r="518" spans="1:6" ht="25.5" x14ac:dyDescent="0.25">
      <c r="A518" s="29">
        <v>45218</v>
      </c>
      <c r="B518" s="30" t="s">
        <v>24</v>
      </c>
      <c r="C518" s="31">
        <v>202166</v>
      </c>
      <c r="D518" s="32"/>
      <c r="E518" s="33">
        <v>32167</v>
      </c>
      <c r="F518" s="34">
        <v>69096518.590000004</v>
      </c>
    </row>
    <row r="519" spans="1:6" x14ac:dyDescent="0.25">
      <c r="A519" s="29">
        <v>45218</v>
      </c>
      <c r="B519" s="30" t="s">
        <v>508</v>
      </c>
      <c r="C519" s="31">
        <v>202181</v>
      </c>
      <c r="D519" s="32"/>
      <c r="E519" s="33">
        <v>1785</v>
      </c>
      <c r="F519" s="34">
        <v>69094733.590000004</v>
      </c>
    </row>
    <row r="520" spans="1:6" x14ac:dyDescent="0.25">
      <c r="A520" s="29">
        <v>45218</v>
      </c>
      <c r="B520" s="30" t="s">
        <v>278</v>
      </c>
      <c r="C520" s="31">
        <v>202160</v>
      </c>
      <c r="D520" s="32"/>
      <c r="E520" s="33">
        <v>800</v>
      </c>
      <c r="F520" s="34">
        <v>69093933.590000004</v>
      </c>
    </row>
    <row r="521" spans="1:6" x14ac:dyDescent="0.25">
      <c r="A521" s="29">
        <v>45218</v>
      </c>
      <c r="B521" s="30" t="s">
        <v>283</v>
      </c>
      <c r="C521" s="31">
        <v>202156</v>
      </c>
      <c r="D521" s="32"/>
      <c r="E521" s="33">
        <v>1810</v>
      </c>
      <c r="F521" s="34">
        <v>69092123.590000004</v>
      </c>
    </row>
    <row r="522" spans="1:6" x14ac:dyDescent="0.25">
      <c r="A522" s="29">
        <v>45218</v>
      </c>
      <c r="B522" s="30" t="s">
        <v>243</v>
      </c>
      <c r="C522" s="31">
        <v>202164</v>
      </c>
      <c r="D522" s="32"/>
      <c r="E522" s="33">
        <v>7685.8</v>
      </c>
      <c r="F522" s="34">
        <v>69084437.790000007</v>
      </c>
    </row>
    <row r="523" spans="1:6" x14ac:dyDescent="0.25">
      <c r="A523" s="29">
        <v>45218</v>
      </c>
      <c r="B523" s="30" t="s">
        <v>509</v>
      </c>
      <c r="C523" s="31">
        <v>202157</v>
      </c>
      <c r="D523" s="32"/>
      <c r="E523" s="33">
        <v>1700</v>
      </c>
      <c r="F523" s="34">
        <v>69082737.790000007</v>
      </c>
    </row>
    <row r="524" spans="1:6" x14ac:dyDescent="0.25">
      <c r="A524" s="29">
        <v>45218</v>
      </c>
      <c r="B524" s="30" t="s">
        <v>510</v>
      </c>
      <c r="C524" s="31">
        <v>202179</v>
      </c>
      <c r="D524" s="32"/>
      <c r="E524" s="33">
        <v>142500</v>
      </c>
      <c r="F524" s="34">
        <v>68940237.790000007</v>
      </c>
    </row>
    <row r="525" spans="1:6" x14ac:dyDescent="0.25">
      <c r="A525" s="29">
        <v>45218</v>
      </c>
      <c r="B525" s="30" t="s">
        <v>511</v>
      </c>
      <c r="C525" s="31">
        <v>202158</v>
      </c>
      <c r="D525" s="32"/>
      <c r="E525" s="33">
        <v>1350</v>
      </c>
      <c r="F525" s="34">
        <v>68938887.790000007</v>
      </c>
    </row>
    <row r="526" spans="1:6" x14ac:dyDescent="0.25">
      <c r="A526" s="29">
        <v>45218</v>
      </c>
      <c r="B526" s="30" t="s">
        <v>9</v>
      </c>
      <c r="C526" s="31">
        <v>202125</v>
      </c>
      <c r="D526" s="32"/>
      <c r="E526" s="33">
        <v>27330.400000000001</v>
      </c>
      <c r="F526" s="34">
        <v>68911557.390000001</v>
      </c>
    </row>
    <row r="527" spans="1:6" x14ac:dyDescent="0.25">
      <c r="A527" s="29">
        <v>45218</v>
      </c>
      <c r="B527" s="30" t="s">
        <v>239</v>
      </c>
      <c r="C527" s="31">
        <v>202097</v>
      </c>
      <c r="D527" s="32"/>
      <c r="E527" s="33">
        <v>15250</v>
      </c>
      <c r="F527" s="34">
        <v>68896307.390000001</v>
      </c>
    </row>
    <row r="528" spans="1:6" x14ac:dyDescent="0.25">
      <c r="A528" s="29">
        <v>45218</v>
      </c>
      <c r="B528" s="30" t="s">
        <v>400</v>
      </c>
      <c r="C528" s="31">
        <v>202102</v>
      </c>
      <c r="D528" s="32"/>
      <c r="E528" s="33">
        <v>15250</v>
      </c>
      <c r="F528" s="34">
        <v>68881057.390000001</v>
      </c>
    </row>
    <row r="529" spans="1:6" x14ac:dyDescent="0.25">
      <c r="A529" s="29">
        <v>45218</v>
      </c>
      <c r="B529" s="30" t="s">
        <v>238</v>
      </c>
      <c r="C529" s="31">
        <v>202098</v>
      </c>
      <c r="D529" s="32"/>
      <c r="E529" s="33">
        <v>12650</v>
      </c>
      <c r="F529" s="34">
        <v>68868407.390000001</v>
      </c>
    </row>
    <row r="530" spans="1:6" x14ac:dyDescent="0.25">
      <c r="A530" s="29">
        <v>45218</v>
      </c>
      <c r="B530" s="30" t="s">
        <v>351</v>
      </c>
      <c r="C530" s="31">
        <v>202104</v>
      </c>
      <c r="D530" s="32"/>
      <c r="E530" s="33">
        <v>10500</v>
      </c>
      <c r="F530" s="34">
        <v>68857907.390000001</v>
      </c>
    </row>
    <row r="531" spans="1:6" x14ac:dyDescent="0.25">
      <c r="A531" s="29">
        <v>45218</v>
      </c>
      <c r="B531" s="30" t="s">
        <v>512</v>
      </c>
      <c r="C531" s="31">
        <v>202140</v>
      </c>
      <c r="D531" s="32"/>
      <c r="E531" s="33">
        <v>14577</v>
      </c>
      <c r="F531" s="34">
        <v>68843330.390000001</v>
      </c>
    </row>
    <row r="532" spans="1:6" x14ac:dyDescent="0.25">
      <c r="A532" s="29">
        <v>45218</v>
      </c>
      <c r="B532" s="30" t="s">
        <v>513</v>
      </c>
      <c r="C532" s="31">
        <v>202103</v>
      </c>
      <c r="D532" s="32"/>
      <c r="E532" s="33">
        <v>12650</v>
      </c>
      <c r="F532" s="34">
        <v>68830680.390000001</v>
      </c>
    </row>
    <row r="533" spans="1:6" x14ac:dyDescent="0.25">
      <c r="A533" s="29">
        <v>45218</v>
      </c>
      <c r="B533" s="30" t="s">
        <v>98</v>
      </c>
      <c r="C533" s="31" t="s">
        <v>514</v>
      </c>
      <c r="D533" s="32">
        <v>42300.24</v>
      </c>
      <c r="E533" s="33"/>
      <c r="F533" s="34">
        <v>68872980.629999995</v>
      </c>
    </row>
    <row r="534" spans="1:6" x14ac:dyDescent="0.25">
      <c r="A534" s="29">
        <v>45218</v>
      </c>
      <c r="B534" s="30" t="s">
        <v>98</v>
      </c>
      <c r="C534" s="31" t="s">
        <v>515</v>
      </c>
      <c r="D534" s="32">
        <v>95195.76</v>
      </c>
      <c r="E534" s="33"/>
      <c r="F534" s="34">
        <v>68968176.390000001</v>
      </c>
    </row>
    <row r="535" spans="1:6" x14ac:dyDescent="0.25">
      <c r="A535" s="29">
        <v>45218</v>
      </c>
      <c r="B535" s="30" t="s">
        <v>98</v>
      </c>
      <c r="C535" s="31" t="s">
        <v>516</v>
      </c>
      <c r="D535" s="32">
        <v>42300.24</v>
      </c>
      <c r="E535" s="33"/>
      <c r="F535" s="34">
        <v>69010476.629999995</v>
      </c>
    </row>
    <row r="536" spans="1:6" x14ac:dyDescent="0.25">
      <c r="A536" s="29">
        <v>45218</v>
      </c>
      <c r="B536" s="30" t="s">
        <v>98</v>
      </c>
      <c r="C536" s="31" t="s">
        <v>517</v>
      </c>
      <c r="D536" s="32">
        <v>42300.24</v>
      </c>
      <c r="E536" s="33"/>
      <c r="F536" s="34">
        <v>69052776.870000005</v>
      </c>
    </row>
    <row r="537" spans="1:6" x14ac:dyDescent="0.25">
      <c r="A537" s="29">
        <v>45218</v>
      </c>
      <c r="B537" s="30" t="s">
        <v>98</v>
      </c>
      <c r="C537" s="31" t="s">
        <v>518</v>
      </c>
      <c r="D537" s="32">
        <v>47197</v>
      </c>
      <c r="E537" s="33"/>
      <c r="F537" s="34">
        <v>69099973.870000005</v>
      </c>
    </row>
    <row r="538" spans="1:6" x14ac:dyDescent="0.25">
      <c r="A538" s="29">
        <v>45219</v>
      </c>
      <c r="B538" s="30" t="s">
        <v>102</v>
      </c>
      <c r="C538" s="31" t="s">
        <v>519</v>
      </c>
      <c r="D538" s="32">
        <v>747617.77</v>
      </c>
      <c r="E538" s="33"/>
      <c r="F538" s="34">
        <v>69847591.640000001</v>
      </c>
    </row>
    <row r="539" spans="1:6" x14ac:dyDescent="0.25">
      <c r="A539" s="29">
        <v>45219</v>
      </c>
      <c r="B539" s="30" t="s">
        <v>102</v>
      </c>
      <c r="C539" s="31" t="s">
        <v>520</v>
      </c>
      <c r="D539" s="32">
        <v>90165</v>
      </c>
      <c r="E539" s="33"/>
      <c r="F539" s="34">
        <v>69937756.640000001</v>
      </c>
    </row>
    <row r="540" spans="1:6" x14ac:dyDescent="0.25">
      <c r="A540" s="29">
        <v>45219</v>
      </c>
      <c r="B540" s="30" t="s">
        <v>5</v>
      </c>
      <c r="C540" s="31">
        <v>32364524986</v>
      </c>
      <c r="D540" s="32">
        <v>521820</v>
      </c>
      <c r="E540" s="33"/>
      <c r="F540" s="34">
        <v>70459576.640000001</v>
      </c>
    </row>
    <row r="541" spans="1:6" x14ac:dyDescent="0.25">
      <c r="A541" s="29">
        <v>45219</v>
      </c>
      <c r="B541" s="30" t="s">
        <v>199</v>
      </c>
      <c r="C541" s="31">
        <v>21470548</v>
      </c>
      <c r="D541" s="32"/>
      <c r="E541" s="33">
        <v>5000000</v>
      </c>
      <c r="F541" s="34">
        <v>65459576.640000001</v>
      </c>
    </row>
    <row r="542" spans="1:6" x14ac:dyDescent="0.25">
      <c r="A542" s="29">
        <v>45219</v>
      </c>
      <c r="B542" s="30" t="s">
        <v>199</v>
      </c>
      <c r="C542" s="31">
        <v>21470547</v>
      </c>
      <c r="D542" s="32"/>
      <c r="E542" s="33">
        <v>1000000</v>
      </c>
      <c r="F542" s="34">
        <v>64459576.640000001</v>
      </c>
    </row>
    <row r="543" spans="1:6" ht="25.5" x14ac:dyDescent="0.25">
      <c r="A543" s="29">
        <v>45219</v>
      </c>
      <c r="B543" s="30" t="s">
        <v>521</v>
      </c>
      <c r="C543" s="31">
        <v>4524000001980</v>
      </c>
      <c r="D543" s="32"/>
      <c r="E543" s="33">
        <v>682788.79</v>
      </c>
      <c r="F543" s="34">
        <v>63776787.850000001</v>
      </c>
    </row>
    <row r="544" spans="1:6" x14ac:dyDescent="0.25">
      <c r="A544" s="29">
        <v>45219</v>
      </c>
      <c r="B544" s="30" t="s">
        <v>522</v>
      </c>
      <c r="C544" s="31">
        <v>4524000001980</v>
      </c>
      <c r="D544" s="32"/>
      <c r="E544" s="33">
        <v>124267.66</v>
      </c>
      <c r="F544" s="34">
        <v>63652520.189999998</v>
      </c>
    </row>
    <row r="545" spans="1:6" x14ac:dyDescent="0.25">
      <c r="A545" s="29">
        <v>45219</v>
      </c>
      <c r="B545" s="30" t="s">
        <v>523</v>
      </c>
      <c r="C545" s="31">
        <v>4524000001980</v>
      </c>
      <c r="D545" s="32"/>
      <c r="E545" s="33">
        <v>2923224.18</v>
      </c>
      <c r="F545" s="34">
        <v>60729296.009999998</v>
      </c>
    </row>
    <row r="546" spans="1:6" x14ac:dyDescent="0.25">
      <c r="A546" s="29">
        <v>45219</v>
      </c>
      <c r="B546" s="30" t="s">
        <v>102</v>
      </c>
      <c r="C546" s="31" t="s">
        <v>524</v>
      </c>
      <c r="D546" s="32">
        <v>3271</v>
      </c>
      <c r="E546" s="33"/>
      <c r="F546" s="34">
        <v>60732567.009999998</v>
      </c>
    </row>
    <row r="547" spans="1:6" x14ac:dyDescent="0.25">
      <c r="A547" s="29">
        <v>45219</v>
      </c>
      <c r="B547" s="30" t="s">
        <v>102</v>
      </c>
      <c r="C547" s="31" t="s">
        <v>525</v>
      </c>
      <c r="D547" s="32">
        <v>11530</v>
      </c>
      <c r="E547" s="33"/>
      <c r="F547" s="34">
        <v>60744097.009999998</v>
      </c>
    </row>
    <row r="548" spans="1:6" x14ac:dyDescent="0.25">
      <c r="A548" s="29">
        <v>45219</v>
      </c>
      <c r="B548" s="30" t="s">
        <v>102</v>
      </c>
      <c r="C548" s="31" t="s">
        <v>526</v>
      </c>
      <c r="D548" s="32">
        <v>6985</v>
      </c>
      <c r="E548" s="33"/>
      <c r="F548" s="34">
        <v>60751082.009999998</v>
      </c>
    </row>
    <row r="549" spans="1:6" x14ac:dyDescent="0.25">
      <c r="A549" s="29">
        <v>45219</v>
      </c>
      <c r="B549" s="30" t="s">
        <v>102</v>
      </c>
      <c r="C549" s="31" t="s">
        <v>527</v>
      </c>
      <c r="D549" s="32">
        <v>1000</v>
      </c>
      <c r="E549" s="33"/>
      <c r="F549" s="34">
        <v>60752082.009999998</v>
      </c>
    </row>
    <row r="550" spans="1:6" x14ac:dyDescent="0.25">
      <c r="A550" s="29">
        <v>45219</v>
      </c>
      <c r="B550" s="30" t="s">
        <v>102</v>
      </c>
      <c r="C550" s="31" t="s">
        <v>528</v>
      </c>
      <c r="D550" s="32">
        <v>1000</v>
      </c>
      <c r="E550" s="33"/>
      <c r="F550" s="34">
        <v>60753082.009999998</v>
      </c>
    </row>
    <row r="551" spans="1:6" x14ac:dyDescent="0.25">
      <c r="A551" s="29">
        <v>45219</v>
      </c>
      <c r="B551" s="30" t="s">
        <v>102</v>
      </c>
      <c r="C551" s="31" t="s">
        <v>529</v>
      </c>
      <c r="D551" s="32">
        <v>10010</v>
      </c>
      <c r="E551" s="33"/>
      <c r="F551" s="34">
        <v>60763092.009999998</v>
      </c>
    </row>
    <row r="552" spans="1:6" x14ac:dyDescent="0.25">
      <c r="A552" s="29">
        <v>45219</v>
      </c>
      <c r="B552" s="30" t="s">
        <v>102</v>
      </c>
      <c r="C552" s="31" t="s">
        <v>530</v>
      </c>
      <c r="D552" s="32">
        <v>2256</v>
      </c>
      <c r="E552" s="33"/>
      <c r="F552" s="34">
        <v>60765348.009999998</v>
      </c>
    </row>
    <row r="553" spans="1:6" x14ac:dyDescent="0.25">
      <c r="A553" s="29">
        <v>45219</v>
      </c>
      <c r="B553" s="30" t="s">
        <v>102</v>
      </c>
      <c r="C553" s="31" t="s">
        <v>531</v>
      </c>
      <c r="D553" s="32">
        <v>19954.349999999999</v>
      </c>
      <c r="E553" s="33"/>
      <c r="F553" s="34">
        <v>60785302.359999999</v>
      </c>
    </row>
    <row r="554" spans="1:6" x14ac:dyDescent="0.25">
      <c r="A554" s="29">
        <v>45219</v>
      </c>
      <c r="B554" s="30" t="s">
        <v>102</v>
      </c>
      <c r="C554" s="31" t="s">
        <v>532</v>
      </c>
      <c r="D554" s="32">
        <v>1104692.45</v>
      </c>
      <c r="E554" s="33"/>
      <c r="F554" s="34">
        <v>61889994.810000002</v>
      </c>
    </row>
    <row r="555" spans="1:6" x14ac:dyDescent="0.25">
      <c r="A555" s="29">
        <v>45219</v>
      </c>
      <c r="B555" s="30" t="s">
        <v>102</v>
      </c>
      <c r="C555" s="31" t="s">
        <v>533</v>
      </c>
      <c r="D555" s="32">
        <v>3116742.25</v>
      </c>
      <c r="E555" s="33"/>
      <c r="F555" s="34">
        <v>65006737.060000002</v>
      </c>
    </row>
    <row r="556" spans="1:6" x14ac:dyDescent="0.25">
      <c r="A556" s="29">
        <v>45219</v>
      </c>
      <c r="B556" s="30" t="s">
        <v>102</v>
      </c>
      <c r="C556" s="31" t="s">
        <v>534</v>
      </c>
      <c r="D556" s="32">
        <v>775</v>
      </c>
      <c r="E556" s="33"/>
      <c r="F556" s="34">
        <v>65007512.060000002</v>
      </c>
    </row>
    <row r="557" spans="1:6" x14ac:dyDescent="0.25">
      <c r="A557" s="29">
        <v>45219</v>
      </c>
      <c r="B557" s="30" t="s">
        <v>102</v>
      </c>
      <c r="C557" s="31" t="s">
        <v>535</v>
      </c>
      <c r="D557" s="32">
        <v>9240772.7799999993</v>
      </c>
      <c r="E557" s="33"/>
      <c r="F557" s="34">
        <v>74248284.840000004</v>
      </c>
    </row>
    <row r="558" spans="1:6" x14ac:dyDescent="0.25">
      <c r="A558" s="29">
        <v>45220</v>
      </c>
      <c r="B558" s="30" t="s">
        <v>536</v>
      </c>
      <c r="C558" s="31" t="s">
        <v>537</v>
      </c>
      <c r="D558" s="32">
        <v>42981</v>
      </c>
      <c r="E558" s="33"/>
      <c r="F558" s="34">
        <v>74291265.840000004</v>
      </c>
    </row>
    <row r="559" spans="1:6" x14ac:dyDescent="0.25">
      <c r="A559" s="29">
        <v>45220</v>
      </c>
      <c r="B559" s="30" t="s">
        <v>536</v>
      </c>
      <c r="C559" s="31" t="s">
        <v>538</v>
      </c>
      <c r="D559" s="32">
        <v>1825</v>
      </c>
      <c r="E559" s="33"/>
      <c r="F559" s="34">
        <v>74293090.840000004</v>
      </c>
    </row>
    <row r="560" spans="1:6" x14ac:dyDescent="0.25">
      <c r="A560" s="29">
        <v>45222</v>
      </c>
      <c r="B560" s="30" t="s">
        <v>539</v>
      </c>
      <c r="C560" s="31">
        <v>202197</v>
      </c>
      <c r="D560" s="32"/>
      <c r="E560" s="33">
        <v>10744.2</v>
      </c>
      <c r="F560" s="34">
        <v>74282346.640000001</v>
      </c>
    </row>
    <row r="561" spans="1:6" x14ac:dyDescent="0.25">
      <c r="A561" s="29">
        <v>45222</v>
      </c>
      <c r="B561" s="30" t="s">
        <v>540</v>
      </c>
      <c r="C561" s="31">
        <v>202198</v>
      </c>
      <c r="D561" s="32"/>
      <c r="E561" s="33">
        <v>5682.5</v>
      </c>
      <c r="F561" s="34">
        <v>74276664.140000001</v>
      </c>
    </row>
    <row r="562" spans="1:6" x14ac:dyDescent="0.25">
      <c r="A562" s="29">
        <v>45222</v>
      </c>
      <c r="B562" s="30" t="s">
        <v>541</v>
      </c>
      <c r="C562" s="31">
        <v>202202</v>
      </c>
      <c r="D562" s="32"/>
      <c r="E562" s="33">
        <v>6615</v>
      </c>
      <c r="F562" s="34">
        <v>74270049.140000001</v>
      </c>
    </row>
    <row r="563" spans="1:6" x14ac:dyDescent="0.25">
      <c r="A563" s="29">
        <v>45222</v>
      </c>
      <c r="B563" s="30" t="s">
        <v>542</v>
      </c>
      <c r="C563" s="31">
        <v>202193</v>
      </c>
      <c r="D563" s="32"/>
      <c r="E563" s="33">
        <v>5000</v>
      </c>
      <c r="F563" s="34">
        <v>74265049.140000001</v>
      </c>
    </row>
    <row r="564" spans="1:6" x14ac:dyDescent="0.25">
      <c r="A564" s="29">
        <v>45222</v>
      </c>
      <c r="B564" s="30" t="s">
        <v>543</v>
      </c>
      <c r="C564" s="31">
        <v>202203</v>
      </c>
      <c r="D564" s="32"/>
      <c r="E564" s="33">
        <v>4882.5</v>
      </c>
      <c r="F564" s="34">
        <v>74260166.640000001</v>
      </c>
    </row>
    <row r="565" spans="1:6" x14ac:dyDescent="0.25">
      <c r="A565" s="29">
        <v>45222</v>
      </c>
      <c r="B565" s="30" t="s">
        <v>6</v>
      </c>
      <c r="C565" s="31">
        <v>202194</v>
      </c>
      <c r="D565" s="32"/>
      <c r="E565" s="33">
        <v>5000</v>
      </c>
      <c r="F565" s="34">
        <v>74255166.640000001</v>
      </c>
    </row>
    <row r="566" spans="1:6" x14ac:dyDescent="0.25">
      <c r="A566" s="29">
        <v>45222</v>
      </c>
      <c r="B566" s="30" t="s">
        <v>442</v>
      </c>
      <c r="C566" s="31">
        <v>202192</v>
      </c>
      <c r="D566" s="32"/>
      <c r="E566" s="33">
        <v>5000</v>
      </c>
      <c r="F566" s="34">
        <v>74250166.640000001</v>
      </c>
    </row>
    <row r="567" spans="1:6" x14ac:dyDescent="0.25">
      <c r="A567" s="29">
        <v>45222</v>
      </c>
      <c r="B567" s="30" t="s">
        <v>544</v>
      </c>
      <c r="C567" s="31">
        <v>202214</v>
      </c>
      <c r="D567" s="32"/>
      <c r="E567" s="33">
        <v>1000</v>
      </c>
      <c r="F567" s="34">
        <v>74249166.640000001</v>
      </c>
    </row>
    <row r="568" spans="1:6" x14ac:dyDescent="0.25">
      <c r="A568" s="29">
        <v>45222</v>
      </c>
      <c r="B568" s="30" t="s">
        <v>545</v>
      </c>
      <c r="C568" s="31">
        <v>202191</v>
      </c>
      <c r="D568" s="32"/>
      <c r="E568" s="33">
        <v>10000</v>
      </c>
      <c r="F568" s="34">
        <v>74239166.640000001</v>
      </c>
    </row>
    <row r="569" spans="1:6" x14ac:dyDescent="0.25">
      <c r="A569" s="29">
        <v>45222</v>
      </c>
      <c r="B569" s="30" t="s">
        <v>546</v>
      </c>
      <c r="C569" s="31">
        <v>202190</v>
      </c>
      <c r="D569" s="32"/>
      <c r="E569" s="33">
        <v>15000</v>
      </c>
      <c r="F569" s="34">
        <v>74224166.640000001</v>
      </c>
    </row>
    <row r="570" spans="1:6" x14ac:dyDescent="0.25">
      <c r="A570" s="29">
        <v>45222</v>
      </c>
      <c r="B570" s="30" t="s">
        <v>239</v>
      </c>
      <c r="C570" s="31">
        <v>202189</v>
      </c>
      <c r="D570" s="32"/>
      <c r="E570" s="33">
        <v>20000</v>
      </c>
      <c r="F570" s="34">
        <v>74204166.640000001</v>
      </c>
    </row>
    <row r="571" spans="1:6" x14ac:dyDescent="0.25">
      <c r="A571" s="29">
        <v>45222</v>
      </c>
      <c r="B571" s="30" t="s">
        <v>15</v>
      </c>
      <c r="C571" s="31">
        <v>202216</v>
      </c>
      <c r="D571" s="32"/>
      <c r="E571" s="33">
        <v>1000</v>
      </c>
      <c r="F571" s="34">
        <v>74203166.640000001</v>
      </c>
    </row>
    <row r="572" spans="1:6" x14ac:dyDescent="0.25">
      <c r="A572" s="29">
        <v>45222</v>
      </c>
      <c r="B572" s="30" t="s">
        <v>14</v>
      </c>
      <c r="C572" s="31">
        <v>202215</v>
      </c>
      <c r="D572" s="32"/>
      <c r="E572" s="33">
        <v>1000</v>
      </c>
      <c r="F572" s="34">
        <v>74202166.640000001</v>
      </c>
    </row>
    <row r="573" spans="1:6" x14ac:dyDescent="0.25">
      <c r="A573" s="29">
        <v>45222</v>
      </c>
      <c r="B573" s="30" t="s">
        <v>547</v>
      </c>
      <c r="C573" s="31">
        <v>202138</v>
      </c>
      <c r="D573" s="32"/>
      <c r="E573" s="33">
        <v>183363.05</v>
      </c>
      <c r="F573" s="34">
        <v>74018803.590000004</v>
      </c>
    </row>
    <row r="574" spans="1:6" x14ac:dyDescent="0.25">
      <c r="A574" s="29">
        <v>45222</v>
      </c>
      <c r="B574" s="30" t="s">
        <v>464</v>
      </c>
      <c r="C574" s="31">
        <v>202174</v>
      </c>
      <c r="D574" s="32"/>
      <c r="E574" s="33">
        <v>45508.52</v>
      </c>
      <c r="F574" s="34">
        <v>73973295.069999993</v>
      </c>
    </row>
    <row r="575" spans="1:6" x14ac:dyDescent="0.25">
      <c r="A575" s="29">
        <v>45222</v>
      </c>
      <c r="B575" s="30" t="s">
        <v>548</v>
      </c>
      <c r="C575" s="31">
        <v>202217</v>
      </c>
      <c r="D575" s="32"/>
      <c r="E575" s="33">
        <v>1000</v>
      </c>
      <c r="F575" s="34">
        <v>73972295.069999993</v>
      </c>
    </row>
    <row r="576" spans="1:6" x14ac:dyDescent="0.25">
      <c r="A576" s="29">
        <v>45222</v>
      </c>
      <c r="B576" s="30" t="s">
        <v>549</v>
      </c>
      <c r="C576" s="31">
        <v>202139</v>
      </c>
      <c r="D576" s="32"/>
      <c r="E576" s="33">
        <v>470862.76</v>
      </c>
      <c r="F576" s="34">
        <v>73501432.310000002</v>
      </c>
    </row>
    <row r="577" spans="1:6" x14ac:dyDescent="0.25">
      <c r="A577" s="29">
        <v>45222</v>
      </c>
      <c r="B577" s="30" t="s">
        <v>550</v>
      </c>
      <c r="C577" s="31">
        <v>202218</v>
      </c>
      <c r="D577" s="32"/>
      <c r="E577" s="33">
        <v>1900</v>
      </c>
      <c r="F577" s="34">
        <v>73499532.310000002</v>
      </c>
    </row>
    <row r="578" spans="1:6" x14ac:dyDescent="0.25">
      <c r="A578" s="29">
        <v>45222</v>
      </c>
      <c r="B578" s="30" t="s">
        <v>20</v>
      </c>
      <c r="C578" s="31">
        <v>202219</v>
      </c>
      <c r="D578" s="32"/>
      <c r="E578" s="33">
        <v>1900</v>
      </c>
      <c r="F578" s="34">
        <v>73497632.310000002</v>
      </c>
    </row>
    <row r="579" spans="1:6" x14ac:dyDescent="0.25">
      <c r="A579" s="29">
        <v>45222</v>
      </c>
      <c r="B579" s="30" t="s">
        <v>108</v>
      </c>
      <c r="C579" s="31" t="s">
        <v>551</v>
      </c>
      <c r="D579" s="32">
        <v>223831</v>
      </c>
      <c r="E579" s="33"/>
      <c r="F579" s="34">
        <v>73721463.310000002</v>
      </c>
    </row>
    <row r="580" spans="1:6" ht="25.5" x14ac:dyDescent="0.25">
      <c r="A580" s="29">
        <v>45222</v>
      </c>
      <c r="B580" s="30" t="s">
        <v>552</v>
      </c>
      <c r="C580" s="31">
        <v>202221</v>
      </c>
      <c r="D580" s="32"/>
      <c r="E580" s="33">
        <v>900</v>
      </c>
      <c r="F580" s="34">
        <v>73720563.310000002</v>
      </c>
    </row>
    <row r="581" spans="1:6" x14ac:dyDescent="0.25">
      <c r="A581" s="29">
        <v>45222</v>
      </c>
      <c r="B581" s="30" t="s">
        <v>433</v>
      </c>
      <c r="C581" s="31">
        <v>202222</v>
      </c>
      <c r="D581" s="32"/>
      <c r="E581" s="33">
        <v>1800</v>
      </c>
      <c r="F581" s="34">
        <v>73718763.310000002</v>
      </c>
    </row>
    <row r="582" spans="1:6" x14ac:dyDescent="0.25">
      <c r="A582" s="29">
        <v>45222</v>
      </c>
      <c r="B582" s="30" t="s">
        <v>13</v>
      </c>
      <c r="C582" s="31">
        <v>202205</v>
      </c>
      <c r="D582" s="32"/>
      <c r="E582" s="33">
        <v>1700</v>
      </c>
      <c r="F582" s="34">
        <v>73717063.310000002</v>
      </c>
    </row>
    <row r="583" spans="1:6" x14ac:dyDescent="0.25">
      <c r="A583" s="29">
        <v>45222</v>
      </c>
      <c r="B583" s="30" t="s">
        <v>108</v>
      </c>
      <c r="C583" s="31" t="s">
        <v>553</v>
      </c>
      <c r="D583" s="32">
        <v>1702</v>
      </c>
      <c r="E583" s="33"/>
      <c r="F583" s="34">
        <v>73718765.310000002</v>
      </c>
    </row>
    <row r="584" spans="1:6" x14ac:dyDescent="0.25">
      <c r="A584" s="29">
        <v>45222</v>
      </c>
      <c r="B584" s="30" t="s">
        <v>554</v>
      </c>
      <c r="C584" s="31">
        <v>202224</v>
      </c>
      <c r="D584" s="32"/>
      <c r="E584" s="33">
        <v>4500</v>
      </c>
      <c r="F584" s="34">
        <v>73714265.310000002</v>
      </c>
    </row>
    <row r="585" spans="1:6" x14ac:dyDescent="0.25">
      <c r="A585" s="29">
        <v>45222</v>
      </c>
      <c r="B585" s="30" t="s">
        <v>108</v>
      </c>
      <c r="C585" s="31" t="s">
        <v>555</v>
      </c>
      <c r="D585" s="32">
        <v>26179</v>
      </c>
      <c r="E585" s="33"/>
      <c r="F585" s="34">
        <v>73740444.310000002</v>
      </c>
    </row>
    <row r="586" spans="1:6" x14ac:dyDescent="0.25">
      <c r="A586" s="29">
        <v>45222</v>
      </c>
      <c r="B586" s="30" t="s">
        <v>108</v>
      </c>
      <c r="C586" s="31" t="s">
        <v>556</v>
      </c>
      <c r="D586" s="32">
        <v>33043</v>
      </c>
      <c r="E586" s="33"/>
      <c r="F586" s="34">
        <v>73773487.310000002</v>
      </c>
    </row>
    <row r="587" spans="1:6" x14ac:dyDescent="0.25">
      <c r="A587" s="29">
        <v>45222</v>
      </c>
      <c r="B587" s="30" t="s">
        <v>557</v>
      </c>
      <c r="C587" s="31">
        <v>202223</v>
      </c>
      <c r="D587" s="32"/>
      <c r="E587" s="33">
        <v>2700</v>
      </c>
      <c r="F587" s="34">
        <v>73770787.310000002</v>
      </c>
    </row>
    <row r="588" spans="1:6" x14ac:dyDescent="0.25">
      <c r="A588" s="29">
        <v>45222</v>
      </c>
      <c r="B588" s="30" t="s">
        <v>558</v>
      </c>
      <c r="C588" s="31">
        <v>202185</v>
      </c>
      <c r="D588" s="32"/>
      <c r="E588" s="33">
        <v>123500</v>
      </c>
      <c r="F588" s="34">
        <v>73647287.310000002</v>
      </c>
    </row>
    <row r="589" spans="1:6" x14ac:dyDescent="0.25">
      <c r="A589" s="29">
        <v>45222</v>
      </c>
      <c r="B589" s="30" t="s">
        <v>508</v>
      </c>
      <c r="C589" s="31">
        <v>202206</v>
      </c>
      <c r="D589" s="32"/>
      <c r="E589" s="33">
        <v>1785</v>
      </c>
      <c r="F589" s="34">
        <v>73645502.310000002</v>
      </c>
    </row>
    <row r="590" spans="1:6" x14ac:dyDescent="0.25">
      <c r="A590" s="29">
        <v>45222</v>
      </c>
      <c r="B590" s="30" t="s">
        <v>559</v>
      </c>
      <c r="C590" s="31">
        <v>202204</v>
      </c>
      <c r="D590" s="32"/>
      <c r="E590" s="33">
        <v>6615</v>
      </c>
      <c r="F590" s="34">
        <v>73638887.310000002</v>
      </c>
    </row>
    <row r="591" spans="1:6" x14ac:dyDescent="0.25">
      <c r="A591" s="29">
        <v>45222</v>
      </c>
      <c r="B591" s="30" t="s">
        <v>560</v>
      </c>
      <c r="C591" s="31">
        <v>202211</v>
      </c>
      <c r="D591" s="32"/>
      <c r="E591" s="33">
        <v>6397.4</v>
      </c>
      <c r="F591" s="34">
        <v>73632489.909999996</v>
      </c>
    </row>
    <row r="592" spans="1:6" x14ac:dyDescent="0.25">
      <c r="A592" s="29">
        <v>45222</v>
      </c>
      <c r="B592" s="30" t="s">
        <v>509</v>
      </c>
      <c r="C592" s="31">
        <v>202207</v>
      </c>
      <c r="D592" s="32"/>
      <c r="E592" s="33">
        <v>2150</v>
      </c>
      <c r="F592" s="34">
        <v>73630339.909999996</v>
      </c>
    </row>
    <row r="593" spans="1:6" x14ac:dyDescent="0.25">
      <c r="A593" s="29">
        <v>45222</v>
      </c>
      <c r="B593" s="30" t="s">
        <v>561</v>
      </c>
      <c r="C593" s="31">
        <v>202212</v>
      </c>
      <c r="D593" s="32"/>
      <c r="E593" s="33">
        <v>1700</v>
      </c>
      <c r="F593" s="34">
        <v>73628639.909999996</v>
      </c>
    </row>
    <row r="594" spans="1:6" x14ac:dyDescent="0.25">
      <c r="A594" s="29">
        <v>45222</v>
      </c>
      <c r="B594" s="30" t="s">
        <v>248</v>
      </c>
      <c r="C594" s="31">
        <v>202230</v>
      </c>
      <c r="D594" s="32"/>
      <c r="E594" s="33">
        <v>4500</v>
      </c>
      <c r="F594" s="34">
        <v>73624139.909999996</v>
      </c>
    </row>
    <row r="595" spans="1:6" x14ac:dyDescent="0.25">
      <c r="A595" s="29">
        <v>45222</v>
      </c>
      <c r="B595" s="30" t="s">
        <v>562</v>
      </c>
      <c r="C595" s="31">
        <v>202229</v>
      </c>
      <c r="D595" s="32"/>
      <c r="E595" s="33">
        <v>4500</v>
      </c>
      <c r="F595" s="34">
        <v>73619639.909999996</v>
      </c>
    </row>
    <row r="596" spans="1:6" x14ac:dyDescent="0.25">
      <c r="A596" s="29">
        <v>45222</v>
      </c>
      <c r="B596" s="30" t="s">
        <v>563</v>
      </c>
      <c r="C596" s="31">
        <v>202228</v>
      </c>
      <c r="D596" s="32"/>
      <c r="E596" s="33">
        <v>4500</v>
      </c>
      <c r="F596" s="34">
        <v>73615139.909999996</v>
      </c>
    </row>
    <row r="597" spans="1:6" x14ac:dyDescent="0.25">
      <c r="A597" s="29">
        <v>45222</v>
      </c>
      <c r="B597" s="30" t="s">
        <v>429</v>
      </c>
      <c r="C597" s="31">
        <v>202227</v>
      </c>
      <c r="D597" s="32"/>
      <c r="E597" s="33">
        <v>4500</v>
      </c>
      <c r="F597" s="34">
        <v>73610639.909999996</v>
      </c>
    </row>
    <row r="598" spans="1:6" x14ac:dyDescent="0.25">
      <c r="A598" s="29">
        <v>45222</v>
      </c>
      <c r="B598" s="30" t="s">
        <v>564</v>
      </c>
      <c r="C598" s="31">
        <v>202226</v>
      </c>
      <c r="D598" s="32"/>
      <c r="E598" s="33">
        <v>4500</v>
      </c>
      <c r="F598" s="34">
        <v>73606139.909999996</v>
      </c>
    </row>
    <row r="599" spans="1:6" x14ac:dyDescent="0.25">
      <c r="A599" s="29">
        <v>45222</v>
      </c>
      <c r="B599" s="30" t="s">
        <v>108</v>
      </c>
      <c r="C599" s="31" t="s">
        <v>565</v>
      </c>
      <c r="D599" s="32">
        <v>1575</v>
      </c>
      <c r="E599" s="33"/>
      <c r="F599" s="34">
        <v>73607714.909999996</v>
      </c>
    </row>
    <row r="600" spans="1:6" x14ac:dyDescent="0.25">
      <c r="A600" s="29">
        <v>45222</v>
      </c>
      <c r="B600" s="30" t="s">
        <v>108</v>
      </c>
      <c r="C600" s="31" t="s">
        <v>566</v>
      </c>
      <c r="D600" s="32">
        <v>11759</v>
      </c>
      <c r="E600" s="33"/>
      <c r="F600" s="34">
        <v>73619473.909999996</v>
      </c>
    </row>
    <row r="601" spans="1:6" x14ac:dyDescent="0.25">
      <c r="A601" s="29">
        <v>45222</v>
      </c>
      <c r="B601" s="30" t="s">
        <v>108</v>
      </c>
      <c r="C601" s="31" t="s">
        <v>567</v>
      </c>
      <c r="D601" s="32">
        <v>7538</v>
      </c>
      <c r="E601" s="33"/>
      <c r="F601" s="34">
        <v>73627011.909999996</v>
      </c>
    </row>
    <row r="602" spans="1:6" x14ac:dyDescent="0.25">
      <c r="A602" s="29">
        <v>45222</v>
      </c>
      <c r="B602" s="30" t="s">
        <v>568</v>
      </c>
      <c r="C602" s="31">
        <v>202176</v>
      </c>
      <c r="D602" s="32"/>
      <c r="E602" s="33">
        <v>731997.6</v>
      </c>
      <c r="F602" s="34">
        <v>72895014.310000002</v>
      </c>
    </row>
    <row r="603" spans="1:6" x14ac:dyDescent="0.25">
      <c r="A603" s="29">
        <v>45222</v>
      </c>
      <c r="B603" s="30" t="s">
        <v>569</v>
      </c>
      <c r="C603" s="31">
        <v>6819</v>
      </c>
      <c r="D603" s="32"/>
      <c r="E603" s="33">
        <v>59325</v>
      </c>
      <c r="F603" s="34">
        <v>72835689.310000002</v>
      </c>
    </row>
    <row r="604" spans="1:6" x14ac:dyDescent="0.25">
      <c r="A604" s="29">
        <v>45222</v>
      </c>
      <c r="B604" s="30" t="s">
        <v>108</v>
      </c>
      <c r="C604" s="31" t="s">
        <v>570</v>
      </c>
      <c r="D604" s="32">
        <v>5317</v>
      </c>
      <c r="E604" s="33"/>
      <c r="F604" s="34">
        <v>72841006.310000002</v>
      </c>
    </row>
    <row r="605" spans="1:6" x14ac:dyDescent="0.25">
      <c r="A605" s="29">
        <v>45222</v>
      </c>
      <c r="B605" s="30" t="s">
        <v>571</v>
      </c>
      <c r="C605" s="31">
        <v>202231</v>
      </c>
      <c r="D605" s="32"/>
      <c r="E605" s="33">
        <v>182400</v>
      </c>
      <c r="F605" s="34">
        <v>72658606.310000002</v>
      </c>
    </row>
    <row r="606" spans="1:6" x14ac:dyDescent="0.25">
      <c r="A606" s="29">
        <v>45222</v>
      </c>
      <c r="B606" s="30" t="s">
        <v>572</v>
      </c>
      <c r="C606" s="31">
        <v>202183</v>
      </c>
      <c r="D606" s="32"/>
      <c r="E606" s="33">
        <v>218632.4</v>
      </c>
      <c r="F606" s="34">
        <v>72439973.909999996</v>
      </c>
    </row>
    <row r="607" spans="1:6" x14ac:dyDescent="0.25">
      <c r="A607" s="29">
        <v>45222</v>
      </c>
      <c r="B607" s="30" t="s">
        <v>573</v>
      </c>
      <c r="C607" s="31">
        <v>202208</v>
      </c>
      <c r="D607" s="32"/>
      <c r="E607" s="33">
        <v>123500</v>
      </c>
      <c r="F607" s="34">
        <v>72316473.909999996</v>
      </c>
    </row>
    <row r="608" spans="1:6" x14ac:dyDescent="0.25">
      <c r="A608" s="29">
        <v>45222</v>
      </c>
      <c r="B608" s="30" t="s">
        <v>574</v>
      </c>
      <c r="C608" s="31">
        <v>202109</v>
      </c>
      <c r="D608" s="32"/>
      <c r="E608" s="33">
        <v>40341</v>
      </c>
      <c r="F608" s="34">
        <v>72276132.909999996</v>
      </c>
    </row>
    <row r="609" spans="1:6" x14ac:dyDescent="0.25">
      <c r="A609" s="29">
        <v>45222</v>
      </c>
      <c r="B609" s="30" t="s">
        <v>575</v>
      </c>
      <c r="C609" s="31">
        <v>202142</v>
      </c>
      <c r="D609" s="32"/>
      <c r="E609" s="33">
        <v>139880.85</v>
      </c>
      <c r="F609" s="34">
        <v>72136252.060000002</v>
      </c>
    </row>
    <row r="610" spans="1:6" x14ac:dyDescent="0.25">
      <c r="A610" s="29">
        <v>45222</v>
      </c>
      <c r="B610" s="30" t="s">
        <v>285</v>
      </c>
      <c r="C610" s="31">
        <v>202122</v>
      </c>
      <c r="D610" s="32"/>
      <c r="E610" s="33">
        <v>13452</v>
      </c>
      <c r="F610" s="34">
        <v>72122800.060000002</v>
      </c>
    </row>
    <row r="611" spans="1:6" x14ac:dyDescent="0.25">
      <c r="A611" s="29">
        <v>45222</v>
      </c>
      <c r="B611" s="30" t="s">
        <v>352</v>
      </c>
      <c r="C611" s="31">
        <v>202238</v>
      </c>
      <c r="D611" s="32"/>
      <c r="E611" s="33">
        <v>12119</v>
      </c>
      <c r="F611" s="34">
        <v>72110681.060000002</v>
      </c>
    </row>
    <row r="612" spans="1:6" x14ac:dyDescent="0.25">
      <c r="A612" s="29">
        <v>45222</v>
      </c>
      <c r="B612" s="30" t="s">
        <v>576</v>
      </c>
      <c r="C612" s="31">
        <v>202225</v>
      </c>
      <c r="D612" s="32"/>
      <c r="E612" s="33">
        <v>4500</v>
      </c>
      <c r="F612" s="34">
        <v>72106181.060000002</v>
      </c>
    </row>
    <row r="613" spans="1:6" x14ac:dyDescent="0.25">
      <c r="A613" s="29">
        <v>45222</v>
      </c>
      <c r="B613" s="30" t="s">
        <v>577</v>
      </c>
      <c r="C613" s="31">
        <v>266079</v>
      </c>
      <c r="D613" s="32"/>
      <c r="E613" s="33">
        <v>167941</v>
      </c>
      <c r="F613" s="34">
        <v>71938240.060000002</v>
      </c>
    </row>
    <row r="614" spans="1:6" x14ac:dyDescent="0.25">
      <c r="A614" s="29">
        <v>45222</v>
      </c>
      <c r="B614" s="30" t="s">
        <v>578</v>
      </c>
      <c r="C614" s="31">
        <v>266078</v>
      </c>
      <c r="D614" s="32"/>
      <c r="E614" s="33">
        <v>610699.05000000005</v>
      </c>
      <c r="F614" s="34">
        <v>71327541.010000005</v>
      </c>
    </row>
    <row r="615" spans="1:6" x14ac:dyDescent="0.25">
      <c r="A615" s="29">
        <v>45223</v>
      </c>
      <c r="B615" s="30" t="s">
        <v>579</v>
      </c>
      <c r="C615" s="31">
        <v>266081</v>
      </c>
      <c r="D615" s="32"/>
      <c r="E615" s="33">
        <v>383346.95</v>
      </c>
      <c r="F615" s="34">
        <v>70944194.060000002</v>
      </c>
    </row>
    <row r="616" spans="1:6" x14ac:dyDescent="0.25">
      <c r="A616" s="29">
        <v>45223</v>
      </c>
      <c r="B616" s="30" t="s">
        <v>580</v>
      </c>
      <c r="C616" s="31">
        <v>266080</v>
      </c>
      <c r="D616" s="32"/>
      <c r="E616" s="33"/>
      <c r="F616" s="34">
        <v>70944194.060000002</v>
      </c>
    </row>
    <row r="617" spans="1:6" x14ac:dyDescent="0.25">
      <c r="A617" s="29">
        <v>45223</v>
      </c>
      <c r="B617" s="30" t="s">
        <v>580</v>
      </c>
      <c r="C617" s="31">
        <v>266080</v>
      </c>
      <c r="D617" s="32"/>
      <c r="E617" s="33">
        <v>153003.06</v>
      </c>
      <c r="F617" s="34">
        <v>70791191</v>
      </c>
    </row>
    <row r="618" spans="1:6" x14ac:dyDescent="0.25">
      <c r="A618" s="29">
        <v>45223</v>
      </c>
      <c r="B618" s="30" t="s">
        <v>581</v>
      </c>
      <c r="C618" s="31">
        <v>202106</v>
      </c>
      <c r="D618" s="32"/>
      <c r="E618" s="33">
        <v>67941.25</v>
      </c>
      <c r="F618" s="34">
        <v>70723249.75</v>
      </c>
    </row>
    <row r="619" spans="1:6" ht="25.5" x14ac:dyDescent="0.25">
      <c r="A619" s="29">
        <v>45223</v>
      </c>
      <c r="B619" s="30" t="s">
        <v>582</v>
      </c>
      <c r="C619" s="31">
        <v>59</v>
      </c>
      <c r="D619" s="32"/>
      <c r="E619" s="33">
        <v>5517.6</v>
      </c>
      <c r="F619" s="34">
        <v>70717732.150000006</v>
      </c>
    </row>
    <row r="620" spans="1:6" x14ac:dyDescent="0.25">
      <c r="A620" s="29">
        <v>45223</v>
      </c>
      <c r="B620" s="30" t="s">
        <v>583</v>
      </c>
      <c r="C620" s="31">
        <v>202108</v>
      </c>
      <c r="D620" s="32"/>
      <c r="E620" s="33">
        <v>98893.08</v>
      </c>
      <c r="F620" s="34">
        <v>70618839.069999993</v>
      </c>
    </row>
    <row r="621" spans="1:6" x14ac:dyDescent="0.25">
      <c r="A621" s="29">
        <v>45223</v>
      </c>
      <c r="B621" s="30" t="s">
        <v>110</v>
      </c>
      <c r="C621" s="31" t="s">
        <v>584</v>
      </c>
      <c r="D621" s="32"/>
      <c r="E621" s="33"/>
      <c r="F621" s="34">
        <v>70618839.069999993</v>
      </c>
    </row>
    <row r="622" spans="1:6" x14ac:dyDescent="0.25">
      <c r="A622" s="29">
        <v>45223</v>
      </c>
      <c r="B622" s="30" t="s">
        <v>110</v>
      </c>
      <c r="C622" s="31" t="s">
        <v>585</v>
      </c>
      <c r="D622" s="32"/>
      <c r="E622" s="33"/>
      <c r="F622" s="34">
        <v>70618839.069999993</v>
      </c>
    </row>
    <row r="623" spans="1:6" x14ac:dyDescent="0.25">
      <c r="A623" s="29">
        <v>45223</v>
      </c>
      <c r="B623" s="30" t="s">
        <v>110</v>
      </c>
      <c r="C623" s="31" t="s">
        <v>586</v>
      </c>
      <c r="D623" s="32"/>
      <c r="E623" s="33"/>
      <c r="F623" s="34">
        <v>70618839.069999993</v>
      </c>
    </row>
    <row r="624" spans="1:6" x14ac:dyDescent="0.25">
      <c r="A624" s="29">
        <v>45223</v>
      </c>
      <c r="B624" s="30" t="s">
        <v>110</v>
      </c>
      <c r="C624" s="31" t="s">
        <v>587</v>
      </c>
      <c r="D624" s="32"/>
      <c r="E624" s="33"/>
      <c r="F624" s="34">
        <v>70618839.069999993</v>
      </c>
    </row>
    <row r="625" spans="1:6" x14ac:dyDescent="0.25">
      <c r="A625" s="29">
        <v>45223</v>
      </c>
      <c r="B625" s="30" t="s">
        <v>110</v>
      </c>
      <c r="C625" s="31" t="s">
        <v>588</v>
      </c>
      <c r="D625" s="32">
        <v>715</v>
      </c>
      <c r="E625" s="33"/>
      <c r="F625" s="34">
        <v>70619554.069999993</v>
      </c>
    </row>
    <row r="626" spans="1:6" x14ac:dyDescent="0.25">
      <c r="A626" s="29">
        <v>45223</v>
      </c>
      <c r="B626" s="30" t="s">
        <v>110</v>
      </c>
      <c r="C626" s="31" t="s">
        <v>589</v>
      </c>
      <c r="D626" s="32">
        <v>578995</v>
      </c>
      <c r="E626" s="33"/>
      <c r="F626" s="34">
        <v>71198549.069999993</v>
      </c>
    </row>
    <row r="627" spans="1:6" x14ac:dyDescent="0.25">
      <c r="A627" s="29">
        <v>45223</v>
      </c>
      <c r="B627" s="30" t="s">
        <v>110</v>
      </c>
      <c r="C627" s="31" t="s">
        <v>590</v>
      </c>
      <c r="D627" s="32">
        <v>5670</v>
      </c>
      <c r="E627" s="33"/>
      <c r="F627" s="34">
        <v>71204219.069999993</v>
      </c>
    </row>
    <row r="628" spans="1:6" x14ac:dyDescent="0.25">
      <c r="A628" s="29">
        <v>45223</v>
      </c>
      <c r="B628" s="30" t="s">
        <v>110</v>
      </c>
      <c r="C628" s="31" t="s">
        <v>591</v>
      </c>
      <c r="D628" s="32">
        <v>8680</v>
      </c>
      <c r="E628" s="33"/>
      <c r="F628" s="34">
        <v>71212899.069999993</v>
      </c>
    </row>
    <row r="629" spans="1:6" x14ac:dyDescent="0.25">
      <c r="A629" s="29">
        <v>45223</v>
      </c>
      <c r="B629" s="30" t="s">
        <v>110</v>
      </c>
      <c r="C629" s="31" t="s">
        <v>592</v>
      </c>
      <c r="D629" s="32">
        <v>6790</v>
      </c>
      <c r="E629" s="33"/>
      <c r="F629" s="34">
        <v>71219689.069999993</v>
      </c>
    </row>
    <row r="630" spans="1:6" x14ac:dyDescent="0.25">
      <c r="A630" s="29">
        <v>45223</v>
      </c>
      <c r="B630" s="30" t="s">
        <v>110</v>
      </c>
      <c r="C630" s="31" t="s">
        <v>593</v>
      </c>
      <c r="D630" s="32">
        <v>7964</v>
      </c>
      <c r="E630" s="33"/>
      <c r="F630" s="34">
        <v>71227653.069999993</v>
      </c>
    </row>
    <row r="631" spans="1:6" x14ac:dyDescent="0.25">
      <c r="A631" s="29">
        <v>45223</v>
      </c>
      <c r="B631" s="30" t="s">
        <v>110</v>
      </c>
      <c r="C631" s="31" t="s">
        <v>594</v>
      </c>
      <c r="D631" s="32">
        <v>3390275.25</v>
      </c>
      <c r="E631" s="33"/>
      <c r="F631" s="34">
        <v>74617928.319999993</v>
      </c>
    </row>
    <row r="632" spans="1:6" x14ac:dyDescent="0.25">
      <c r="A632" s="29">
        <v>45224</v>
      </c>
      <c r="B632" s="30" t="s">
        <v>112</v>
      </c>
      <c r="C632" s="31" t="s">
        <v>595</v>
      </c>
      <c r="D632" s="32">
        <v>11305</v>
      </c>
      <c r="E632" s="33"/>
      <c r="F632" s="34">
        <v>74629233.319999993</v>
      </c>
    </row>
    <row r="633" spans="1:6" x14ac:dyDescent="0.25">
      <c r="A633" s="29">
        <v>45224</v>
      </c>
      <c r="B633" s="30" t="s">
        <v>112</v>
      </c>
      <c r="C633" s="31" t="s">
        <v>596</v>
      </c>
      <c r="D633" s="32">
        <v>7185</v>
      </c>
      <c r="E633" s="33"/>
      <c r="F633" s="34">
        <v>74636418.319999993</v>
      </c>
    </row>
    <row r="634" spans="1:6" x14ac:dyDescent="0.25">
      <c r="A634" s="29">
        <v>45224</v>
      </c>
      <c r="B634" s="30" t="s">
        <v>112</v>
      </c>
      <c r="C634" s="31" t="s">
        <v>597</v>
      </c>
      <c r="D634" s="32">
        <v>9995</v>
      </c>
      <c r="E634" s="33"/>
      <c r="F634" s="34">
        <v>74646413.319999993</v>
      </c>
    </row>
    <row r="635" spans="1:6" x14ac:dyDescent="0.25">
      <c r="A635" s="29">
        <v>45224</v>
      </c>
      <c r="B635" s="30" t="s">
        <v>598</v>
      </c>
      <c r="C635" s="31">
        <v>266082</v>
      </c>
      <c r="D635" s="32"/>
      <c r="E635" s="33">
        <v>18722.240000000002</v>
      </c>
      <c r="F635" s="34">
        <v>74627691.079999998</v>
      </c>
    </row>
    <row r="636" spans="1:6" x14ac:dyDescent="0.25">
      <c r="A636" s="29">
        <v>45224</v>
      </c>
      <c r="B636" s="30" t="s">
        <v>112</v>
      </c>
      <c r="C636" s="31" t="s">
        <v>599</v>
      </c>
      <c r="D636" s="32">
        <v>2993126.04</v>
      </c>
      <c r="E636" s="33"/>
      <c r="F636" s="34">
        <v>77620817.120000005</v>
      </c>
    </row>
    <row r="637" spans="1:6" x14ac:dyDescent="0.25">
      <c r="A637" s="29">
        <v>45224</v>
      </c>
      <c r="B637" s="30" t="s">
        <v>112</v>
      </c>
      <c r="C637" s="31" t="s">
        <v>600</v>
      </c>
      <c r="D637" s="32">
        <v>89265</v>
      </c>
      <c r="E637" s="33"/>
      <c r="F637" s="34">
        <v>77710082.120000005</v>
      </c>
    </row>
    <row r="638" spans="1:6" x14ac:dyDescent="0.25">
      <c r="A638" s="29">
        <v>45224</v>
      </c>
      <c r="B638" s="30" t="s">
        <v>199</v>
      </c>
      <c r="C638" s="31">
        <v>21470556</v>
      </c>
      <c r="D638" s="32"/>
      <c r="E638" s="33">
        <v>3000000</v>
      </c>
      <c r="F638" s="34">
        <v>74710082.120000005</v>
      </c>
    </row>
    <row r="639" spans="1:6" x14ac:dyDescent="0.25">
      <c r="A639" s="29">
        <v>45224</v>
      </c>
      <c r="B639" s="30" t="s">
        <v>199</v>
      </c>
      <c r="C639" s="31">
        <v>21470555</v>
      </c>
      <c r="D639" s="32"/>
      <c r="E639" s="33">
        <v>5000000</v>
      </c>
      <c r="F639" s="34">
        <v>69710082.120000005</v>
      </c>
    </row>
    <row r="640" spans="1:6" x14ac:dyDescent="0.25">
      <c r="A640" s="29">
        <v>45224</v>
      </c>
      <c r="B640" s="30" t="s">
        <v>433</v>
      </c>
      <c r="C640" s="31">
        <v>202261</v>
      </c>
      <c r="D640" s="32"/>
      <c r="E640" s="33">
        <v>1800</v>
      </c>
      <c r="F640" s="34">
        <v>69708282.120000005</v>
      </c>
    </row>
    <row r="641" spans="1:6" x14ac:dyDescent="0.25">
      <c r="A641" s="29">
        <v>45224</v>
      </c>
      <c r="B641" s="30" t="s">
        <v>312</v>
      </c>
      <c r="C641" s="31">
        <v>202294</v>
      </c>
      <c r="D641" s="32"/>
      <c r="E641" s="33">
        <v>1417.5</v>
      </c>
      <c r="F641" s="34">
        <v>69706864.620000005</v>
      </c>
    </row>
    <row r="642" spans="1:6" x14ac:dyDescent="0.25">
      <c r="A642" s="29">
        <v>45224</v>
      </c>
      <c r="B642" s="30" t="s">
        <v>601</v>
      </c>
      <c r="C642" s="31">
        <v>202250</v>
      </c>
      <c r="D642" s="32"/>
      <c r="E642" s="33">
        <v>1000</v>
      </c>
      <c r="F642" s="34">
        <v>69705864.620000005</v>
      </c>
    </row>
    <row r="643" spans="1:6" x14ac:dyDescent="0.25">
      <c r="A643" s="29">
        <v>45224</v>
      </c>
      <c r="B643" s="30" t="s">
        <v>435</v>
      </c>
      <c r="C643" s="31">
        <v>202262</v>
      </c>
      <c r="D643" s="32"/>
      <c r="E643" s="33">
        <v>1200</v>
      </c>
      <c r="F643" s="34">
        <v>69704664.620000005</v>
      </c>
    </row>
    <row r="644" spans="1:6" x14ac:dyDescent="0.25">
      <c r="A644" s="29">
        <v>45224</v>
      </c>
      <c r="B644" s="30" t="s">
        <v>602</v>
      </c>
      <c r="C644" s="31">
        <v>202291</v>
      </c>
      <c r="D644" s="32"/>
      <c r="E644" s="33">
        <v>7341.5</v>
      </c>
      <c r="F644" s="34">
        <v>69697323.120000005</v>
      </c>
    </row>
    <row r="645" spans="1:6" x14ac:dyDescent="0.25">
      <c r="A645" s="29">
        <v>45224</v>
      </c>
      <c r="B645" s="30" t="s">
        <v>465</v>
      </c>
      <c r="C645" s="31">
        <v>202241</v>
      </c>
      <c r="D645" s="32"/>
      <c r="E645" s="33">
        <v>3000000</v>
      </c>
      <c r="F645" s="34">
        <v>66697323.119999997</v>
      </c>
    </row>
    <row r="646" spans="1:6" x14ac:dyDescent="0.25">
      <c r="A646" s="29">
        <v>45224</v>
      </c>
      <c r="B646" s="30" t="s">
        <v>603</v>
      </c>
      <c r="C646" s="31">
        <v>1880</v>
      </c>
      <c r="D646" s="32"/>
      <c r="E646" s="33">
        <v>32589.599999999999</v>
      </c>
      <c r="F646" s="34">
        <v>66664733.520000003</v>
      </c>
    </row>
    <row r="647" spans="1:6" x14ac:dyDescent="0.25">
      <c r="A647" s="29">
        <v>45224</v>
      </c>
      <c r="B647" s="30" t="s">
        <v>112</v>
      </c>
      <c r="C647" s="31" t="s">
        <v>604</v>
      </c>
      <c r="D647" s="32">
        <v>3689</v>
      </c>
      <c r="E647" s="33"/>
      <c r="F647" s="34">
        <v>66668422.520000003</v>
      </c>
    </row>
    <row r="648" spans="1:6" x14ac:dyDescent="0.25">
      <c r="A648" s="29">
        <v>45224</v>
      </c>
      <c r="B648" s="30" t="s">
        <v>605</v>
      </c>
      <c r="C648" s="31">
        <v>202209</v>
      </c>
      <c r="D648" s="32"/>
      <c r="E648" s="33">
        <v>221342.1</v>
      </c>
      <c r="F648" s="34">
        <v>66447080.420000002</v>
      </c>
    </row>
    <row r="649" spans="1:6" x14ac:dyDescent="0.25">
      <c r="A649" s="29">
        <v>45224</v>
      </c>
      <c r="B649" s="30" t="s">
        <v>112</v>
      </c>
      <c r="C649" s="31" t="s">
        <v>606</v>
      </c>
      <c r="D649" s="32">
        <v>18038</v>
      </c>
      <c r="E649" s="33"/>
      <c r="F649" s="34">
        <v>66465118.420000002</v>
      </c>
    </row>
    <row r="650" spans="1:6" x14ac:dyDescent="0.25">
      <c r="A650" s="29">
        <v>45224</v>
      </c>
      <c r="B650" s="30" t="s">
        <v>607</v>
      </c>
      <c r="C650" s="31">
        <v>202240</v>
      </c>
      <c r="D650" s="32"/>
      <c r="E650" s="33">
        <v>107756.64</v>
      </c>
      <c r="F650" s="34">
        <v>66357361.780000001</v>
      </c>
    </row>
    <row r="651" spans="1:6" x14ac:dyDescent="0.25">
      <c r="A651" s="29">
        <v>45224</v>
      </c>
      <c r="B651" s="30" t="s">
        <v>608</v>
      </c>
      <c r="C651" s="31">
        <v>202259</v>
      </c>
      <c r="D651" s="32"/>
      <c r="E651" s="33">
        <v>17482.5</v>
      </c>
      <c r="F651" s="34">
        <v>66339879.280000001</v>
      </c>
    </row>
    <row r="652" spans="1:6" x14ac:dyDescent="0.25">
      <c r="A652" s="29">
        <v>45224</v>
      </c>
      <c r="B652" s="30" t="s">
        <v>609</v>
      </c>
      <c r="C652" s="31">
        <v>202258</v>
      </c>
      <c r="D652" s="32"/>
      <c r="E652" s="33">
        <v>12915</v>
      </c>
      <c r="F652" s="34">
        <v>66326964.280000001</v>
      </c>
    </row>
    <row r="653" spans="1:6" x14ac:dyDescent="0.25">
      <c r="A653" s="29">
        <v>45224</v>
      </c>
      <c r="B653" s="30" t="s">
        <v>610</v>
      </c>
      <c r="C653" s="31">
        <v>202257</v>
      </c>
      <c r="D653" s="32"/>
      <c r="E653" s="33">
        <v>12915</v>
      </c>
      <c r="F653" s="34">
        <v>66314049.280000001</v>
      </c>
    </row>
    <row r="654" spans="1:6" x14ac:dyDescent="0.25">
      <c r="A654" s="29">
        <v>45224</v>
      </c>
      <c r="B654" s="30" t="s">
        <v>438</v>
      </c>
      <c r="C654" s="31">
        <v>202266</v>
      </c>
      <c r="D654" s="32"/>
      <c r="E654" s="33">
        <v>1200</v>
      </c>
      <c r="F654" s="34">
        <v>66312849.280000001</v>
      </c>
    </row>
    <row r="655" spans="1:6" x14ac:dyDescent="0.25">
      <c r="A655" s="29">
        <v>45224</v>
      </c>
      <c r="B655" s="30" t="s">
        <v>439</v>
      </c>
      <c r="C655" s="31">
        <v>202267</v>
      </c>
      <c r="D655" s="32"/>
      <c r="E655" s="33">
        <v>1200</v>
      </c>
      <c r="F655" s="34">
        <v>66311649.280000001</v>
      </c>
    </row>
    <row r="656" spans="1:6" x14ac:dyDescent="0.25">
      <c r="A656" s="29">
        <v>45224</v>
      </c>
      <c r="B656" s="30" t="s">
        <v>437</v>
      </c>
      <c r="C656" s="31">
        <v>202265</v>
      </c>
      <c r="D656" s="32"/>
      <c r="E656" s="33">
        <v>1200</v>
      </c>
      <c r="F656" s="34">
        <v>66310449.280000001</v>
      </c>
    </row>
    <row r="657" spans="1:6" x14ac:dyDescent="0.25">
      <c r="A657" s="29">
        <v>45224</v>
      </c>
      <c r="B657" s="30" t="s">
        <v>436</v>
      </c>
      <c r="C657" s="31">
        <v>202264</v>
      </c>
      <c r="D657" s="32"/>
      <c r="E657" s="33">
        <v>1200</v>
      </c>
      <c r="F657" s="34">
        <v>66309249.280000001</v>
      </c>
    </row>
    <row r="658" spans="1:6" x14ac:dyDescent="0.25">
      <c r="A658" s="29">
        <v>45224</v>
      </c>
      <c r="B658" s="30" t="s">
        <v>15</v>
      </c>
      <c r="C658" s="31">
        <v>202253</v>
      </c>
      <c r="D658" s="32"/>
      <c r="E658" s="33">
        <v>1000</v>
      </c>
      <c r="F658" s="34">
        <v>66308249.280000001</v>
      </c>
    </row>
    <row r="659" spans="1:6" x14ac:dyDescent="0.25">
      <c r="A659" s="29">
        <v>45224</v>
      </c>
      <c r="B659" s="30" t="s">
        <v>611</v>
      </c>
      <c r="C659" s="31">
        <v>202254</v>
      </c>
      <c r="D659" s="32"/>
      <c r="E659" s="33">
        <v>1000</v>
      </c>
      <c r="F659" s="34">
        <v>66307249.280000001</v>
      </c>
    </row>
    <row r="660" spans="1:6" x14ac:dyDescent="0.25">
      <c r="A660" s="29">
        <v>45224</v>
      </c>
      <c r="B660" s="30" t="s">
        <v>262</v>
      </c>
      <c r="C660" s="31">
        <v>202252</v>
      </c>
      <c r="D660" s="32"/>
      <c r="E660" s="33">
        <v>1000</v>
      </c>
      <c r="F660" s="34">
        <v>66306249.280000001</v>
      </c>
    </row>
    <row r="661" spans="1:6" x14ac:dyDescent="0.25">
      <c r="A661" s="29">
        <v>45224</v>
      </c>
      <c r="B661" s="30" t="s">
        <v>612</v>
      </c>
      <c r="C661" s="31">
        <v>202263</v>
      </c>
      <c r="D661" s="32"/>
      <c r="E661" s="33">
        <v>3600</v>
      </c>
      <c r="F661" s="34">
        <v>66302649.280000001</v>
      </c>
    </row>
    <row r="662" spans="1:6" x14ac:dyDescent="0.25">
      <c r="A662" s="29">
        <v>45224</v>
      </c>
      <c r="B662" s="30" t="s">
        <v>5</v>
      </c>
      <c r="C662" s="31">
        <v>32422134054</v>
      </c>
      <c r="D662" s="32">
        <v>12795</v>
      </c>
      <c r="E662" s="33"/>
      <c r="F662" s="34">
        <v>66315444.280000001</v>
      </c>
    </row>
    <row r="663" spans="1:6" ht="25.5" x14ac:dyDescent="0.25">
      <c r="A663" s="29">
        <v>45225</v>
      </c>
      <c r="B663" s="30" t="s">
        <v>30</v>
      </c>
      <c r="C663" s="31">
        <v>202282</v>
      </c>
      <c r="D663" s="32"/>
      <c r="E663" s="33">
        <v>15000</v>
      </c>
      <c r="F663" s="34">
        <v>66300444.280000001</v>
      </c>
    </row>
    <row r="664" spans="1:6" ht="25.5" x14ac:dyDescent="0.25">
      <c r="A664" s="29">
        <v>45225</v>
      </c>
      <c r="B664" s="30" t="s">
        <v>30</v>
      </c>
      <c r="C664" s="31">
        <v>202284</v>
      </c>
      <c r="D664" s="32"/>
      <c r="E664" s="33">
        <v>50000</v>
      </c>
      <c r="F664" s="34">
        <v>66250444.280000001</v>
      </c>
    </row>
    <row r="665" spans="1:6" x14ac:dyDescent="0.25">
      <c r="A665" s="29">
        <v>45225</v>
      </c>
      <c r="B665" s="30" t="s">
        <v>613</v>
      </c>
      <c r="C665" s="31">
        <v>202297</v>
      </c>
      <c r="D665" s="32"/>
      <c r="E665" s="33">
        <v>69407.09</v>
      </c>
      <c r="F665" s="34">
        <v>66181037.189999998</v>
      </c>
    </row>
    <row r="666" spans="1:6" x14ac:dyDescent="0.25">
      <c r="A666" s="29">
        <v>45225</v>
      </c>
      <c r="B666" s="30" t="s">
        <v>9</v>
      </c>
      <c r="C666" s="31">
        <v>202051</v>
      </c>
      <c r="D666" s="32"/>
      <c r="E666" s="33">
        <v>29697.599999999999</v>
      </c>
      <c r="F666" s="34">
        <v>66151339.590000004</v>
      </c>
    </row>
    <row r="667" spans="1:6" x14ac:dyDescent="0.25">
      <c r="A667" s="29">
        <v>45225</v>
      </c>
      <c r="B667" s="30" t="s">
        <v>614</v>
      </c>
      <c r="C667" s="31">
        <v>202239</v>
      </c>
      <c r="D667" s="32"/>
      <c r="E667" s="33">
        <v>630</v>
      </c>
      <c r="F667" s="34">
        <v>66150709.590000004</v>
      </c>
    </row>
    <row r="668" spans="1:6" x14ac:dyDescent="0.25">
      <c r="A668" s="29">
        <v>45225</v>
      </c>
      <c r="B668" s="30" t="s">
        <v>5</v>
      </c>
      <c r="C668" s="31">
        <v>32438830746</v>
      </c>
      <c r="D668" s="32">
        <v>132933.34</v>
      </c>
      <c r="E668" s="33"/>
      <c r="F668" s="34">
        <v>66283642.93</v>
      </c>
    </row>
    <row r="669" spans="1:6" x14ac:dyDescent="0.25">
      <c r="A669" s="29">
        <v>45225</v>
      </c>
      <c r="B669" s="30" t="s">
        <v>117</v>
      </c>
      <c r="C669" s="31" t="s">
        <v>615</v>
      </c>
      <c r="D669" s="32">
        <v>1620</v>
      </c>
      <c r="E669" s="33"/>
      <c r="F669" s="34">
        <v>66285262.93</v>
      </c>
    </row>
    <row r="670" spans="1:6" x14ac:dyDescent="0.25">
      <c r="A670" s="29">
        <v>45225</v>
      </c>
      <c r="B670" s="30" t="s">
        <v>117</v>
      </c>
      <c r="C670" s="31" t="s">
        <v>616</v>
      </c>
      <c r="D670" s="32">
        <v>49630.21</v>
      </c>
      <c r="E670" s="33"/>
      <c r="F670" s="34">
        <v>66334893.140000001</v>
      </c>
    </row>
    <row r="671" spans="1:6" x14ac:dyDescent="0.25">
      <c r="A671" s="29">
        <v>45225</v>
      </c>
      <c r="B671" s="30" t="s">
        <v>117</v>
      </c>
      <c r="C671" s="31" t="s">
        <v>617</v>
      </c>
      <c r="D671" s="32">
        <v>23910</v>
      </c>
      <c r="E671" s="33"/>
      <c r="F671" s="34">
        <v>66358803.140000001</v>
      </c>
    </row>
    <row r="672" spans="1:6" x14ac:dyDescent="0.25">
      <c r="A672" s="29">
        <v>45225</v>
      </c>
      <c r="B672" s="30" t="s">
        <v>618</v>
      </c>
      <c r="C672" s="31">
        <v>202278</v>
      </c>
      <c r="D672" s="32"/>
      <c r="E672" s="33">
        <v>628055.79</v>
      </c>
      <c r="F672" s="34">
        <v>65730747.350000001</v>
      </c>
    </row>
    <row r="673" spans="1:6" ht="25.5" x14ac:dyDescent="0.25">
      <c r="A673" s="29">
        <v>45225</v>
      </c>
      <c r="B673" s="30" t="s">
        <v>619</v>
      </c>
      <c r="C673" s="31">
        <v>202277</v>
      </c>
      <c r="D673" s="32"/>
      <c r="E673" s="33">
        <v>44790</v>
      </c>
      <c r="F673" s="34">
        <v>65685957.350000001</v>
      </c>
    </row>
    <row r="674" spans="1:6" x14ac:dyDescent="0.25">
      <c r="A674" s="29">
        <v>45225</v>
      </c>
      <c r="B674" s="30" t="s">
        <v>117</v>
      </c>
      <c r="C674" s="31" t="s">
        <v>620</v>
      </c>
      <c r="D674" s="32">
        <v>99630</v>
      </c>
      <c r="E674" s="33"/>
      <c r="F674" s="34">
        <v>65785587.350000001</v>
      </c>
    </row>
    <row r="675" spans="1:6" x14ac:dyDescent="0.25">
      <c r="A675" s="29">
        <v>45225</v>
      </c>
      <c r="B675" s="30" t="s">
        <v>621</v>
      </c>
      <c r="C675" s="31">
        <v>202286</v>
      </c>
      <c r="D675" s="32"/>
      <c r="E675" s="33">
        <v>15000</v>
      </c>
      <c r="F675" s="34">
        <v>65770587.350000001</v>
      </c>
    </row>
    <row r="676" spans="1:6" x14ac:dyDescent="0.25">
      <c r="A676" s="29">
        <v>45225</v>
      </c>
      <c r="B676" s="30" t="s">
        <v>622</v>
      </c>
      <c r="C676" s="31">
        <v>202287</v>
      </c>
      <c r="D676" s="32"/>
      <c r="E676" s="33">
        <v>15000</v>
      </c>
      <c r="F676" s="34">
        <v>65755587.350000001</v>
      </c>
    </row>
    <row r="677" spans="1:6" x14ac:dyDescent="0.25">
      <c r="A677" s="29">
        <v>45225</v>
      </c>
      <c r="B677" s="30" t="s">
        <v>117</v>
      </c>
      <c r="C677" s="31" t="s">
        <v>623</v>
      </c>
      <c r="D677" s="32">
        <v>4636.5</v>
      </c>
      <c r="E677" s="33"/>
      <c r="F677" s="34">
        <v>65760223.850000001</v>
      </c>
    </row>
    <row r="678" spans="1:6" x14ac:dyDescent="0.25">
      <c r="A678" s="29">
        <v>45225</v>
      </c>
      <c r="B678" s="30" t="s">
        <v>117</v>
      </c>
      <c r="C678" s="31" t="s">
        <v>624</v>
      </c>
      <c r="D678" s="32">
        <v>114729.49</v>
      </c>
      <c r="E678" s="33"/>
      <c r="F678" s="34">
        <v>65874953.340000004</v>
      </c>
    </row>
    <row r="679" spans="1:6" x14ac:dyDescent="0.25">
      <c r="A679" s="29">
        <v>45225</v>
      </c>
      <c r="B679" s="30" t="s">
        <v>117</v>
      </c>
      <c r="C679" s="31" t="s">
        <v>625</v>
      </c>
      <c r="D679" s="32">
        <v>39704</v>
      </c>
      <c r="E679" s="33"/>
      <c r="F679" s="34">
        <v>65914657.340000004</v>
      </c>
    </row>
    <row r="680" spans="1:6" x14ac:dyDescent="0.25">
      <c r="A680" s="29">
        <v>45225</v>
      </c>
      <c r="B680" s="30" t="s">
        <v>117</v>
      </c>
      <c r="C680" s="31" t="s">
        <v>626</v>
      </c>
      <c r="D680" s="32">
        <v>206442</v>
      </c>
      <c r="E680" s="33"/>
      <c r="F680" s="34">
        <v>66121099.340000004</v>
      </c>
    </row>
    <row r="681" spans="1:6" x14ac:dyDescent="0.25">
      <c r="A681" s="29">
        <v>45225</v>
      </c>
      <c r="B681" s="30" t="s">
        <v>117</v>
      </c>
      <c r="C681" s="31" t="s">
        <v>627</v>
      </c>
      <c r="D681" s="32">
        <v>2324.5</v>
      </c>
      <c r="E681" s="33"/>
      <c r="F681" s="34">
        <v>66123423.840000004</v>
      </c>
    </row>
    <row r="682" spans="1:6" x14ac:dyDescent="0.25">
      <c r="A682" s="29">
        <v>45225</v>
      </c>
      <c r="B682" s="30" t="s">
        <v>117</v>
      </c>
      <c r="C682" s="31" t="s">
        <v>628</v>
      </c>
      <c r="D682" s="32">
        <v>7430</v>
      </c>
      <c r="E682" s="33"/>
      <c r="F682" s="34">
        <v>66130853.840000004</v>
      </c>
    </row>
    <row r="683" spans="1:6" x14ac:dyDescent="0.25">
      <c r="A683" s="29">
        <v>45225</v>
      </c>
      <c r="B683" s="30" t="s">
        <v>117</v>
      </c>
      <c r="C683" s="31" t="s">
        <v>629</v>
      </c>
      <c r="D683" s="32">
        <v>12208</v>
      </c>
      <c r="E683" s="33"/>
      <c r="F683" s="34">
        <v>66143061.840000004</v>
      </c>
    </row>
    <row r="684" spans="1:6" x14ac:dyDescent="0.25">
      <c r="A684" s="29">
        <v>45225</v>
      </c>
      <c r="B684" s="30" t="s">
        <v>117</v>
      </c>
      <c r="C684" s="31" t="s">
        <v>630</v>
      </c>
      <c r="D684" s="32">
        <v>8102</v>
      </c>
      <c r="E684" s="33"/>
      <c r="F684" s="34">
        <v>66151163.840000004</v>
      </c>
    </row>
    <row r="685" spans="1:6" x14ac:dyDescent="0.25">
      <c r="A685" s="29">
        <v>45225</v>
      </c>
      <c r="B685" s="30" t="s">
        <v>117</v>
      </c>
      <c r="C685" s="31" t="s">
        <v>631</v>
      </c>
      <c r="D685" s="32">
        <v>13640</v>
      </c>
      <c r="E685" s="33"/>
      <c r="F685" s="34">
        <v>66164803.840000004</v>
      </c>
    </row>
    <row r="686" spans="1:6" x14ac:dyDescent="0.25">
      <c r="A686" s="29">
        <v>45226</v>
      </c>
      <c r="B686" s="30" t="s">
        <v>120</v>
      </c>
      <c r="C686" s="31" t="s">
        <v>632</v>
      </c>
      <c r="D686" s="32">
        <v>186692</v>
      </c>
      <c r="E686" s="33"/>
      <c r="F686" s="34">
        <v>66351495.840000004</v>
      </c>
    </row>
    <row r="687" spans="1:6" ht="25.5" x14ac:dyDescent="0.25">
      <c r="A687" s="29">
        <v>45226</v>
      </c>
      <c r="B687" s="30" t="s">
        <v>633</v>
      </c>
      <c r="C687" s="31">
        <v>202210</v>
      </c>
      <c r="D687" s="32"/>
      <c r="E687" s="33">
        <v>723641.67</v>
      </c>
      <c r="F687" s="34">
        <v>65627854.170000002</v>
      </c>
    </row>
    <row r="688" spans="1:6" x14ac:dyDescent="0.25">
      <c r="A688" s="29">
        <v>45226</v>
      </c>
      <c r="B688" s="30" t="s">
        <v>634</v>
      </c>
      <c r="C688" s="31">
        <v>202269</v>
      </c>
      <c r="D688" s="32"/>
      <c r="E688" s="33">
        <v>46800</v>
      </c>
      <c r="F688" s="34">
        <v>65581054.170000002</v>
      </c>
    </row>
    <row r="689" spans="1:6" x14ac:dyDescent="0.25">
      <c r="A689" s="29">
        <v>45226</v>
      </c>
      <c r="B689" s="30" t="s">
        <v>635</v>
      </c>
      <c r="C689" s="31">
        <v>202270</v>
      </c>
      <c r="D689" s="32"/>
      <c r="E689" s="33">
        <v>154584</v>
      </c>
      <c r="F689" s="34">
        <v>65426470.170000002</v>
      </c>
    </row>
    <row r="690" spans="1:6" x14ac:dyDescent="0.25">
      <c r="A690" s="29">
        <v>45226</v>
      </c>
      <c r="B690" s="30" t="s">
        <v>636</v>
      </c>
      <c r="C690" s="31">
        <v>202271</v>
      </c>
      <c r="D690" s="32"/>
      <c r="E690" s="33">
        <v>59400</v>
      </c>
      <c r="F690" s="34">
        <v>65367070.170000002</v>
      </c>
    </row>
    <row r="691" spans="1:6" x14ac:dyDescent="0.25">
      <c r="A691" s="29">
        <v>45226</v>
      </c>
      <c r="B691" s="30" t="s">
        <v>637</v>
      </c>
      <c r="C691" s="31">
        <v>202247</v>
      </c>
      <c r="D691" s="32"/>
      <c r="E691" s="33">
        <v>6163098.1500000004</v>
      </c>
      <c r="F691" s="34">
        <v>59203972.020000003</v>
      </c>
    </row>
    <row r="692" spans="1:6" x14ac:dyDescent="0.25">
      <c r="A692" s="29">
        <v>45226</v>
      </c>
      <c r="B692" s="30" t="s">
        <v>120</v>
      </c>
      <c r="C692" s="31" t="s">
        <v>638</v>
      </c>
      <c r="D692" s="32">
        <v>446752</v>
      </c>
      <c r="E692" s="33"/>
      <c r="F692" s="34">
        <v>59650724.020000003</v>
      </c>
    </row>
    <row r="693" spans="1:6" x14ac:dyDescent="0.25">
      <c r="A693" s="29">
        <v>45226</v>
      </c>
      <c r="B693" s="30" t="s">
        <v>120</v>
      </c>
      <c r="C693" s="31" t="s">
        <v>639</v>
      </c>
      <c r="D693" s="32">
        <v>5637942.2199999997</v>
      </c>
      <c r="E693" s="33"/>
      <c r="F693" s="34">
        <v>65288666.240000002</v>
      </c>
    </row>
    <row r="694" spans="1:6" x14ac:dyDescent="0.25">
      <c r="A694" s="29">
        <v>45226</v>
      </c>
      <c r="B694" s="30" t="s">
        <v>120</v>
      </c>
      <c r="C694" s="31" t="s">
        <v>640</v>
      </c>
      <c r="D694" s="32">
        <v>1101520.5</v>
      </c>
      <c r="E694" s="33"/>
      <c r="F694" s="34">
        <v>66390186.740000002</v>
      </c>
    </row>
    <row r="695" spans="1:6" x14ac:dyDescent="0.25">
      <c r="A695" s="29">
        <v>45226</v>
      </c>
      <c r="B695" s="30" t="s">
        <v>120</v>
      </c>
      <c r="C695" s="31" t="s">
        <v>641</v>
      </c>
      <c r="D695" s="32">
        <v>2688251.25</v>
      </c>
      <c r="E695" s="33"/>
      <c r="F695" s="34">
        <v>69078437.989999995</v>
      </c>
    </row>
    <row r="696" spans="1:6" x14ac:dyDescent="0.25">
      <c r="A696" s="29">
        <v>45226</v>
      </c>
      <c r="B696" s="30" t="s">
        <v>120</v>
      </c>
      <c r="C696" s="31" t="s">
        <v>642</v>
      </c>
      <c r="D696" s="32">
        <v>8993650.9299999997</v>
      </c>
      <c r="E696" s="33"/>
      <c r="F696" s="34">
        <v>78072088.920000002</v>
      </c>
    </row>
    <row r="697" spans="1:6" x14ac:dyDescent="0.25">
      <c r="A697" s="29">
        <v>45226</v>
      </c>
      <c r="B697" s="30" t="s">
        <v>643</v>
      </c>
      <c r="C697" s="31">
        <v>266084</v>
      </c>
      <c r="D697" s="32"/>
      <c r="E697" s="33">
        <v>7260</v>
      </c>
      <c r="F697" s="34">
        <v>78064828.920000002</v>
      </c>
    </row>
    <row r="698" spans="1:6" x14ac:dyDescent="0.25">
      <c r="A698" s="29">
        <v>45226</v>
      </c>
      <c r="B698" s="30" t="s">
        <v>50</v>
      </c>
      <c r="C698" s="31">
        <v>266083</v>
      </c>
      <c r="D698" s="32"/>
      <c r="E698" s="33">
        <v>15000</v>
      </c>
      <c r="F698" s="34">
        <v>78049828.920000002</v>
      </c>
    </row>
    <row r="699" spans="1:6" x14ac:dyDescent="0.25">
      <c r="A699" s="29">
        <v>45226</v>
      </c>
      <c r="B699" s="30" t="s">
        <v>644</v>
      </c>
      <c r="C699" s="31">
        <v>202274</v>
      </c>
      <c r="D699" s="32"/>
      <c r="E699" s="33">
        <v>99108</v>
      </c>
      <c r="F699" s="34">
        <v>77950720.920000002</v>
      </c>
    </row>
    <row r="700" spans="1:6" x14ac:dyDescent="0.25">
      <c r="A700" s="29">
        <v>45226</v>
      </c>
      <c r="B700" s="30" t="s">
        <v>645</v>
      </c>
      <c r="C700" s="31">
        <v>202260</v>
      </c>
      <c r="D700" s="32"/>
      <c r="E700" s="33">
        <v>34059.74</v>
      </c>
      <c r="F700" s="34">
        <v>77916661.180000007</v>
      </c>
    </row>
    <row r="701" spans="1:6" x14ac:dyDescent="0.25">
      <c r="A701" s="29">
        <v>45226</v>
      </c>
      <c r="B701" s="30" t="s">
        <v>646</v>
      </c>
      <c r="C701" s="31">
        <v>202275</v>
      </c>
      <c r="D701" s="32"/>
      <c r="E701" s="33">
        <v>175842</v>
      </c>
      <c r="F701" s="34">
        <v>77740819.180000007</v>
      </c>
    </row>
    <row r="702" spans="1:6" x14ac:dyDescent="0.25">
      <c r="A702" s="29">
        <v>45226</v>
      </c>
      <c r="B702" s="30" t="s">
        <v>647</v>
      </c>
      <c r="C702" s="31">
        <v>202276</v>
      </c>
      <c r="D702" s="32"/>
      <c r="E702" s="33">
        <v>88020</v>
      </c>
      <c r="F702" s="34">
        <v>77652799.180000007</v>
      </c>
    </row>
    <row r="703" spans="1:6" x14ac:dyDescent="0.25">
      <c r="A703" s="29">
        <v>45226</v>
      </c>
      <c r="B703" s="30" t="s">
        <v>648</v>
      </c>
      <c r="C703" s="31">
        <v>202268</v>
      </c>
      <c r="D703" s="32"/>
      <c r="E703" s="33">
        <v>28800</v>
      </c>
      <c r="F703" s="34">
        <v>77623999.180000007</v>
      </c>
    </row>
    <row r="704" spans="1:6" x14ac:dyDescent="0.25">
      <c r="A704" s="29">
        <v>45226</v>
      </c>
      <c r="B704" s="30" t="s">
        <v>649</v>
      </c>
      <c r="C704" s="31">
        <v>202273</v>
      </c>
      <c r="D704" s="32"/>
      <c r="E704" s="33">
        <v>85158</v>
      </c>
      <c r="F704" s="34">
        <v>77538841.180000007</v>
      </c>
    </row>
    <row r="705" spans="1:6" x14ac:dyDescent="0.25">
      <c r="A705" s="29">
        <v>45226</v>
      </c>
      <c r="B705" s="30" t="s">
        <v>650</v>
      </c>
      <c r="C705" s="31">
        <v>202272</v>
      </c>
      <c r="D705" s="32"/>
      <c r="E705" s="33">
        <v>84762</v>
      </c>
      <c r="F705" s="34">
        <v>77454079.180000007</v>
      </c>
    </row>
    <row r="706" spans="1:6" x14ac:dyDescent="0.25">
      <c r="A706" s="29">
        <v>45226</v>
      </c>
      <c r="B706" s="30" t="s">
        <v>120</v>
      </c>
      <c r="C706" s="31" t="s">
        <v>651</v>
      </c>
      <c r="D706" s="32">
        <v>10984869.970000001</v>
      </c>
      <c r="E706" s="33"/>
      <c r="F706" s="34">
        <v>88438949.150000006</v>
      </c>
    </row>
    <row r="707" spans="1:6" x14ac:dyDescent="0.25">
      <c r="A707" s="29">
        <v>45226</v>
      </c>
      <c r="B707" s="30" t="s">
        <v>120</v>
      </c>
      <c r="C707" s="31" t="s">
        <v>652</v>
      </c>
      <c r="D707" s="32">
        <v>11818.99</v>
      </c>
      <c r="E707" s="33"/>
      <c r="F707" s="34">
        <v>88450768.140000001</v>
      </c>
    </row>
    <row r="708" spans="1:6" x14ac:dyDescent="0.25">
      <c r="A708" s="29">
        <v>45226</v>
      </c>
      <c r="B708" s="30" t="s">
        <v>120</v>
      </c>
      <c r="C708" s="31" t="s">
        <v>653</v>
      </c>
      <c r="D708" s="32">
        <v>2523</v>
      </c>
      <c r="E708" s="33"/>
      <c r="F708" s="34">
        <v>88453291.140000001</v>
      </c>
    </row>
    <row r="709" spans="1:6" x14ac:dyDescent="0.25">
      <c r="A709" s="29">
        <v>45226</v>
      </c>
      <c r="B709" s="30" t="s">
        <v>120</v>
      </c>
      <c r="C709" s="31" t="s">
        <v>654</v>
      </c>
      <c r="D709" s="32">
        <v>3000</v>
      </c>
      <c r="E709" s="33"/>
      <c r="F709" s="34">
        <v>88456291.140000001</v>
      </c>
    </row>
    <row r="710" spans="1:6" x14ac:dyDescent="0.25">
      <c r="A710" s="29">
        <v>45226</v>
      </c>
      <c r="B710" s="30" t="s">
        <v>120</v>
      </c>
      <c r="C710" s="31" t="s">
        <v>655</v>
      </c>
      <c r="D710" s="32">
        <v>750</v>
      </c>
      <c r="E710" s="33"/>
      <c r="F710" s="34">
        <v>88457041.140000001</v>
      </c>
    </row>
    <row r="711" spans="1:6" x14ac:dyDescent="0.25">
      <c r="A711" s="29">
        <v>45226</v>
      </c>
      <c r="B711" s="30" t="s">
        <v>656</v>
      </c>
      <c r="C711" s="31">
        <v>266085</v>
      </c>
      <c r="D711" s="32"/>
      <c r="E711" s="33">
        <v>129000</v>
      </c>
      <c r="F711" s="34">
        <v>88328041.140000001</v>
      </c>
    </row>
    <row r="712" spans="1:6" x14ac:dyDescent="0.25">
      <c r="A712" s="29">
        <v>45226</v>
      </c>
      <c r="B712" s="30" t="s">
        <v>11</v>
      </c>
      <c r="C712" s="31" t="s">
        <v>657</v>
      </c>
      <c r="D712" s="32">
        <v>21000000</v>
      </c>
      <c r="E712" s="33"/>
      <c r="F712" s="34">
        <v>109328041.14</v>
      </c>
    </row>
    <row r="713" spans="1:6" x14ac:dyDescent="0.25">
      <c r="A713" s="29">
        <v>45226</v>
      </c>
      <c r="B713" s="30" t="s">
        <v>120</v>
      </c>
      <c r="C713" s="31" t="s">
        <v>658</v>
      </c>
      <c r="D713" s="32">
        <v>16939</v>
      </c>
      <c r="E713" s="33"/>
      <c r="F713" s="34">
        <v>109344980.14</v>
      </c>
    </row>
    <row r="714" spans="1:6" x14ac:dyDescent="0.25">
      <c r="A714" s="29">
        <v>45226</v>
      </c>
      <c r="B714" s="30" t="s">
        <v>120</v>
      </c>
      <c r="C714" s="31" t="s">
        <v>659</v>
      </c>
      <c r="D714" s="32">
        <v>941</v>
      </c>
      <c r="E714" s="33"/>
      <c r="F714" s="34">
        <v>109345921.14</v>
      </c>
    </row>
    <row r="715" spans="1:6" x14ac:dyDescent="0.25">
      <c r="A715" s="29">
        <v>45227</v>
      </c>
      <c r="B715" s="30" t="s">
        <v>660</v>
      </c>
      <c r="C715" s="31" t="s">
        <v>661</v>
      </c>
      <c r="D715" s="32">
        <v>61910</v>
      </c>
      <c r="E715" s="33"/>
      <c r="F715" s="34">
        <v>109407831.14</v>
      </c>
    </row>
    <row r="716" spans="1:6" x14ac:dyDescent="0.25">
      <c r="A716" s="29">
        <v>45227</v>
      </c>
      <c r="B716" s="30" t="s">
        <v>660</v>
      </c>
      <c r="C716" s="31" t="s">
        <v>662</v>
      </c>
      <c r="D716" s="32">
        <v>5055.5</v>
      </c>
      <c r="E716" s="33"/>
      <c r="F716" s="34">
        <v>109412886.64</v>
      </c>
    </row>
    <row r="717" spans="1:6" x14ac:dyDescent="0.25">
      <c r="A717" s="29">
        <v>45229</v>
      </c>
      <c r="B717" s="30" t="s">
        <v>122</v>
      </c>
      <c r="C717" s="31" t="s">
        <v>663</v>
      </c>
      <c r="D717" s="32">
        <v>15755</v>
      </c>
      <c r="E717" s="33"/>
      <c r="F717" s="34">
        <v>109428641.64</v>
      </c>
    </row>
    <row r="718" spans="1:6" x14ac:dyDescent="0.25">
      <c r="A718" s="29">
        <v>45229</v>
      </c>
      <c r="B718" s="30" t="s">
        <v>122</v>
      </c>
      <c r="C718" s="31" t="s">
        <v>664</v>
      </c>
      <c r="D718" s="32">
        <v>61250</v>
      </c>
      <c r="E718" s="33"/>
      <c r="F718" s="34">
        <v>109489891.64</v>
      </c>
    </row>
    <row r="719" spans="1:6" x14ac:dyDescent="0.25">
      <c r="A719" s="29">
        <v>45229</v>
      </c>
      <c r="B719" s="30" t="s">
        <v>122</v>
      </c>
      <c r="C719" s="31" t="s">
        <v>665</v>
      </c>
      <c r="D719" s="32">
        <v>1710</v>
      </c>
      <c r="E719" s="33"/>
      <c r="F719" s="34">
        <v>109491601.64</v>
      </c>
    </row>
    <row r="720" spans="1:6" x14ac:dyDescent="0.25">
      <c r="A720" s="29">
        <v>45229</v>
      </c>
      <c r="B720" s="30" t="s">
        <v>122</v>
      </c>
      <c r="C720" s="31" t="s">
        <v>666</v>
      </c>
      <c r="D720" s="32">
        <v>1425</v>
      </c>
      <c r="E720" s="33"/>
      <c r="F720" s="34">
        <v>109493026.64</v>
      </c>
    </row>
    <row r="721" spans="1:6" x14ac:dyDescent="0.25">
      <c r="A721" s="29">
        <v>45229</v>
      </c>
      <c r="B721" s="30" t="s">
        <v>122</v>
      </c>
      <c r="C721" s="31" t="s">
        <v>667</v>
      </c>
      <c r="D721" s="32">
        <v>2807</v>
      </c>
      <c r="E721" s="33"/>
      <c r="F721" s="34">
        <v>109495833.64</v>
      </c>
    </row>
    <row r="722" spans="1:6" x14ac:dyDescent="0.25">
      <c r="A722" s="29">
        <v>45229</v>
      </c>
      <c r="B722" s="30" t="s">
        <v>122</v>
      </c>
      <c r="C722" s="31" t="s">
        <v>668</v>
      </c>
      <c r="D722" s="32">
        <v>6195</v>
      </c>
      <c r="E722" s="33"/>
      <c r="F722" s="34">
        <v>109502028.64</v>
      </c>
    </row>
    <row r="723" spans="1:6" x14ac:dyDescent="0.25">
      <c r="A723" s="29">
        <v>45229</v>
      </c>
      <c r="B723" s="30" t="s">
        <v>122</v>
      </c>
      <c r="C723" s="31" t="s">
        <v>669</v>
      </c>
      <c r="D723" s="32">
        <v>11080</v>
      </c>
      <c r="E723" s="33"/>
      <c r="F723" s="34">
        <v>109513108.64</v>
      </c>
    </row>
    <row r="724" spans="1:6" x14ac:dyDescent="0.25">
      <c r="A724" s="29">
        <v>45229</v>
      </c>
      <c r="B724" s="30" t="s">
        <v>670</v>
      </c>
      <c r="C724" s="31">
        <v>202325</v>
      </c>
      <c r="D724" s="32"/>
      <c r="E724" s="33">
        <v>1900</v>
      </c>
      <c r="F724" s="34">
        <v>109511208.64</v>
      </c>
    </row>
    <row r="725" spans="1:6" ht="15.75" customHeight="1" x14ac:dyDescent="0.25">
      <c r="A725" s="29">
        <v>45229</v>
      </c>
      <c r="B725" s="30" t="s">
        <v>429</v>
      </c>
      <c r="C725" s="31">
        <v>202318</v>
      </c>
      <c r="D725" s="32"/>
      <c r="E725" s="33">
        <v>4500</v>
      </c>
      <c r="F725" s="34">
        <v>109506708.64</v>
      </c>
    </row>
    <row r="726" spans="1:6" x14ac:dyDescent="0.25">
      <c r="A726" s="29">
        <v>45229</v>
      </c>
      <c r="B726" s="30" t="s">
        <v>671</v>
      </c>
      <c r="C726" s="31">
        <v>202324</v>
      </c>
      <c r="D726" s="32"/>
      <c r="E726" s="33">
        <v>1700</v>
      </c>
      <c r="F726" s="34">
        <v>109505008.64</v>
      </c>
    </row>
    <row r="727" spans="1:6" x14ac:dyDescent="0.25">
      <c r="A727" s="29">
        <v>45229</v>
      </c>
      <c r="B727" s="30" t="s">
        <v>248</v>
      </c>
      <c r="C727" s="31">
        <v>202319</v>
      </c>
      <c r="D727" s="32"/>
      <c r="E727" s="33">
        <v>4500</v>
      </c>
      <c r="F727" s="34">
        <v>109500508.64</v>
      </c>
    </row>
    <row r="728" spans="1:6" x14ac:dyDescent="0.25">
      <c r="A728" s="29">
        <v>45229</v>
      </c>
      <c r="B728" s="30" t="s">
        <v>672</v>
      </c>
      <c r="C728" s="31">
        <v>202331</v>
      </c>
      <c r="D728" s="32"/>
      <c r="E728" s="33">
        <v>3000</v>
      </c>
      <c r="F728" s="34">
        <v>109497508.64</v>
      </c>
    </row>
    <row r="729" spans="1:6" x14ac:dyDescent="0.25">
      <c r="A729" s="29">
        <v>45229</v>
      </c>
      <c r="B729" s="30" t="s">
        <v>673</v>
      </c>
      <c r="C729" s="31">
        <v>202320</v>
      </c>
      <c r="D729" s="32"/>
      <c r="E729" s="33">
        <v>4500</v>
      </c>
      <c r="F729" s="34">
        <v>109493008.64</v>
      </c>
    </row>
    <row r="730" spans="1:6" x14ac:dyDescent="0.25">
      <c r="A730" s="29">
        <v>45229</v>
      </c>
      <c r="B730" s="30" t="s">
        <v>17</v>
      </c>
      <c r="C730" s="31">
        <v>202322</v>
      </c>
      <c r="D730" s="32"/>
      <c r="E730" s="33">
        <v>7114.7</v>
      </c>
      <c r="F730" s="34">
        <v>109485893.94</v>
      </c>
    </row>
    <row r="731" spans="1:6" x14ac:dyDescent="0.25">
      <c r="A731" s="29">
        <v>45229</v>
      </c>
      <c r="B731" s="30" t="s">
        <v>426</v>
      </c>
      <c r="C731" s="31">
        <v>202335</v>
      </c>
      <c r="D731" s="32"/>
      <c r="E731" s="33">
        <v>3347.4</v>
      </c>
      <c r="F731" s="34">
        <v>109482546.54000001</v>
      </c>
    </row>
    <row r="732" spans="1:6" x14ac:dyDescent="0.25">
      <c r="A732" s="29">
        <v>45229</v>
      </c>
      <c r="B732" s="30" t="s">
        <v>674</v>
      </c>
      <c r="C732" s="31">
        <v>202330</v>
      </c>
      <c r="D732" s="32"/>
      <c r="E732" s="33">
        <v>2700</v>
      </c>
      <c r="F732" s="34">
        <v>109479846.54000001</v>
      </c>
    </row>
    <row r="733" spans="1:6" x14ac:dyDescent="0.25">
      <c r="A733" s="29">
        <v>45229</v>
      </c>
      <c r="B733" s="30" t="s">
        <v>675</v>
      </c>
      <c r="C733" s="31">
        <v>202333</v>
      </c>
      <c r="D733" s="32"/>
      <c r="E733" s="33">
        <v>1417.5</v>
      </c>
      <c r="F733" s="34">
        <v>109478429.04000001</v>
      </c>
    </row>
    <row r="734" spans="1:6" x14ac:dyDescent="0.25">
      <c r="A734" s="29">
        <v>45229</v>
      </c>
      <c r="B734" s="30" t="s">
        <v>676</v>
      </c>
      <c r="C734" s="31">
        <v>202331</v>
      </c>
      <c r="D734" s="32"/>
      <c r="E734" s="33">
        <v>6637.2</v>
      </c>
      <c r="F734" s="34">
        <v>109471791.84</v>
      </c>
    </row>
    <row r="735" spans="1:6" x14ac:dyDescent="0.25">
      <c r="A735" s="29">
        <v>45229</v>
      </c>
      <c r="B735" s="30" t="s">
        <v>677</v>
      </c>
      <c r="C735" s="31">
        <v>202234</v>
      </c>
      <c r="D735" s="32"/>
      <c r="E735" s="33">
        <v>29413.9</v>
      </c>
      <c r="F735" s="34">
        <v>109442377.94</v>
      </c>
    </row>
    <row r="736" spans="1:6" x14ac:dyDescent="0.25">
      <c r="A736" s="29">
        <v>45229</v>
      </c>
      <c r="B736" s="30" t="s">
        <v>446</v>
      </c>
      <c r="C736" s="31">
        <v>202123</v>
      </c>
      <c r="D736" s="32"/>
      <c r="E736" s="33">
        <v>38597.599999999999</v>
      </c>
      <c r="F736" s="34">
        <v>109403780.34</v>
      </c>
    </row>
    <row r="737" spans="1:6" x14ac:dyDescent="0.25">
      <c r="A737" s="29">
        <v>45229</v>
      </c>
      <c r="B737" s="30" t="s">
        <v>238</v>
      </c>
      <c r="C737" s="31">
        <v>202329</v>
      </c>
      <c r="D737" s="32"/>
      <c r="E737" s="33">
        <v>2700</v>
      </c>
      <c r="F737" s="34">
        <v>109401080.34</v>
      </c>
    </row>
    <row r="738" spans="1:6" x14ac:dyDescent="0.25">
      <c r="A738" s="29">
        <v>45229</v>
      </c>
      <c r="B738" s="30" t="s">
        <v>678</v>
      </c>
      <c r="C738" s="31">
        <v>202281</v>
      </c>
      <c r="D738" s="32"/>
      <c r="E738" s="33">
        <v>455145.08</v>
      </c>
      <c r="F738" s="34">
        <v>108945935.26000001</v>
      </c>
    </row>
    <row r="739" spans="1:6" x14ac:dyDescent="0.25">
      <c r="A739" s="29">
        <v>45229</v>
      </c>
      <c r="B739" s="30" t="s">
        <v>679</v>
      </c>
      <c r="C739" s="31">
        <v>202245</v>
      </c>
      <c r="D739" s="32"/>
      <c r="E739" s="33">
        <v>15004884.5</v>
      </c>
      <c r="F739" s="34">
        <v>93941050.760000005</v>
      </c>
    </row>
    <row r="740" spans="1:6" x14ac:dyDescent="0.25">
      <c r="A740" s="29">
        <v>45229</v>
      </c>
      <c r="B740" s="30" t="s">
        <v>285</v>
      </c>
      <c r="C740" s="31">
        <v>202119</v>
      </c>
      <c r="D740" s="32"/>
      <c r="E740" s="33">
        <v>13737</v>
      </c>
      <c r="F740" s="34">
        <v>93927313.760000005</v>
      </c>
    </row>
    <row r="741" spans="1:6" x14ac:dyDescent="0.25">
      <c r="A741" s="29">
        <v>45229</v>
      </c>
      <c r="B741" s="30" t="s">
        <v>10</v>
      </c>
      <c r="C741" s="31">
        <v>202298</v>
      </c>
      <c r="D741" s="32"/>
      <c r="E741" s="33">
        <v>16500</v>
      </c>
      <c r="F741" s="34">
        <v>93910813.760000005</v>
      </c>
    </row>
    <row r="742" spans="1:6" x14ac:dyDescent="0.25">
      <c r="A742" s="29">
        <v>45229</v>
      </c>
      <c r="B742" s="30" t="s">
        <v>272</v>
      </c>
      <c r="C742" s="31">
        <v>202326</v>
      </c>
      <c r="D742" s="32"/>
      <c r="E742" s="33">
        <v>1700</v>
      </c>
      <c r="F742" s="34">
        <v>93909113.760000005</v>
      </c>
    </row>
    <row r="743" spans="1:6" x14ac:dyDescent="0.25">
      <c r="A743" s="29">
        <v>45229</v>
      </c>
      <c r="B743" s="30" t="s">
        <v>238</v>
      </c>
      <c r="C743" s="31">
        <v>202327</v>
      </c>
      <c r="D743" s="32"/>
      <c r="E743" s="33">
        <v>3600</v>
      </c>
      <c r="F743" s="34">
        <v>93905513.760000005</v>
      </c>
    </row>
    <row r="744" spans="1:6" x14ac:dyDescent="0.25">
      <c r="A744" s="29">
        <v>45229</v>
      </c>
      <c r="B744" s="30" t="s">
        <v>239</v>
      </c>
      <c r="C744" s="31">
        <v>202328</v>
      </c>
      <c r="D744" s="32"/>
      <c r="E744" s="33">
        <v>3600</v>
      </c>
      <c r="F744" s="34">
        <v>93901913.760000005</v>
      </c>
    </row>
    <row r="745" spans="1:6" x14ac:dyDescent="0.25">
      <c r="A745" s="29">
        <v>45229</v>
      </c>
      <c r="B745" s="30" t="s">
        <v>680</v>
      </c>
      <c r="C745" s="31">
        <v>265877</v>
      </c>
      <c r="D745" s="32">
        <v>123243.33</v>
      </c>
      <c r="E745" s="33"/>
      <c r="F745" s="34">
        <v>94025157.090000004</v>
      </c>
    </row>
    <row r="746" spans="1:6" x14ac:dyDescent="0.25">
      <c r="A746" s="29">
        <v>45229</v>
      </c>
      <c r="B746" s="30" t="s">
        <v>681</v>
      </c>
      <c r="C746" s="31">
        <v>266086</v>
      </c>
      <c r="D746" s="32"/>
      <c r="E746" s="33">
        <v>9130</v>
      </c>
      <c r="F746" s="34">
        <v>94016027.090000004</v>
      </c>
    </row>
    <row r="747" spans="1:6" x14ac:dyDescent="0.25">
      <c r="A747" s="29">
        <v>45229</v>
      </c>
      <c r="B747" s="30" t="s">
        <v>681</v>
      </c>
      <c r="C747" s="31">
        <v>266086</v>
      </c>
      <c r="D747" s="32"/>
      <c r="E747" s="33"/>
      <c r="F747" s="34">
        <v>94016027.090000004</v>
      </c>
    </row>
    <row r="748" spans="1:6" x14ac:dyDescent="0.25">
      <c r="A748" s="29">
        <v>45229</v>
      </c>
      <c r="B748" s="30" t="s">
        <v>122</v>
      </c>
      <c r="C748" s="31" t="s">
        <v>682</v>
      </c>
      <c r="D748" s="32">
        <v>7747</v>
      </c>
      <c r="E748" s="33"/>
      <c r="F748" s="34">
        <v>94023774.090000004</v>
      </c>
    </row>
    <row r="749" spans="1:6" x14ac:dyDescent="0.25">
      <c r="A749" s="29">
        <v>45229</v>
      </c>
      <c r="B749" s="30" t="s">
        <v>122</v>
      </c>
      <c r="C749" s="31" t="s">
        <v>683</v>
      </c>
      <c r="D749" s="32">
        <v>13138</v>
      </c>
      <c r="E749" s="33"/>
      <c r="F749" s="34">
        <v>94036912.090000004</v>
      </c>
    </row>
    <row r="750" spans="1:6" x14ac:dyDescent="0.25">
      <c r="A750" s="29">
        <v>45229</v>
      </c>
      <c r="B750" s="30" t="s">
        <v>5</v>
      </c>
      <c r="C750" s="31">
        <v>32482104557</v>
      </c>
      <c r="D750" s="32">
        <v>462816.12</v>
      </c>
      <c r="E750" s="33"/>
      <c r="F750" s="34">
        <v>94499728.209999993</v>
      </c>
    </row>
    <row r="751" spans="1:6" x14ac:dyDescent="0.25">
      <c r="A751" s="29">
        <v>45229</v>
      </c>
      <c r="B751" s="30" t="s">
        <v>684</v>
      </c>
      <c r="C751" s="31">
        <v>265876</v>
      </c>
      <c r="D751" s="32">
        <v>114168.24</v>
      </c>
      <c r="E751" s="33"/>
      <c r="F751" s="34">
        <v>94613896.450000003</v>
      </c>
    </row>
    <row r="752" spans="1:6" x14ac:dyDescent="0.25">
      <c r="A752" s="29">
        <v>45229</v>
      </c>
      <c r="B752" s="30" t="s">
        <v>685</v>
      </c>
      <c r="C752" s="31">
        <v>265890</v>
      </c>
      <c r="D752" s="32">
        <v>104517.37</v>
      </c>
      <c r="E752" s="33"/>
      <c r="F752" s="34">
        <v>94718413.819999993</v>
      </c>
    </row>
    <row r="753" spans="1:6" x14ac:dyDescent="0.25">
      <c r="A753" s="29">
        <v>45229</v>
      </c>
      <c r="B753" s="30" t="s">
        <v>122</v>
      </c>
      <c r="C753" s="31" t="s">
        <v>686</v>
      </c>
      <c r="D753" s="32">
        <v>2766</v>
      </c>
      <c r="E753" s="33"/>
      <c r="F753" s="34">
        <v>94721179.819999993</v>
      </c>
    </row>
    <row r="754" spans="1:6" x14ac:dyDescent="0.25">
      <c r="A754" s="29">
        <v>45229</v>
      </c>
      <c r="B754" s="30" t="s">
        <v>122</v>
      </c>
      <c r="C754" s="31" t="s">
        <v>687</v>
      </c>
      <c r="D754" s="32">
        <v>125752.79</v>
      </c>
      <c r="E754" s="33"/>
      <c r="F754" s="34">
        <v>94846932.609999999</v>
      </c>
    </row>
    <row r="755" spans="1:6" x14ac:dyDescent="0.25">
      <c r="A755" s="29">
        <v>45229</v>
      </c>
      <c r="B755" s="30" t="s">
        <v>122</v>
      </c>
      <c r="C755" s="31" t="s">
        <v>688</v>
      </c>
      <c r="D755" s="32">
        <v>390757.7</v>
      </c>
      <c r="E755" s="33"/>
      <c r="F755" s="34">
        <v>95237690.310000002</v>
      </c>
    </row>
    <row r="756" spans="1:6" x14ac:dyDescent="0.25">
      <c r="A756" s="29">
        <v>45229</v>
      </c>
      <c r="B756" s="30" t="s">
        <v>122</v>
      </c>
      <c r="C756" s="31" t="s">
        <v>689</v>
      </c>
      <c r="D756" s="32">
        <v>58760.5</v>
      </c>
      <c r="E756" s="33"/>
      <c r="F756" s="34">
        <v>95296450.810000002</v>
      </c>
    </row>
    <row r="757" spans="1:6" x14ac:dyDescent="0.25">
      <c r="A757" s="29">
        <v>45229</v>
      </c>
      <c r="B757" s="30" t="s">
        <v>122</v>
      </c>
      <c r="C757" s="31" t="s">
        <v>690</v>
      </c>
      <c r="D757" s="32">
        <v>347670</v>
      </c>
      <c r="E757" s="33"/>
      <c r="F757" s="34">
        <v>95644120.810000002</v>
      </c>
    </row>
    <row r="758" spans="1:6" x14ac:dyDescent="0.25">
      <c r="A758" s="29">
        <v>45229</v>
      </c>
      <c r="B758" s="30" t="s">
        <v>122</v>
      </c>
      <c r="C758" s="31" t="s">
        <v>691</v>
      </c>
      <c r="D758" s="32">
        <v>3540616.59</v>
      </c>
      <c r="E758" s="33"/>
      <c r="F758" s="34">
        <v>99184737.400000006</v>
      </c>
    </row>
    <row r="759" spans="1:6" x14ac:dyDescent="0.25">
      <c r="A759" s="29">
        <v>45229</v>
      </c>
      <c r="B759" s="30" t="s">
        <v>122</v>
      </c>
      <c r="C759" s="31" t="s">
        <v>692</v>
      </c>
      <c r="D759" s="32">
        <v>9416</v>
      </c>
      <c r="E759" s="33"/>
      <c r="F759" s="34">
        <v>99194153.400000006</v>
      </c>
    </row>
    <row r="760" spans="1:6" x14ac:dyDescent="0.25">
      <c r="A760" s="29">
        <v>45229</v>
      </c>
      <c r="B760" s="30" t="s">
        <v>122</v>
      </c>
      <c r="C760" s="31" t="s">
        <v>693</v>
      </c>
      <c r="D760" s="32">
        <v>9977</v>
      </c>
      <c r="E760" s="33"/>
      <c r="F760" s="34">
        <v>99204130.400000006</v>
      </c>
    </row>
    <row r="761" spans="1:6" x14ac:dyDescent="0.25">
      <c r="A761" s="29">
        <v>45229</v>
      </c>
      <c r="B761" s="30" t="s">
        <v>122</v>
      </c>
      <c r="C761" s="31" t="s">
        <v>694</v>
      </c>
      <c r="D761" s="32">
        <v>7590</v>
      </c>
      <c r="E761" s="33"/>
      <c r="F761" s="34">
        <v>99211720.400000006</v>
      </c>
    </row>
    <row r="762" spans="1:6" x14ac:dyDescent="0.25">
      <c r="A762" s="29">
        <v>45229</v>
      </c>
      <c r="B762" s="30" t="s">
        <v>695</v>
      </c>
      <c r="C762" s="31">
        <v>265729</v>
      </c>
      <c r="D762" s="32">
        <v>12858.55</v>
      </c>
      <c r="E762" s="33"/>
      <c r="F762" s="34">
        <v>99224578.950000003</v>
      </c>
    </row>
    <row r="763" spans="1:6" x14ac:dyDescent="0.25">
      <c r="A763" s="29">
        <v>45229</v>
      </c>
      <c r="B763" s="30" t="s">
        <v>122</v>
      </c>
      <c r="C763" s="31" t="s">
        <v>696</v>
      </c>
      <c r="D763" s="32">
        <v>4432</v>
      </c>
      <c r="E763" s="33"/>
      <c r="F763" s="34">
        <v>99229010.950000003</v>
      </c>
    </row>
    <row r="764" spans="1:6" x14ac:dyDescent="0.25">
      <c r="A764" s="29">
        <v>45229</v>
      </c>
      <c r="B764" s="30" t="s">
        <v>122</v>
      </c>
      <c r="C764" s="31" t="s">
        <v>697</v>
      </c>
      <c r="D764" s="32">
        <v>300</v>
      </c>
      <c r="E764" s="33"/>
      <c r="F764" s="34">
        <v>99229310.950000003</v>
      </c>
    </row>
    <row r="765" spans="1:6" x14ac:dyDescent="0.25">
      <c r="A765" s="29">
        <v>45229</v>
      </c>
      <c r="B765" s="30" t="s">
        <v>199</v>
      </c>
      <c r="C765" s="31">
        <v>21470570</v>
      </c>
      <c r="D765" s="32"/>
      <c r="E765" s="33">
        <v>3000000</v>
      </c>
      <c r="F765" s="34">
        <v>96229310.950000003</v>
      </c>
    </row>
    <row r="766" spans="1:6" x14ac:dyDescent="0.25">
      <c r="A766" s="29">
        <v>45229</v>
      </c>
      <c r="B766" s="30" t="s">
        <v>199</v>
      </c>
      <c r="C766" s="31">
        <v>21470569</v>
      </c>
      <c r="D766" s="32"/>
      <c r="E766" s="33">
        <v>10000000</v>
      </c>
      <c r="F766" s="34">
        <v>86229310.950000003</v>
      </c>
    </row>
    <row r="767" spans="1:6" x14ac:dyDescent="0.25">
      <c r="A767" s="29">
        <v>45229</v>
      </c>
      <c r="B767" s="30" t="s">
        <v>698</v>
      </c>
      <c r="C767" s="31">
        <v>266087</v>
      </c>
      <c r="D767" s="32"/>
      <c r="E767" s="33">
        <v>30248.48</v>
      </c>
      <c r="F767" s="34">
        <v>86199062.469999999</v>
      </c>
    </row>
    <row r="768" spans="1:6" x14ac:dyDescent="0.25">
      <c r="A768" s="29">
        <v>45229</v>
      </c>
      <c r="B768" s="30" t="s">
        <v>681</v>
      </c>
      <c r="C768" s="31">
        <v>266086</v>
      </c>
      <c r="D768" s="32"/>
      <c r="E768" s="33"/>
      <c r="F768" s="34">
        <v>86199062.469999999</v>
      </c>
    </row>
    <row r="769" spans="1:6" x14ac:dyDescent="0.25">
      <c r="A769" s="29">
        <v>45229</v>
      </c>
      <c r="B769" s="30" t="s">
        <v>122</v>
      </c>
      <c r="C769" s="31" t="s">
        <v>699</v>
      </c>
      <c r="D769" s="32">
        <v>31478</v>
      </c>
      <c r="E769" s="33"/>
      <c r="F769" s="34">
        <v>86230540.469999999</v>
      </c>
    </row>
    <row r="770" spans="1:6" x14ac:dyDescent="0.25">
      <c r="A770" s="29">
        <v>45230</v>
      </c>
      <c r="B770" s="30" t="s">
        <v>199</v>
      </c>
      <c r="C770" s="31">
        <v>21470572</v>
      </c>
      <c r="D770" s="32"/>
      <c r="E770" s="33">
        <v>5000000</v>
      </c>
      <c r="F770" s="34">
        <v>81230540.469999999</v>
      </c>
    </row>
    <row r="771" spans="1:6" x14ac:dyDescent="0.25">
      <c r="A771" s="29">
        <v>45230</v>
      </c>
      <c r="B771" s="30">
        <v>0</v>
      </c>
      <c r="C771" s="31" t="s">
        <v>700</v>
      </c>
      <c r="D771" s="32"/>
      <c r="E771" s="33">
        <v>46688510.159999996</v>
      </c>
      <c r="F771" s="34">
        <v>34542030.310000002</v>
      </c>
    </row>
    <row r="772" spans="1:6" x14ac:dyDescent="0.25">
      <c r="A772" s="29">
        <v>45230</v>
      </c>
      <c r="B772" s="30" t="s">
        <v>131</v>
      </c>
      <c r="C772" s="31" t="s">
        <v>701</v>
      </c>
      <c r="D772" s="32">
        <v>254381.43</v>
      </c>
      <c r="E772" s="33"/>
      <c r="F772" s="34">
        <v>34796411.740000002</v>
      </c>
    </row>
    <row r="773" spans="1:6" x14ac:dyDescent="0.25">
      <c r="A773" s="29">
        <v>45230</v>
      </c>
      <c r="B773" s="30" t="s">
        <v>131</v>
      </c>
      <c r="C773" s="31" t="s">
        <v>702</v>
      </c>
      <c r="D773" s="32">
        <v>156474.49</v>
      </c>
      <c r="E773" s="33"/>
      <c r="F773" s="34">
        <v>34952886.229999997</v>
      </c>
    </row>
    <row r="774" spans="1:6" x14ac:dyDescent="0.25">
      <c r="A774" s="29">
        <v>45230</v>
      </c>
      <c r="B774" s="30" t="s">
        <v>131</v>
      </c>
      <c r="C774" s="31" t="s">
        <v>703</v>
      </c>
      <c r="D774" s="32">
        <v>101677</v>
      </c>
      <c r="E774" s="33"/>
      <c r="F774" s="34">
        <v>35054563.229999997</v>
      </c>
    </row>
    <row r="775" spans="1:6" x14ac:dyDescent="0.25">
      <c r="A775" s="29">
        <v>45230</v>
      </c>
      <c r="B775" s="30" t="s">
        <v>131</v>
      </c>
      <c r="C775" s="31" t="s">
        <v>704</v>
      </c>
      <c r="D775" s="32">
        <v>8494.2999999999993</v>
      </c>
      <c r="E775" s="33"/>
      <c r="F775" s="34">
        <v>35063057.530000001</v>
      </c>
    </row>
    <row r="776" spans="1:6" x14ac:dyDescent="0.25">
      <c r="A776" s="29">
        <v>45230</v>
      </c>
      <c r="B776" s="30" t="s">
        <v>705</v>
      </c>
      <c r="C776" s="31">
        <v>21448144</v>
      </c>
      <c r="D776" s="32"/>
      <c r="E776" s="33">
        <v>208838.14</v>
      </c>
      <c r="F776" s="34">
        <v>34854219.390000001</v>
      </c>
    </row>
    <row r="777" spans="1:6" x14ac:dyDescent="0.25">
      <c r="A777" s="29">
        <v>45230</v>
      </c>
      <c r="B777" s="30" t="s">
        <v>706</v>
      </c>
      <c r="C777" s="31" t="s">
        <v>33</v>
      </c>
      <c r="D777" s="32"/>
      <c r="E777" s="33">
        <v>291927.44</v>
      </c>
      <c r="F777" s="34">
        <v>34562291.950000003</v>
      </c>
    </row>
    <row r="778" spans="1:6" x14ac:dyDescent="0.25">
      <c r="A778" s="29">
        <v>45230</v>
      </c>
      <c r="B778" s="30" t="s">
        <v>707</v>
      </c>
      <c r="C778" s="31">
        <v>266089</v>
      </c>
      <c r="D778" s="32"/>
      <c r="E778" s="33">
        <v>136419.79999999999</v>
      </c>
      <c r="F778" s="34">
        <v>34425872.149999999</v>
      </c>
    </row>
    <row r="779" spans="1:6" x14ac:dyDescent="0.25">
      <c r="A779" s="29">
        <v>45230</v>
      </c>
      <c r="B779" s="30" t="s">
        <v>708</v>
      </c>
      <c r="C779" s="31">
        <v>266088</v>
      </c>
      <c r="D779" s="32"/>
      <c r="E779" s="33">
        <v>71500</v>
      </c>
      <c r="F779" s="34">
        <v>34354372.149999999</v>
      </c>
    </row>
    <row r="780" spans="1:6" x14ac:dyDescent="0.25">
      <c r="A780" s="29">
        <v>45230</v>
      </c>
      <c r="B780" s="30" t="s">
        <v>131</v>
      </c>
      <c r="C780" s="31" t="s">
        <v>709</v>
      </c>
      <c r="D780" s="32">
        <v>2530</v>
      </c>
      <c r="E780" s="33"/>
      <c r="F780" s="34">
        <v>34356902.149999999</v>
      </c>
    </row>
    <row r="781" spans="1:6" x14ac:dyDescent="0.25">
      <c r="A781" s="29">
        <v>45230</v>
      </c>
      <c r="B781" s="30" t="s">
        <v>131</v>
      </c>
      <c r="C781" s="31" t="s">
        <v>710</v>
      </c>
      <c r="D781" s="32">
        <v>11449</v>
      </c>
      <c r="E781" s="33"/>
      <c r="F781" s="34">
        <v>34368351.149999999</v>
      </c>
    </row>
    <row r="782" spans="1:6" x14ac:dyDescent="0.25">
      <c r="A782" s="29">
        <v>45230</v>
      </c>
      <c r="B782" s="30" t="s">
        <v>131</v>
      </c>
      <c r="C782" s="31" t="s">
        <v>711</v>
      </c>
      <c r="D782" s="32">
        <v>7660</v>
      </c>
      <c r="E782" s="33"/>
      <c r="F782" s="34">
        <v>34376011.149999999</v>
      </c>
    </row>
    <row r="783" spans="1:6" x14ac:dyDescent="0.25">
      <c r="A783" s="29">
        <v>45230</v>
      </c>
      <c r="B783" s="30" t="s">
        <v>193</v>
      </c>
      <c r="C783" s="31">
        <v>21448140</v>
      </c>
      <c r="D783" s="32"/>
      <c r="E783" s="33">
        <v>417676.29</v>
      </c>
      <c r="F783" s="34">
        <v>33958334.859999999</v>
      </c>
    </row>
    <row r="784" spans="1:6" x14ac:dyDescent="0.25">
      <c r="A784" s="29">
        <v>45230</v>
      </c>
      <c r="B784" s="30" t="s">
        <v>712</v>
      </c>
      <c r="C784" s="31">
        <v>21448144</v>
      </c>
      <c r="D784" s="32"/>
      <c r="E784" s="33"/>
      <c r="F784" s="34">
        <v>33958334.859999999</v>
      </c>
    </row>
    <row r="785" spans="1:9" ht="15.75" customHeight="1" x14ac:dyDescent="0.25">
      <c r="A785" s="29">
        <v>45230</v>
      </c>
      <c r="B785" s="30" t="s">
        <v>191</v>
      </c>
      <c r="C785" s="31">
        <v>21448142</v>
      </c>
      <c r="D785" s="32"/>
      <c r="E785" s="33">
        <v>417676.29</v>
      </c>
      <c r="F785" s="34">
        <v>33540658.57</v>
      </c>
    </row>
    <row r="786" spans="1:9" x14ac:dyDescent="0.25">
      <c r="A786" s="29">
        <v>45230</v>
      </c>
      <c r="B786" s="30" t="s">
        <v>190</v>
      </c>
      <c r="C786" s="31">
        <v>21448143</v>
      </c>
      <c r="D786" s="32"/>
      <c r="E786" s="33">
        <v>417676.29</v>
      </c>
      <c r="F786" s="34">
        <v>33122982.280000001</v>
      </c>
    </row>
    <row r="787" spans="1:9" x14ac:dyDescent="0.25">
      <c r="A787" s="29">
        <v>45230</v>
      </c>
      <c r="B787" s="30" t="s">
        <v>327</v>
      </c>
      <c r="C787" s="31">
        <v>21448145</v>
      </c>
      <c r="D787" s="32"/>
      <c r="E787" s="33">
        <v>69612.710000000006</v>
      </c>
      <c r="F787" s="34">
        <v>33053369.57</v>
      </c>
    </row>
    <row r="788" spans="1:9" x14ac:dyDescent="0.25">
      <c r="A788" s="29">
        <v>45230</v>
      </c>
      <c r="B788" s="30" t="s">
        <v>192</v>
      </c>
      <c r="C788" s="31">
        <v>21448141</v>
      </c>
      <c r="D788" s="32"/>
      <c r="E788" s="33">
        <v>417676.29</v>
      </c>
      <c r="F788" s="34">
        <v>32635693.280000001</v>
      </c>
    </row>
    <row r="789" spans="1:9" x14ac:dyDescent="0.25">
      <c r="A789" s="29">
        <v>45230</v>
      </c>
      <c r="B789" s="30" t="s">
        <v>713</v>
      </c>
      <c r="C789" s="31">
        <v>21448146</v>
      </c>
      <c r="D789" s="32"/>
      <c r="E789" s="33">
        <v>69612.710000000006</v>
      </c>
      <c r="F789" s="34">
        <v>32566080.57</v>
      </c>
    </row>
    <row r="790" spans="1:9" x14ac:dyDescent="0.25">
      <c r="A790" s="29">
        <v>45230</v>
      </c>
      <c r="B790" s="30" t="s">
        <v>187</v>
      </c>
      <c r="C790" s="31">
        <v>21448147</v>
      </c>
      <c r="D790" s="32"/>
      <c r="E790" s="33">
        <v>69612.710000000006</v>
      </c>
      <c r="F790" s="34">
        <v>32496467.859999999</v>
      </c>
    </row>
    <row r="791" spans="1:9" x14ac:dyDescent="0.25">
      <c r="A791" s="29">
        <v>45230</v>
      </c>
      <c r="B791" s="30" t="s">
        <v>194</v>
      </c>
      <c r="C791" s="31">
        <v>21448139</v>
      </c>
      <c r="D791" s="32"/>
      <c r="E791" s="33">
        <v>417676.29</v>
      </c>
      <c r="F791" s="34">
        <v>32078791.57</v>
      </c>
    </row>
    <row r="792" spans="1:9" x14ac:dyDescent="0.25">
      <c r="A792" s="29">
        <v>45230</v>
      </c>
      <c r="B792" s="30" t="s">
        <v>195</v>
      </c>
      <c r="C792" s="31">
        <v>21448138</v>
      </c>
      <c r="D792" s="32"/>
      <c r="E792" s="33">
        <v>417676.29</v>
      </c>
      <c r="F792" s="34">
        <v>31661115.280000001</v>
      </c>
    </row>
    <row r="793" spans="1:9" ht="25.5" x14ac:dyDescent="0.25">
      <c r="A793" s="29">
        <v>45230</v>
      </c>
      <c r="B793" s="30" t="s">
        <v>145</v>
      </c>
      <c r="C793" s="31" t="s">
        <v>146</v>
      </c>
      <c r="D793" s="32">
        <v>3184383.15</v>
      </c>
      <c r="E793" s="33"/>
      <c r="F793" s="34">
        <v>34845498.43</v>
      </c>
    </row>
    <row r="794" spans="1:9" ht="16.5" x14ac:dyDescent="0.25">
      <c r="A794" s="35"/>
      <c r="B794" s="36"/>
      <c r="C794" s="36"/>
      <c r="D794" s="36"/>
      <c r="E794" s="36"/>
      <c r="F794" s="36"/>
      <c r="G794" s="26"/>
      <c r="H794" s="26"/>
      <c r="I794" s="28"/>
    </row>
    <row r="795" spans="1:9" ht="16.5" x14ac:dyDescent="0.25">
      <c r="A795" s="35"/>
      <c r="B795" s="36"/>
      <c r="C795" s="36"/>
      <c r="D795" s="36"/>
      <c r="E795" s="36"/>
      <c r="F795" s="36"/>
      <c r="G795" s="26"/>
      <c r="H795" s="26"/>
      <c r="I795" s="28"/>
    </row>
    <row r="796" spans="1:9" ht="16.5" x14ac:dyDescent="0.25">
      <c r="A796" s="35"/>
      <c r="B796" s="36"/>
      <c r="C796" s="36"/>
      <c r="D796" s="36"/>
      <c r="E796" s="36"/>
      <c r="F796" s="36"/>
      <c r="G796" s="26"/>
      <c r="H796" s="26"/>
      <c r="I796" s="28"/>
    </row>
    <row r="797" spans="1:9" ht="16.5" x14ac:dyDescent="0.25">
      <c r="A797" s="37" t="s">
        <v>135</v>
      </c>
      <c r="B797" s="39">
        <v>190889596.46000001</v>
      </c>
      <c r="C797" s="36"/>
      <c r="D797" s="36"/>
      <c r="E797" s="36"/>
      <c r="F797" s="36"/>
      <c r="G797" s="26"/>
      <c r="H797" s="26"/>
      <c r="I797" s="28"/>
    </row>
    <row r="798" spans="1:9" ht="16.5" x14ac:dyDescent="0.25">
      <c r="A798" s="38" t="s">
        <v>136</v>
      </c>
      <c r="B798" s="39">
        <v>186239415.16</v>
      </c>
      <c r="C798" s="36"/>
      <c r="D798" s="36"/>
      <c r="E798" s="36"/>
      <c r="F798" s="36"/>
      <c r="G798" s="26"/>
      <c r="H798" s="26"/>
      <c r="I798" s="28"/>
    </row>
    <row r="799" spans="1:9" ht="16.5" x14ac:dyDescent="0.25">
      <c r="A799" s="35"/>
      <c r="B799" s="36"/>
      <c r="C799" s="36"/>
      <c r="D799" s="36"/>
      <c r="E799" s="36"/>
      <c r="F799" s="36"/>
      <c r="G799" s="26"/>
      <c r="H799" s="26"/>
      <c r="I799" s="28"/>
    </row>
    <row r="800" spans="1:9" ht="16.5" x14ac:dyDescent="0.25">
      <c r="A800" s="27"/>
      <c r="B800" s="25"/>
      <c r="C800" s="25"/>
      <c r="D800" s="25"/>
      <c r="E800" s="25"/>
      <c r="F800" s="25"/>
      <c r="G800" s="26"/>
      <c r="H800" s="26"/>
      <c r="I800" s="28"/>
    </row>
    <row r="801" spans="1:9" ht="17.25" x14ac:dyDescent="0.25">
      <c r="A801" s="27"/>
      <c r="B801" s="25"/>
      <c r="C801" s="52" t="s">
        <v>138</v>
      </c>
      <c r="D801" s="53"/>
      <c r="E801" s="44"/>
      <c r="F801" s="25"/>
      <c r="G801" s="26"/>
      <c r="H801" s="26"/>
      <c r="I801" s="28"/>
    </row>
    <row r="802" spans="1:9" ht="16.5" x14ac:dyDescent="0.25">
      <c r="A802" s="27"/>
      <c r="B802" s="25"/>
      <c r="C802" s="84" t="s">
        <v>39</v>
      </c>
      <c r="D802" s="84"/>
      <c r="E802" s="25"/>
      <c r="F802" s="25"/>
      <c r="G802" s="26"/>
      <c r="H802" s="26"/>
      <c r="I802" s="28"/>
    </row>
    <row r="803" spans="1:9" ht="21" x14ac:dyDescent="0.35">
      <c r="A803" s="27"/>
      <c r="B803" s="25"/>
      <c r="C803" s="20"/>
      <c r="D803" s="10"/>
      <c r="E803" s="25"/>
      <c r="F803" s="25"/>
      <c r="G803" s="26"/>
      <c r="H803" s="26"/>
      <c r="I803" s="28"/>
    </row>
    <row r="804" spans="1:9" ht="16.5" x14ac:dyDescent="0.25">
      <c r="A804" s="40" t="s">
        <v>0</v>
      </c>
      <c r="B804" s="40" t="s">
        <v>4</v>
      </c>
      <c r="C804" s="40" t="s">
        <v>1</v>
      </c>
      <c r="D804" s="40" t="s">
        <v>34</v>
      </c>
      <c r="E804" s="40" t="s">
        <v>35</v>
      </c>
      <c r="F804" s="40" t="s">
        <v>36</v>
      </c>
      <c r="G804" s="26"/>
      <c r="H804" s="26"/>
      <c r="I804" s="28"/>
    </row>
    <row r="805" spans="1:9" x14ac:dyDescent="0.25">
      <c r="A805" s="29">
        <v>45205</v>
      </c>
      <c r="B805" s="30" t="s">
        <v>69</v>
      </c>
      <c r="C805" s="30" t="s">
        <v>139</v>
      </c>
      <c r="D805" s="34">
        <v>1706.1</v>
      </c>
      <c r="E805" s="51"/>
      <c r="F805" s="34">
        <v>17276408.399999999</v>
      </c>
    </row>
    <row r="806" spans="1:9" x14ac:dyDescent="0.25">
      <c r="A806" s="29">
        <v>45209</v>
      </c>
      <c r="B806" s="30" t="s">
        <v>77</v>
      </c>
      <c r="C806" s="30" t="s">
        <v>140</v>
      </c>
      <c r="D806" s="34">
        <v>5121.8999999999996</v>
      </c>
      <c r="E806" s="51"/>
      <c r="F806" s="34">
        <v>17281530.300000001</v>
      </c>
    </row>
    <row r="807" spans="1:9" x14ac:dyDescent="0.25">
      <c r="A807" s="29">
        <v>45219</v>
      </c>
      <c r="B807" s="30" t="s">
        <v>102</v>
      </c>
      <c r="C807" s="30" t="s">
        <v>141</v>
      </c>
      <c r="D807" s="34">
        <v>2041641</v>
      </c>
      <c r="E807" s="51"/>
      <c r="F807" s="34">
        <v>19323171.300000001</v>
      </c>
    </row>
    <row r="808" spans="1:9" x14ac:dyDescent="0.25">
      <c r="A808" s="29">
        <v>45222</v>
      </c>
      <c r="B808" s="30" t="s">
        <v>108</v>
      </c>
      <c r="C808" s="30" t="s">
        <v>142</v>
      </c>
      <c r="D808" s="34">
        <v>1360.8</v>
      </c>
      <c r="E808" s="51"/>
      <c r="F808" s="34">
        <v>19324532.100000001</v>
      </c>
    </row>
    <row r="809" spans="1:9" x14ac:dyDescent="0.25">
      <c r="A809" s="29">
        <v>45225</v>
      </c>
      <c r="B809" s="30" t="s">
        <v>117</v>
      </c>
      <c r="C809" s="30" t="s">
        <v>143</v>
      </c>
      <c r="D809" s="34">
        <v>3411</v>
      </c>
      <c r="E809" s="51"/>
      <c r="F809" s="34">
        <v>19327943.100000001</v>
      </c>
    </row>
    <row r="810" spans="1:9" x14ac:dyDescent="0.25">
      <c r="A810" s="29">
        <v>45226</v>
      </c>
      <c r="B810" s="30" t="s">
        <v>120</v>
      </c>
      <c r="C810" s="30" t="s">
        <v>144</v>
      </c>
      <c r="D810" s="51">
        <v>566.79999999999995</v>
      </c>
      <c r="E810" s="51"/>
      <c r="F810" s="34">
        <v>19328509.899999999</v>
      </c>
    </row>
    <row r="811" spans="1:9" ht="25.5" x14ac:dyDescent="0.25">
      <c r="A811" s="29">
        <v>45230</v>
      </c>
      <c r="B811" s="30" t="s">
        <v>145</v>
      </c>
      <c r="C811" s="30" t="s">
        <v>146</v>
      </c>
      <c r="D811" s="51"/>
      <c r="E811" s="34">
        <v>3184383.15</v>
      </c>
      <c r="F811" s="34">
        <v>16144126.75</v>
      </c>
    </row>
    <row r="812" spans="1:9" x14ac:dyDescent="0.25">
      <c r="A812" s="29">
        <v>45230</v>
      </c>
      <c r="B812" s="30" t="s">
        <v>147</v>
      </c>
      <c r="C812" s="30" t="s">
        <v>148</v>
      </c>
      <c r="D812" s="51"/>
      <c r="E812" s="34">
        <v>76198.52</v>
      </c>
      <c r="F812" s="34">
        <v>16067928.23</v>
      </c>
    </row>
    <row r="813" spans="1:9" x14ac:dyDescent="0.25">
      <c r="A813" s="29">
        <v>45230</v>
      </c>
      <c r="B813" s="30" t="s">
        <v>131</v>
      </c>
      <c r="C813" s="30" t="s">
        <v>149</v>
      </c>
      <c r="D813" s="51">
        <v>170.55</v>
      </c>
      <c r="E813" s="51"/>
      <c r="F813" s="34">
        <v>16068098.779999999</v>
      </c>
    </row>
    <row r="814" spans="1:9" ht="17.25" x14ac:dyDescent="0.25">
      <c r="A814" s="7"/>
      <c r="B814" s="8"/>
      <c r="C814" s="8"/>
      <c r="D814" s="8"/>
      <c r="E814" s="8"/>
      <c r="F814" s="8"/>
      <c r="G814" s="8"/>
      <c r="H814" s="8"/>
      <c r="I814" s="8"/>
    </row>
    <row r="815" spans="1:9" x14ac:dyDescent="0.25">
      <c r="A815" s="49" t="s">
        <v>135</v>
      </c>
      <c r="B815" s="18">
        <v>2053978.15</v>
      </c>
      <c r="C815" s="8"/>
      <c r="D815" s="8"/>
      <c r="E815" s="8"/>
      <c r="F815" s="8"/>
      <c r="G815" s="8"/>
      <c r="H815" s="8"/>
      <c r="I815" s="8"/>
    </row>
    <row r="816" spans="1:9" x14ac:dyDescent="0.25">
      <c r="A816" s="50" t="s">
        <v>715</v>
      </c>
      <c r="B816" s="18">
        <v>3260581.67</v>
      </c>
      <c r="C816" s="8"/>
      <c r="D816" s="8"/>
      <c r="E816" s="8"/>
      <c r="F816" s="8"/>
      <c r="G816" s="8"/>
      <c r="H816" s="8"/>
      <c r="I816" s="8"/>
    </row>
    <row r="817" spans="1:11" ht="17.25" x14ac:dyDescent="0.25">
      <c r="A817" s="47"/>
      <c r="B817" s="48"/>
      <c r="C817" s="8"/>
      <c r="D817" s="8"/>
      <c r="E817" s="8"/>
      <c r="F817" s="8"/>
      <c r="G817" s="8"/>
      <c r="H817" s="8"/>
      <c r="I817" s="8"/>
    </row>
    <row r="818" spans="1:11" ht="17.25" x14ac:dyDescent="0.25">
      <c r="A818" s="43"/>
      <c r="B818" s="43"/>
      <c r="C818" s="44"/>
      <c r="D818" s="44"/>
      <c r="E818" s="44"/>
      <c r="F818" s="44"/>
      <c r="G818" s="45"/>
      <c r="H818" s="46"/>
      <c r="I818" s="45"/>
    </row>
    <row r="819" spans="1:11" ht="17.25" x14ac:dyDescent="0.25">
      <c r="A819" s="43"/>
      <c r="B819" s="82" t="s">
        <v>716</v>
      </c>
      <c r="C819" s="82"/>
      <c r="D819" s="82"/>
      <c r="F819" s="44"/>
      <c r="G819" s="45"/>
      <c r="H819" s="64"/>
    </row>
    <row r="820" spans="1:11" ht="17.25" x14ac:dyDescent="0.25">
      <c r="A820" s="43"/>
      <c r="B820" s="81" t="s">
        <v>40</v>
      </c>
      <c r="C820" s="81"/>
      <c r="D820" s="81"/>
      <c r="F820" s="44"/>
      <c r="G820" s="45"/>
      <c r="H820" s="81"/>
      <c r="I820" s="81"/>
    </row>
    <row r="821" spans="1:11" ht="17.25" x14ac:dyDescent="0.25">
      <c r="A821" s="43"/>
      <c r="B821" s="66"/>
      <c r="C821" s="65"/>
      <c r="D821" s="44"/>
      <c r="E821" s="44"/>
      <c r="F821" s="44"/>
      <c r="G821" s="45"/>
      <c r="H821" s="65"/>
      <c r="I821" s="44"/>
      <c r="J821" s="44"/>
    </row>
    <row r="822" spans="1:11" ht="15.75" customHeight="1" x14ac:dyDescent="0.25">
      <c r="A822" s="43"/>
      <c r="B822" s="43"/>
      <c r="C822" s="44"/>
      <c r="D822" s="44"/>
      <c r="E822" s="44"/>
      <c r="F822" s="44"/>
      <c r="G822" s="45"/>
      <c r="H822" s="46"/>
      <c r="I822" s="45"/>
    </row>
    <row r="823" spans="1:11" x14ac:dyDescent="0.25">
      <c r="A823" s="54" t="s">
        <v>0</v>
      </c>
      <c r="B823" s="54" t="s">
        <v>4</v>
      </c>
      <c r="C823" s="54" t="s">
        <v>1</v>
      </c>
      <c r="D823" s="54" t="s">
        <v>34</v>
      </c>
      <c r="E823" s="54" t="s">
        <v>35</v>
      </c>
      <c r="F823" s="54" t="s">
        <v>36</v>
      </c>
    </row>
    <row r="824" spans="1:11" ht="33" x14ac:dyDescent="0.25">
      <c r="A824" s="55">
        <v>45230</v>
      </c>
      <c r="B824" s="56" t="s">
        <v>41</v>
      </c>
      <c r="C824" s="56">
        <v>9990002</v>
      </c>
      <c r="D824" s="57"/>
      <c r="E824" s="57">
        <v>175</v>
      </c>
      <c r="F824" s="58">
        <v>325385.18</v>
      </c>
    </row>
    <row r="825" spans="1:11" ht="17.25" x14ac:dyDescent="0.25">
      <c r="A825" s="59"/>
    </row>
    <row r="826" spans="1:11" ht="15.75" customHeight="1" x14ac:dyDescent="0.25">
      <c r="A826" s="62" t="s">
        <v>135</v>
      </c>
      <c r="B826" s="63">
        <v>175</v>
      </c>
    </row>
    <row r="827" spans="1:11" x14ac:dyDescent="0.25">
      <c r="A827" s="62" t="s">
        <v>136</v>
      </c>
      <c r="B827" s="63">
        <v>175</v>
      </c>
    </row>
    <row r="828" spans="1:11" x14ac:dyDescent="0.25">
      <c r="B828" s="69"/>
    </row>
    <row r="829" spans="1:11" x14ac:dyDescent="0.25">
      <c r="B829" s="69"/>
    </row>
    <row r="830" spans="1:11" ht="15.75" thickBot="1" x14ac:dyDescent="0.3">
      <c r="B830" s="69"/>
      <c r="E830" s="73"/>
      <c r="F830" s="73"/>
      <c r="H830" s="87"/>
      <c r="I830" s="87"/>
      <c r="J830" s="87"/>
      <c r="K830" s="87"/>
    </row>
    <row r="831" spans="1:11" x14ac:dyDescent="0.25">
      <c r="A831" s="72"/>
      <c r="B831" s="71"/>
      <c r="C831" s="72"/>
      <c r="D831" s="72"/>
      <c r="G831" s="72"/>
      <c r="H831" s="87"/>
      <c r="I831" s="87"/>
      <c r="J831" s="87"/>
      <c r="K831" s="87"/>
    </row>
    <row r="832" spans="1:11" ht="15.75" x14ac:dyDescent="0.25">
      <c r="B832" s="86" t="s">
        <v>717</v>
      </c>
      <c r="C832" s="86"/>
      <c r="D832" s="86"/>
      <c r="G832" s="70"/>
      <c r="H832" s="87"/>
      <c r="I832" s="87"/>
      <c r="J832" s="87"/>
      <c r="K832" s="87"/>
    </row>
    <row r="833" spans="1:11" ht="15.75" x14ac:dyDescent="0.25">
      <c r="B833" s="85" t="s">
        <v>718</v>
      </c>
      <c r="C833" s="85"/>
      <c r="D833" s="85"/>
      <c r="H833" s="87"/>
      <c r="I833" s="87"/>
      <c r="J833" s="87"/>
      <c r="K833" s="87"/>
    </row>
    <row r="834" spans="1:11" x14ac:dyDescent="0.25">
      <c r="H834" s="87"/>
      <c r="I834" s="87"/>
      <c r="J834" s="87"/>
      <c r="K834" s="87"/>
    </row>
    <row r="835" spans="1:11" x14ac:dyDescent="0.25">
      <c r="H835" s="87"/>
      <c r="I835" s="87"/>
      <c r="J835" s="87"/>
      <c r="K835" s="87"/>
    </row>
    <row r="836" spans="1:11" x14ac:dyDescent="0.25">
      <c r="A836" s="54" t="s">
        <v>0</v>
      </c>
      <c r="B836" s="54" t="s">
        <v>4</v>
      </c>
      <c r="C836" s="54" t="s">
        <v>1</v>
      </c>
      <c r="D836" s="54" t="s">
        <v>34</v>
      </c>
      <c r="E836" s="54" t="s">
        <v>35</v>
      </c>
      <c r="F836" s="54" t="s">
        <v>36</v>
      </c>
      <c r="H836" s="87"/>
      <c r="I836" s="87"/>
      <c r="J836" s="87"/>
      <c r="K836" s="87"/>
    </row>
    <row r="837" spans="1:11" ht="33" x14ac:dyDescent="0.25">
      <c r="A837" s="21">
        <v>45230</v>
      </c>
      <c r="B837" s="22" t="s">
        <v>42</v>
      </c>
      <c r="C837" s="22">
        <v>9990002</v>
      </c>
      <c r="D837" s="24"/>
      <c r="E837" s="24">
        <v>175</v>
      </c>
      <c r="F837" s="23">
        <v>1267874.21</v>
      </c>
      <c r="H837" s="87"/>
      <c r="I837" s="87"/>
      <c r="J837" s="87"/>
      <c r="K837" s="87"/>
    </row>
    <row r="838" spans="1:11" ht="16.5" x14ac:dyDescent="0.25">
      <c r="A838" s="27"/>
      <c r="B838" s="27"/>
      <c r="C838" s="25"/>
      <c r="D838" s="25"/>
      <c r="E838" s="25"/>
      <c r="F838" s="25"/>
      <c r="G838" s="67"/>
      <c r="H838" s="88"/>
      <c r="I838" s="89"/>
      <c r="J838" s="87"/>
      <c r="K838" s="87"/>
    </row>
    <row r="839" spans="1:11" x14ac:dyDescent="0.25">
      <c r="A839" s="61" t="s">
        <v>135</v>
      </c>
      <c r="B839" s="60">
        <v>175</v>
      </c>
      <c r="C839" s="8"/>
      <c r="D839" s="8"/>
      <c r="E839" s="8"/>
      <c r="F839" s="8"/>
      <c r="G839" s="8"/>
      <c r="H839" s="90"/>
      <c r="I839" s="90"/>
      <c r="J839" s="87"/>
      <c r="K839" s="87"/>
    </row>
    <row r="840" spans="1:11" x14ac:dyDescent="0.25">
      <c r="A840" s="61" t="s">
        <v>136</v>
      </c>
      <c r="B840" s="60">
        <v>175</v>
      </c>
      <c r="C840" s="8"/>
      <c r="D840" s="8"/>
      <c r="E840" s="8"/>
      <c r="F840" s="8"/>
      <c r="G840" s="8"/>
      <c r="H840" s="90"/>
      <c r="I840" s="90"/>
      <c r="J840" s="87"/>
      <c r="K840" s="87"/>
    </row>
    <row r="841" spans="1:11" x14ac:dyDescent="0.25">
      <c r="A841" s="68"/>
      <c r="B841" s="68"/>
      <c r="C841" s="8"/>
      <c r="D841" s="8"/>
      <c r="E841" s="8"/>
      <c r="F841" s="8"/>
      <c r="G841" s="8"/>
      <c r="H841" s="90"/>
      <c r="I841" s="90"/>
      <c r="J841" s="87"/>
      <c r="K841" s="87"/>
    </row>
    <row r="842" spans="1:11" x14ac:dyDescent="0.25">
      <c r="A842" s="68"/>
      <c r="B842" s="68"/>
      <c r="C842" s="8"/>
      <c r="D842" s="8"/>
      <c r="E842" s="8"/>
      <c r="F842" s="8"/>
      <c r="G842" s="8"/>
      <c r="H842" s="90"/>
      <c r="I842" s="90"/>
      <c r="J842" s="87"/>
      <c r="K842" s="87"/>
    </row>
    <row r="843" spans="1:11" ht="15.75" thickBot="1" x14ac:dyDescent="0.3">
      <c r="A843" s="68"/>
      <c r="B843" s="75"/>
      <c r="C843" s="76"/>
      <c r="D843" s="76"/>
      <c r="E843" s="76"/>
      <c r="F843" s="76"/>
      <c r="G843" s="76"/>
      <c r="H843" s="90"/>
      <c r="I843" s="90"/>
      <c r="J843" s="87"/>
      <c r="K843" s="87"/>
    </row>
    <row r="844" spans="1:11" x14ac:dyDescent="0.25">
      <c r="A844" s="74"/>
      <c r="B844" s="68"/>
      <c r="C844" s="8"/>
      <c r="D844" s="8"/>
      <c r="E844" s="8"/>
      <c r="F844" s="8"/>
      <c r="G844" s="8"/>
      <c r="H844" s="90"/>
      <c r="I844" s="90"/>
      <c r="J844" s="87"/>
      <c r="K844" s="87"/>
    </row>
    <row r="845" spans="1:11" x14ac:dyDescent="0.25">
      <c r="A845" s="68"/>
      <c r="B845" s="68"/>
      <c r="C845" s="8"/>
      <c r="D845" s="8"/>
      <c r="E845" s="8"/>
      <c r="F845" s="8"/>
      <c r="G845" s="8"/>
      <c r="H845" s="90"/>
      <c r="I845" s="90"/>
      <c r="J845" s="87"/>
      <c r="K845" s="87"/>
    </row>
    <row r="846" spans="1:11" x14ac:dyDescent="0.25">
      <c r="A846" s="68"/>
      <c r="B846" s="68"/>
      <c r="C846" s="8"/>
      <c r="D846" s="8"/>
      <c r="E846" s="8"/>
      <c r="F846" s="8"/>
      <c r="G846" s="8"/>
      <c r="H846" s="8"/>
      <c r="I846" s="8"/>
    </row>
    <row r="847" spans="1:11" x14ac:dyDescent="0.25">
      <c r="A847" s="68"/>
      <c r="B847" s="68"/>
      <c r="C847" s="8"/>
      <c r="D847" s="8"/>
      <c r="E847" s="8"/>
      <c r="F847" s="8"/>
      <c r="G847" s="8"/>
      <c r="H847" s="8"/>
      <c r="I847" s="8"/>
    </row>
    <row r="848" spans="1:11" x14ac:dyDescent="0.25">
      <c r="A848" s="68"/>
      <c r="B848" s="68"/>
      <c r="C848" s="8"/>
      <c r="D848" s="8"/>
      <c r="E848" s="8"/>
      <c r="F848" s="8"/>
      <c r="G848" s="8"/>
      <c r="H848" s="8"/>
      <c r="I848" s="8"/>
    </row>
    <row r="849" spans="1:9" x14ac:dyDescent="0.25">
      <c r="A849" s="68"/>
      <c r="B849" s="68"/>
      <c r="C849" s="8"/>
      <c r="D849" s="8"/>
      <c r="E849" s="8"/>
      <c r="F849" s="8"/>
      <c r="G849" s="8"/>
      <c r="H849" s="8"/>
      <c r="I849" s="8"/>
    </row>
    <row r="850" spans="1:9" x14ac:dyDescent="0.25">
      <c r="A850" s="68"/>
      <c r="B850" s="68"/>
      <c r="C850" s="8"/>
      <c r="D850" s="8"/>
      <c r="E850" s="8"/>
      <c r="F850" s="8"/>
      <c r="G850" s="8"/>
      <c r="H850" s="8"/>
      <c r="I850" s="8"/>
    </row>
    <row r="851" spans="1:9" x14ac:dyDescent="0.25">
      <c r="A851" s="68"/>
      <c r="B851" s="68"/>
      <c r="C851" s="8"/>
      <c r="D851" s="8"/>
      <c r="E851" s="8"/>
      <c r="F851" s="8"/>
      <c r="G851" s="8"/>
      <c r="H851" s="8"/>
      <c r="I851" s="8"/>
    </row>
    <row r="852" spans="1:9" ht="15.75" x14ac:dyDescent="0.25">
      <c r="A852" s="82" t="s">
        <v>43</v>
      </c>
      <c r="B852" s="82"/>
      <c r="C852" s="82"/>
      <c r="D852" s="82"/>
      <c r="E852" s="82"/>
      <c r="F852" s="82"/>
      <c r="G852" s="8"/>
      <c r="H852" s="8"/>
      <c r="I852" s="8"/>
    </row>
    <row r="853" spans="1:9" x14ac:dyDescent="0.25">
      <c r="A853" s="68"/>
      <c r="B853" s="68"/>
      <c r="C853" s="8"/>
      <c r="D853" s="8"/>
      <c r="E853" s="8"/>
      <c r="F853" s="8"/>
      <c r="G853" s="8"/>
      <c r="H853" s="8"/>
      <c r="I853" s="8"/>
    </row>
    <row r="854" spans="1:9" x14ac:dyDescent="0.25">
      <c r="A854" s="68"/>
      <c r="B854" s="68"/>
      <c r="C854" s="8"/>
      <c r="D854" s="8"/>
      <c r="E854" s="8"/>
      <c r="F854" s="8"/>
      <c r="G854" s="8"/>
      <c r="H854" s="8"/>
      <c r="I854" s="8"/>
    </row>
    <row r="855" spans="1:9" x14ac:dyDescent="0.25">
      <c r="A855" s="77" t="s">
        <v>44</v>
      </c>
      <c r="B855" s="77" t="s">
        <v>0</v>
      </c>
      <c r="C855" s="77" t="s">
        <v>45</v>
      </c>
      <c r="D855" s="77" t="s">
        <v>46</v>
      </c>
      <c r="E855" s="77" t="s">
        <v>47</v>
      </c>
      <c r="F855" s="77" t="s">
        <v>48</v>
      </c>
      <c r="G855" s="8"/>
      <c r="H855" s="8"/>
      <c r="I855" s="8"/>
    </row>
    <row r="856" spans="1:9" x14ac:dyDescent="0.25">
      <c r="A856" s="78">
        <v>266012</v>
      </c>
      <c r="B856" s="79">
        <v>45201</v>
      </c>
      <c r="C856" s="78" t="s">
        <v>719</v>
      </c>
      <c r="D856" s="78" t="s">
        <v>733</v>
      </c>
      <c r="E856" s="78" t="s">
        <v>49</v>
      </c>
      <c r="F856" s="78">
        <v>0</v>
      </c>
    </row>
    <row r="857" spans="1:9" x14ac:dyDescent="0.25">
      <c r="A857" s="78">
        <v>266013</v>
      </c>
      <c r="B857" s="79">
        <v>45201</v>
      </c>
      <c r="C857" s="78" t="s">
        <v>719</v>
      </c>
      <c r="D857" s="78" t="s">
        <v>733</v>
      </c>
      <c r="E857" s="78" t="s">
        <v>49</v>
      </c>
      <c r="F857" s="78">
        <v>0</v>
      </c>
    </row>
    <row r="858" spans="1:9" x14ac:dyDescent="0.25">
      <c r="A858" s="78">
        <v>266014</v>
      </c>
      <c r="B858" s="79">
        <v>45201</v>
      </c>
      <c r="C858" s="78" t="s">
        <v>719</v>
      </c>
      <c r="D858" s="78" t="s">
        <v>733</v>
      </c>
      <c r="E858" s="78" t="s">
        <v>49</v>
      </c>
      <c r="F858" s="78">
        <v>0</v>
      </c>
    </row>
    <row r="859" spans="1:9" x14ac:dyDescent="0.25">
      <c r="A859" s="78">
        <v>266015</v>
      </c>
      <c r="B859" s="79">
        <v>45201</v>
      </c>
      <c r="C859" s="78" t="s">
        <v>719</v>
      </c>
      <c r="D859" s="78" t="s">
        <v>733</v>
      </c>
      <c r="E859" s="78" t="s">
        <v>49</v>
      </c>
      <c r="F859" s="78">
        <v>0</v>
      </c>
    </row>
    <row r="860" spans="1:9" x14ac:dyDescent="0.25">
      <c r="A860" s="78">
        <v>266016</v>
      </c>
      <c r="B860" s="79">
        <v>45201</v>
      </c>
      <c r="C860" s="78" t="s">
        <v>719</v>
      </c>
      <c r="D860" s="78" t="s">
        <v>733</v>
      </c>
      <c r="E860" s="78" t="s">
        <v>49</v>
      </c>
      <c r="F860" s="78">
        <v>0</v>
      </c>
    </row>
    <row r="861" spans="1:9" x14ac:dyDescent="0.25">
      <c r="A861" s="78">
        <v>266017</v>
      </c>
      <c r="B861" s="79">
        <v>45201</v>
      </c>
      <c r="C861" s="78" t="s">
        <v>719</v>
      </c>
      <c r="D861" s="78" t="s">
        <v>733</v>
      </c>
      <c r="E861" s="78" t="s">
        <v>49</v>
      </c>
      <c r="F861" s="78">
        <v>0</v>
      </c>
    </row>
    <row r="862" spans="1:9" x14ac:dyDescent="0.25">
      <c r="A862" s="78">
        <v>266018</v>
      </c>
      <c r="B862" s="79">
        <v>45201</v>
      </c>
      <c r="C862" s="78" t="s">
        <v>719</v>
      </c>
      <c r="D862" s="78" t="s">
        <v>733</v>
      </c>
      <c r="E862" s="78" t="s">
        <v>49</v>
      </c>
      <c r="F862" s="78">
        <v>0</v>
      </c>
    </row>
    <row r="863" spans="1:9" x14ac:dyDescent="0.25">
      <c r="A863" s="78">
        <v>266019</v>
      </c>
      <c r="B863" s="79">
        <v>45201</v>
      </c>
      <c r="C863" s="78" t="s">
        <v>719</v>
      </c>
      <c r="D863" s="78" t="s">
        <v>733</v>
      </c>
      <c r="E863" s="78" t="s">
        <v>49</v>
      </c>
      <c r="F863" s="78">
        <v>0</v>
      </c>
    </row>
    <row r="864" spans="1:9" x14ac:dyDescent="0.25">
      <c r="A864" s="78">
        <v>266020</v>
      </c>
      <c r="B864" s="79">
        <v>45201</v>
      </c>
      <c r="C864" s="78" t="s">
        <v>719</v>
      </c>
      <c r="D864" s="78" t="s">
        <v>733</v>
      </c>
      <c r="E864" s="78" t="s">
        <v>49</v>
      </c>
      <c r="F864" s="78">
        <v>0</v>
      </c>
    </row>
    <row r="865" spans="1:6" x14ac:dyDescent="0.25">
      <c r="A865" s="78">
        <v>266021</v>
      </c>
      <c r="B865" s="79">
        <v>45201</v>
      </c>
      <c r="C865" s="78" t="s">
        <v>719</v>
      </c>
      <c r="D865" s="78" t="s">
        <v>733</v>
      </c>
      <c r="E865" s="78" t="s">
        <v>49</v>
      </c>
      <c r="F865" s="78">
        <v>0</v>
      </c>
    </row>
    <row r="866" spans="1:6" x14ac:dyDescent="0.25">
      <c r="A866" s="78">
        <v>266022</v>
      </c>
      <c r="B866" s="79">
        <v>45201</v>
      </c>
      <c r="C866" s="78" t="s">
        <v>719</v>
      </c>
      <c r="D866" s="78" t="s">
        <v>733</v>
      </c>
      <c r="E866" s="78" t="s">
        <v>49</v>
      </c>
      <c r="F866" s="78">
        <v>0</v>
      </c>
    </row>
    <row r="867" spans="1:6" x14ac:dyDescent="0.25">
      <c r="A867" s="78">
        <v>266023</v>
      </c>
      <c r="B867" s="79">
        <v>45201</v>
      </c>
      <c r="C867" s="78" t="s">
        <v>719</v>
      </c>
      <c r="D867" s="78" t="s">
        <v>733</v>
      </c>
      <c r="E867" s="78" t="s">
        <v>49</v>
      </c>
      <c r="F867" s="78">
        <v>0</v>
      </c>
    </row>
    <row r="868" spans="1:6" x14ac:dyDescent="0.25">
      <c r="A868" s="78">
        <v>266024</v>
      </c>
      <c r="B868" s="79">
        <v>45201</v>
      </c>
      <c r="C868" s="78" t="s">
        <v>719</v>
      </c>
      <c r="D868" s="78" t="s">
        <v>733</v>
      </c>
      <c r="E868" s="78" t="s">
        <v>49</v>
      </c>
      <c r="F868" s="78">
        <v>0</v>
      </c>
    </row>
    <row r="869" spans="1:6" x14ac:dyDescent="0.25">
      <c r="A869" s="78">
        <v>266025</v>
      </c>
      <c r="B869" s="79">
        <v>45201</v>
      </c>
      <c r="C869" s="78" t="s">
        <v>719</v>
      </c>
      <c r="D869" s="78" t="s">
        <v>733</v>
      </c>
      <c r="E869" s="78" t="s">
        <v>49</v>
      </c>
      <c r="F869" s="78">
        <v>0</v>
      </c>
    </row>
    <row r="870" spans="1:6" x14ac:dyDescent="0.25">
      <c r="A870" s="78">
        <v>266026</v>
      </c>
      <c r="B870" s="79">
        <v>45201</v>
      </c>
      <c r="C870" s="78" t="s">
        <v>719</v>
      </c>
      <c r="D870" s="78" t="s">
        <v>733</v>
      </c>
      <c r="E870" s="78" t="s">
        <v>49</v>
      </c>
      <c r="F870" s="78">
        <v>0</v>
      </c>
    </row>
    <row r="871" spans="1:6" x14ac:dyDescent="0.25">
      <c r="A871" s="78">
        <v>266027</v>
      </c>
      <c r="B871" s="79">
        <v>45201</v>
      </c>
      <c r="C871" s="78" t="s">
        <v>719</v>
      </c>
      <c r="D871" s="78" t="s">
        <v>733</v>
      </c>
      <c r="E871" s="78" t="s">
        <v>49</v>
      </c>
      <c r="F871" s="78">
        <v>0</v>
      </c>
    </row>
    <row r="872" spans="1:6" x14ac:dyDescent="0.25">
      <c r="A872" s="78">
        <v>266028</v>
      </c>
      <c r="B872" s="79">
        <v>45201</v>
      </c>
      <c r="C872" s="78" t="s">
        <v>719</v>
      </c>
      <c r="D872" s="78" t="s">
        <v>733</v>
      </c>
      <c r="E872" s="78" t="s">
        <v>49</v>
      </c>
      <c r="F872" s="78">
        <v>0</v>
      </c>
    </row>
    <row r="873" spans="1:6" x14ac:dyDescent="0.25">
      <c r="A873" s="78">
        <v>266029</v>
      </c>
      <c r="B873" s="79">
        <v>45201</v>
      </c>
      <c r="C873" s="78" t="s">
        <v>719</v>
      </c>
      <c r="D873" s="78" t="s">
        <v>733</v>
      </c>
      <c r="E873" s="78" t="s">
        <v>49</v>
      </c>
      <c r="F873" s="78">
        <v>0</v>
      </c>
    </row>
    <row r="874" spans="1:6" x14ac:dyDescent="0.25">
      <c r="A874" s="78">
        <v>266030</v>
      </c>
      <c r="B874" s="79">
        <v>45201</v>
      </c>
      <c r="C874" s="78" t="s">
        <v>719</v>
      </c>
      <c r="D874" s="78" t="s">
        <v>733</v>
      </c>
      <c r="E874" s="78" t="s">
        <v>49</v>
      </c>
      <c r="F874" s="78">
        <v>0</v>
      </c>
    </row>
    <row r="875" spans="1:6" x14ac:dyDescent="0.25">
      <c r="A875" s="78">
        <v>266031</v>
      </c>
      <c r="B875" s="79">
        <v>45201</v>
      </c>
      <c r="C875" s="78" t="s">
        <v>160</v>
      </c>
      <c r="D875" s="78" t="s">
        <v>54</v>
      </c>
      <c r="E875" s="78" t="s">
        <v>49</v>
      </c>
      <c r="F875" s="78" t="s">
        <v>735</v>
      </c>
    </row>
    <row r="876" spans="1:6" x14ac:dyDescent="0.25">
      <c r="A876" s="78">
        <v>266032</v>
      </c>
      <c r="B876" s="79">
        <v>45203</v>
      </c>
      <c r="C876" s="78" t="s">
        <v>720</v>
      </c>
      <c r="D876" s="78" t="s">
        <v>52</v>
      </c>
      <c r="E876" s="78" t="s">
        <v>49</v>
      </c>
      <c r="F876" s="78" t="s">
        <v>736</v>
      </c>
    </row>
    <row r="877" spans="1:6" x14ac:dyDescent="0.25">
      <c r="A877" s="78">
        <v>266033</v>
      </c>
      <c r="B877" s="79">
        <v>45203</v>
      </c>
      <c r="C877" s="78" t="s">
        <v>721</v>
      </c>
      <c r="D877" s="78" t="s">
        <v>52</v>
      </c>
      <c r="E877" s="78" t="s">
        <v>49</v>
      </c>
      <c r="F877" s="78" t="s">
        <v>737</v>
      </c>
    </row>
    <row r="878" spans="1:6" x14ac:dyDescent="0.25">
      <c r="A878" s="78">
        <v>266034</v>
      </c>
      <c r="B878" s="79">
        <v>45203</v>
      </c>
      <c r="C878" s="78" t="s">
        <v>197</v>
      </c>
      <c r="D878" s="78" t="s">
        <v>52</v>
      </c>
      <c r="E878" s="78" t="s">
        <v>49</v>
      </c>
      <c r="F878" s="78" t="s">
        <v>738</v>
      </c>
    </row>
    <row r="879" spans="1:6" x14ac:dyDescent="0.25">
      <c r="A879" s="78">
        <v>266035</v>
      </c>
      <c r="B879" s="79">
        <v>45203</v>
      </c>
      <c r="C879" s="78" t="s">
        <v>719</v>
      </c>
      <c r="D879" s="78" t="s">
        <v>52</v>
      </c>
      <c r="E879" s="78" t="s">
        <v>49</v>
      </c>
      <c r="F879" s="78">
        <v>0</v>
      </c>
    </row>
    <row r="880" spans="1:6" x14ac:dyDescent="0.25">
      <c r="A880" s="78">
        <v>266036</v>
      </c>
      <c r="B880" s="79">
        <v>45203</v>
      </c>
      <c r="C880" s="78" t="s">
        <v>194</v>
      </c>
      <c r="D880" s="78" t="s">
        <v>52</v>
      </c>
      <c r="E880" s="78" t="s">
        <v>49</v>
      </c>
      <c r="F880" s="78" t="s">
        <v>739</v>
      </c>
    </row>
    <row r="881" spans="1:6" x14ac:dyDescent="0.25">
      <c r="A881" s="78">
        <v>266037</v>
      </c>
      <c r="B881" s="79">
        <v>45203</v>
      </c>
      <c r="C881" s="78" t="s">
        <v>193</v>
      </c>
      <c r="D881" s="78" t="s">
        <v>52</v>
      </c>
      <c r="E881" s="78" t="s">
        <v>49</v>
      </c>
      <c r="F881" s="78" t="s">
        <v>739</v>
      </c>
    </row>
    <row r="882" spans="1:6" x14ac:dyDescent="0.25">
      <c r="A882" s="78">
        <v>266038</v>
      </c>
      <c r="B882" s="79">
        <v>45203</v>
      </c>
      <c r="C882" s="78" t="s">
        <v>192</v>
      </c>
      <c r="D882" s="78" t="s">
        <v>52</v>
      </c>
      <c r="E882" s="78" t="s">
        <v>49</v>
      </c>
      <c r="F882" s="78" t="s">
        <v>739</v>
      </c>
    </row>
    <row r="883" spans="1:6" x14ac:dyDescent="0.25">
      <c r="A883" s="78">
        <v>266039</v>
      </c>
      <c r="B883" s="79">
        <v>45203</v>
      </c>
      <c r="C883" s="78" t="s">
        <v>191</v>
      </c>
      <c r="D883" s="78" t="s">
        <v>52</v>
      </c>
      <c r="E883" s="78" t="s">
        <v>49</v>
      </c>
      <c r="F883" s="78" t="s">
        <v>739</v>
      </c>
    </row>
    <row r="884" spans="1:6" x14ac:dyDescent="0.25">
      <c r="A884" s="78">
        <v>266040</v>
      </c>
      <c r="B884" s="79">
        <v>45203</v>
      </c>
      <c r="C884" s="78" t="s">
        <v>190</v>
      </c>
      <c r="D884" s="78" t="s">
        <v>52</v>
      </c>
      <c r="E884" s="78" t="s">
        <v>49</v>
      </c>
      <c r="F884" s="78" t="s">
        <v>739</v>
      </c>
    </row>
    <row r="885" spans="1:6" x14ac:dyDescent="0.25">
      <c r="A885" s="78">
        <v>266041</v>
      </c>
      <c r="B885" s="79">
        <v>45203</v>
      </c>
      <c r="C885" s="78" t="s">
        <v>189</v>
      </c>
      <c r="D885" s="78" t="s">
        <v>52</v>
      </c>
      <c r="E885" s="78" t="s">
        <v>49</v>
      </c>
      <c r="F885" s="78" t="s">
        <v>740</v>
      </c>
    </row>
    <row r="886" spans="1:6" x14ac:dyDescent="0.25">
      <c r="A886" s="78">
        <v>266042</v>
      </c>
      <c r="B886" s="79">
        <v>45203</v>
      </c>
      <c r="C886" s="78" t="s">
        <v>188</v>
      </c>
      <c r="D886" s="78" t="s">
        <v>52</v>
      </c>
      <c r="E886" s="78" t="s">
        <v>49</v>
      </c>
      <c r="F886" s="78" t="s">
        <v>741</v>
      </c>
    </row>
    <row r="887" spans="1:6" x14ac:dyDescent="0.25">
      <c r="A887" s="78">
        <v>266043</v>
      </c>
      <c r="B887" s="79">
        <v>45203</v>
      </c>
      <c r="C887" s="78" t="s">
        <v>722</v>
      </c>
      <c r="D887" s="78" t="s">
        <v>52</v>
      </c>
      <c r="E887" s="78" t="s">
        <v>49</v>
      </c>
      <c r="F887" s="78" t="s">
        <v>741</v>
      </c>
    </row>
    <row r="888" spans="1:6" x14ac:dyDescent="0.25">
      <c r="A888" s="78">
        <v>266044</v>
      </c>
      <c r="B888" s="79">
        <v>45203</v>
      </c>
      <c r="C888" s="78" t="s">
        <v>186</v>
      </c>
      <c r="D888" s="78" t="s">
        <v>734</v>
      </c>
      <c r="E888" s="78" t="s">
        <v>49</v>
      </c>
      <c r="F888" s="78" t="s">
        <v>742</v>
      </c>
    </row>
    <row r="889" spans="1:6" x14ac:dyDescent="0.25">
      <c r="A889" s="78">
        <v>266045</v>
      </c>
      <c r="B889" s="79">
        <v>45203</v>
      </c>
      <c r="C889" s="78" t="s">
        <v>185</v>
      </c>
      <c r="D889" s="78" t="s">
        <v>52</v>
      </c>
      <c r="E889" s="78" t="s">
        <v>49</v>
      </c>
      <c r="F889" s="78" t="s">
        <v>743</v>
      </c>
    </row>
    <row r="890" spans="1:6" x14ac:dyDescent="0.25">
      <c r="A890" s="78">
        <v>266046</v>
      </c>
      <c r="B890" s="79">
        <v>45203</v>
      </c>
      <c r="C890" s="78" t="s">
        <v>723</v>
      </c>
      <c r="D890" s="78" t="s">
        <v>52</v>
      </c>
      <c r="E890" s="78" t="s">
        <v>49</v>
      </c>
      <c r="F890" s="78" t="s">
        <v>744</v>
      </c>
    </row>
    <row r="891" spans="1:6" x14ac:dyDescent="0.25">
      <c r="A891" s="78">
        <v>266047</v>
      </c>
      <c r="B891" s="79">
        <v>45203</v>
      </c>
      <c r="C891" s="78" t="s">
        <v>724</v>
      </c>
      <c r="D891" s="78" t="s">
        <v>52</v>
      </c>
      <c r="E891" s="78" t="s">
        <v>49</v>
      </c>
      <c r="F891" s="78" t="s">
        <v>745</v>
      </c>
    </row>
    <row r="892" spans="1:6" x14ac:dyDescent="0.25">
      <c r="A892" s="78">
        <v>266048</v>
      </c>
      <c r="B892" s="79">
        <v>45203</v>
      </c>
      <c r="C892" s="78" t="s">
        <v>182</v>
      </c>
      <c r="D892" s="78" t="s">
        <v>52</v>
      </c>
      <c r="E892" s="78" t="s">
        <v>49</v>
      </c>
      <c r="F892" s="78" t="s">
        <v>746</v>
      </c>
    </row>
    <row r="893" spans="1:6" x14ac:dyDescent="0.25">
      <c r="A893" s="78">
        <v>266049</v>
      </c>
      <c r="B893" s="79">
        <v>45203</v>
      </c>
      <c r="C893" s="78" t="s">
        <v>725</v>
      </c>
      <c r="D893" s="78" t="s">
        <v>52</v>
      </c>
      <c r="E893" s="78" t="s">
        <v>49</v>
      </c>
      <c r="F893" s="78" t="s">
        <v>747</v>
      </c>
    </row>
    <row r="894" spans="1:6" x14ac:dyDescent="0.25">
      <c r="A894" s="78">
        <v>266050</v>
      </c>
      <c r="B894" s="79">
        <v>45203</v>
      </c>
      <c r="C894" s="78" t="s">
        <v>180</v>
      </c>
      <c r="D894" s="78" t="s">
        <v>52</v>
      </c>
      <c r="E894" s="78" t="s">
        <v>49</v>
      </c>
      <c r="F894" s="78" t="s">
        <v>748</v>
      </c>
    </row>
    <row r="895" spans="1:6" x14ac:dyDescent="0.25">
      <c r="A895" s="78">
        <v>266051</v>
      </c>
      <c r="B895" s="79">
        <v>45208</v>
      </c>
      <c r="C895" s="78" t="s">
        <v>195</v>
      </c>
      <c r="D895" s="78" t="s">
        <v>52</v>
      </c>
      <c r="E895" s="78" t="s">
        <v>49</v>
      </c>
      <c r="F895" s="78" t="s">
        <v>739</v>
      </c>
    </row>
    <row r="896" spans="1:6" x14ac:dyDescent="0.25">
      <c r="A896" s="78">
        <v>266052</v>
      </c>
      <c r="B896" s="79">
        <v>45208</v>
      </c>
      <c r="C896" s="78" t="s">
        <v>327</v>
      </c>
      <c r="D896" s="78" t="s">
        <v>52</v>
      </c>
      <c r="E896" s="78" t="s">
        <v>49</v>
      </c>
      <c r="F896" s="78" t="s">
        <v>749</v>
      </c>
    </row>
    <row r="897" spans="1:6" x14ac:dyDescent="0.25">
      <c r="A897" s="78">
        <v>266053</v>
      </c>
      <c r="B897" s="79">
        <v>45208</v>
      </c>
      <c r="C897" s="78" t="s">
        <v>726</v>
      </c>
      <c r="D897" s="78" t="s">
        <v>52</v>
      </c>
      <c r="E897" s="78" t="s">
        <v>49</v>
      </c>
      <c r="F897" s="78" t="s">
        <v>750</v>
      </c>
    </row>
    <row r="898" spans="1:6" x14ac:dyDescent="0.25">
      <c r="A898" s="78">
        <v>266054</v>
      </c>
      <c r="B898" s="79">
        <v>45208</v>
      </c>
      <c r="C898" s="78" t="s">
        <v>727</v>
      </c>
      <c r="D898" s="78" t="s">
        <v>52</v>
      </c>
      <c r="E898" s="78" t="s">
        <v>49</v>
      </c>
      <c r="F898" s="78" t="s">
        <v>751</v>
      </c>
    </row>
    <row r="899" spans="1:6" x14ac:dyDescent="0.25">
      <c r="A899" s="78">
        <v>266055</v>
      </c>
      <c r="B899" s="79">
        <v>45208</v>
      </c>
      <c r="C899" s="78" t="s">
        <v>728</v>
      </c>
      <c r="D899" s="78" t="s">
        <v>52</v>
      </c>
      <c r="E899" s="78" t="s">
        <v>49</v>
      </c>
      <c r="F899" s="78" t="s">
        <v>752</v>
      </c>
    </row>
    <row r="900" spans="1:6" x14ac:dyDescent="0.25">
      <c r="A900" s="78">
        <v>266056</v>
      </c>
      <c r="B900" s="79">
        <v>45208</v>
      </c>
      <c r="C900" s="78" t="s">
        <v>729</v>
      </c>
      <c r="D900" s="78" t="s">
        <v>56</v>
      </c>
      <c r="E900" s="78" t="s">
        <v>49</v>
      </c>
      <c r="F900" s="78" t="s">
        <v>753</v>
      </c>
    </row>
    <row r="901" spans="1:6" x14ac:dyDescent="0.25">
      <c r="A901" s="78">
        <v>266057</v>
      </c>
      <c r="B901" s="79">
        <v>45208</v>
      </c>
      <c r="C901" s="78" t="s">
        <v>322</v>
      </c>
      <c r="D901" s="78" t="s">
        <v>56</v>
      </c>
      <c r="E901" s="78" t="s">
        <v>49</v>
      </c>
      <c r="F901" s="78" t="s">
        <v>754</v>
      </c>
    </row>
    <row r="902" spans="1:6" x14ac:dyDescent="0.25">
      <c r="A902" s="78">
        <v>266058</v>
      </c>
      <c r="B902" s="79">
        <v>45208</v>
      </c>
      <c r="C902" s="78" t="s">
        <v>321</v>
      </c>
      <c r="D902" s="78" t="s">
        <v>56</v>
      </c>
      <c r="E902" s="78" t="s">
        <v>49</v>
      </c>
      <c r="F902" s="78" t="s">
        <v>753</v>
      </c>
    </row>
    <row r="903" spans="1:6" x14ac:dyDescent="0.25">
      <c r="A903" s="78">
        <v>266059</v>
      </c>
      <c r="B903" s="79">
        <v>45208</v>
      </c>
      <c r="C903" s="78" t="s">
        <v>320</v>
      </c>
      <c r="D903" s="78" t="s">
        <v>56</v>
      </c>
      <c r="E903" s="78" t="s">
        <v>49</v>
      </c>
      <c r="F903" s="78" t="s">
        <v>755</v>
      </c>
    </row>
    <row r="904" spans="1:6" x14ac:dyDescent="0.25">
      <c r="A904" s="78">
        <v>266060</v>
      </c>
      <c r="B904" s="79">
        <v>45209</v>
      </c>
      <c r="C904" s="78" t="s">
        <v>340</v>
      </c>
      <c r="D904" s="78" t="s">
        <v>52</v>
      </c>
      <c r="E904" s="78" t="s">
        <v>49</v>
      </c>
      <c r="F904" s="78" t="s">
        <v>756</v>
      </c>
    </row>
    <row r="905" spans="1:6" x14ac:dyDescent="0.25">
      <c r="A905" s="78">
        <v>266061</v>
      </c>
      <c r="B905" s="79">
        <v>45211</v>
      </c>
      <c r="C905" s="78" t="s">
        <v>730</v>
      </c>
      <c r="D905" s="78" t="s">
        <v>54</v>
      </c>
      <c r="E905" s="78" t="s">
        <v>49</v>
      </c>
      <c r="F905" s="78" t="s">
        <v>757</v>
      </c>
    </row>
    <row r="906" spans="1:6" x14ac:dyDescent="0.25">
      <c r="A906" s="78">
        <v>266062</v>
      </c>
      <c r="B906" s="79">
        <v>45211</v>
      </c>
      <c r="C906" s="78" t="s">
        <v>731</v>
      </c>
      <c r="D906" s="78" t="s">
        <v>52</v>
      </c>
      <c r="E906" s="78" t="s">
        <v>49</v>
      </c>
      <c r="F906" s="78" t="s">
        <v>758</v>
      </c>
    </row>
    <row r="907" spans="1:6" x14ac:dyDescent="0.25">
      <c r="A907" s="78">
        <v>266063</v>
      </c>
      <c r="B907" s="79">
        <v>45211</v>
      </c>
      <c r="C907" s="78" t="s">
        <v>732</v>
      </c>
      <c r="D907" s="78" t="s">
        <v>52</v>
      </c>
      <c r="E907" s="78" t="s">
        <v>49</v>
      </c>
      <c r="F907" s="78" t="s">
        <v>759</v>
      </c>
    </row>
    <row r="908" spans="1:6" x14ac:dyDescent="0.25">
      <c r="A908" s="78">
        <v>266064</v>
      </c>
      <c r="B908" s="79">
        <v>45211</v>
      </c>
      <c r="C908" s="78" t="s">
        <v>385</v>
      </c>
      <c r="D908" s="78" t="s">
        <v>56</v>
      </c>
      <c r="E908" s="78" t="s">
        <v>49</v>
      </c>
      <c r="F908" s="78" t="s">
        <v>760</v>
      </c>
    </row>
    <row r="909" spans="1:6" x14ac:dyDescent="0.25">
      <c r="A909" s="78">
        <v>266065</v>
      </c>
      <c r="B909" s="79">
        <v>45211</v>
      </c>
      <c r="C909" s="78" t="s">
        <v>761</v>
      </c>
      <c r="D909" s="78" t="s">
        <v>52</v>
      </c>
      <c r="E909" s="78" t="s">
        <v>49</v>
      </c>
      <c r="F909" s="78" t="s">
        <v>770</v>
      </c>
    </row>
    <row r="910" spans="1:6" x14ac:dyDescent="0.25">
      <c r="A910" s="78">
        <v>266066</v>
      </c>
      <c r="B910" s="79">
        <v>45211</v>
      </c>
      <c r="C910" s="78" t="s">
        <v>762</v>
      </c>
      <c r="D910" s="78" t="s">
        <v>56</v>
      </c>
      <c r="E910" s="78" t="s">
        <v>49</v>
      </c>
      <c r="F910" s="78" t="s">
        <v>771</v>
      </c>
    </row>
    <row r="911" spans="1:6" x14ac:dyDescent="0.25">
      <c r="A911" s="78">
        <v>266067</v>
      </c>
      <c r="B911" s="79">
        <v>45211</v>
      </c>
      <c r="C911" s="78" t="s">
        <v>763</v>
      </c>
      <c r="D911" s="78" t="s">
        <v>56</v>
      </c>
      <c r="E911" s="78" t="s">
        <v>49</v>
      </c>
      <c r="F911" s="78" t="s">
        <v>771</v>
      </c>
    </row>
    <row r="912" spans="1:6" x14ac:dyDescent="0.25">
      <c r="A912" s="78">
        <v>266068</v>
      </c>
      <c r="B912" s="79">
        <v>45211</v>
      </c>
      <c r="C912" s="78" t="s">
        <v>764</v>
      </c>
      <c r="D912" s="78" t="s">
        <v>56</v>
      </c>
      <c r="E912" s="78" t="s">
        <v>49</v>
      </c>
      <c r="F912" s="78" t="s">
        <v>771</v>
      </c>
    </row>
    <row r="913" spans="1:6" x14ac:dyDescent="0.25">
      <c r="A913" s="78">
        <v>266069</v>
      </c>
      <c r="B913" s="79">
        <v>45211</v>
      </c>
      <c r="C913" s="78" t="s">
        <v>381</v>
      </c>
      <c r="D913" s="78" t="s">
        <v>56</v>
      </c>
      <c r="E913" s="78" t="s">
        <v>49</v>
      </c>
      <c r="F913" s="78" t="s">
        <v>772</v>
      </c>
    </row>
    <row r="914" spans="1:6" x14ac:dyDescent="0.25">
      <c r="A914" s="78">
        <v>266070</v>
      </c>
      <c r="B914" s="79">
        <v>45211</v>
      </c>
      <c r="C914" s="78" t="s">
        <v>380</v>
      </c>
      <c r="D914" s="78" t="s">
        <v>56</v>
      </c>
      <c r="E914" s="78" t="s">
        <v>49</v>
      </c>
      <c r="F914" s="78" t="s">
        <v>772</v>
      </c>
    </row>
    <row r="915" spans="1:6" x14ac:dyDescent="0.25">
      <c r="A915" s="78">
        <v>266071</v>
      </c>
      <c r="B915" s="79">
        <v>45216</v>
      </c>
      <c r="C915" s="78" t="s">
        <v>475</v>
      </c>
      <c r="D915" s="78" t="s">
        <v>52</v>
      </c>
      <c r="E915" s="78" t="s">
        <v>49</v>
      </c>
      <c r="F915" s="78" t="s">
        <v>773</v>
      </c>
    </row>
    <row r="916" spans="1:6" x14ac:dyDescent="0.25">
      <c r="A916" s="78">
        <v>266072</v>
      </c>
      <c r="B916" s="79">
        <v>45216</v>
      </c>
      <c r="C916" s="78" t="s">
        <v>765</v>
      </c>
      <c r="D916" s="78" t="s">
        <v>52</v>
      </c>
      <c r="E916" s="78" t="s">
        <v>49</v>
      </c>
      <c r="F916" s="78" t="s">
        <v>774</v>
      </c>
    </row>
    <row r="917" spans="1:6" x14ac:dyDescent="0.25">
      <c r="A917" s="78">
        <v>266073</v>
      </c>
      <c r="B917" s="79">
        <v>45216</v>
      </c>
      <c r="C917" s="78" t="s">
        <v>766</v>
      </c>
      <c r="D917" s="78" t="s">
        <v>56</v>
      </c>
      <c r="E917" s="78" t="s">
        <v>49</v>
      </c>
      <c r="F917" s="78" t="s">
        <v>775</v>
      </c>
    </row>
    <row r="918" spans="1:6" x14ac:dyDescent="0.25">
      <c r="A918" s="78">
        <v>266074</v>
      </c>
      <c r="B918" s="79">
        <v>45216</v>
      </c>
      <c r="C918" s="78" t="s">
        <v>767</v>
      </c>
      <c r="D918" s="78" t="s">
        <v>52</v>
      </c>
      <c r="E918" s="78" t="s">
        <v>49</v>
      </c>
      <c r="F918" s="78" t="s">
        <v>776</v>
      </c>
    </row>
    <row r="919" spans="1:6" x14ac:dyDescent="0.25">
      <c r="A919" s="78">
        <v>266075</v>
      </c>
      <c r="B919" s="79">
        <v>45217</v>
      </c>
      <c r="C919" s="78" t="s">
        <v>55</v>
      </c>
      <c r="D919" s="78" t="s">
        <v>54</v>
      </c>
      <c r="E919" s="78" t="s">
        <v>49</v>
      </c>
      <c r="F919" s="78" t="s">
        <v>777</v>
      </c>
    </row>
    <row r="920" spans="1:6" x14ac:dyDescent="0.25">
      <c r="A920" s="78">
        <v>266076</v>
      </c>
      <c r="B920" s="79">
        <v>45218</v>
      </c>
      <c r="C920" s="78" t="s">
        <v>499</v>
      </c>
      <c r="D920" s="78" t="s">
        <v>56</v>
      </c>
      <c r="E920" s="78" t="s">
        <v>49</v>
      </c>
      <c r="F920" s="78" t="s">
        <v>778</v>
      </c>
    </row>
    <row r="921" spans="1:6" x14ac:dyDescent="0.25">
      <c r="A921" s="78">
        <v>266077</v>
      </c>
      <c r="B921" s="79">
        <v>45218</v>
      </c>
      <c r="C921" s="78" t="s">
        <v>768</v>
      </c>
      <c r="D921" s="78" t="s">
        <v>56</v>
      </c>
      <c r="E921" s="78" t="s">
        <v>49</v>
      </c>
      <c r="F921" s="78" t="s">
        <v>778</v>
      </c>
    </row>
    <row r="922" spans="1:6" x14ac:dyDescent="0.25">
      <c r="A922" s="78">
        <v>266078</v>
      </c>
      <c r="B922" s="79">
        <v>45222</v>
      </c>
      <c r="C922" s="78" t="s">
        <v>578</v>
      </c>
      <c r="D922" s="78" t="s">
        <v>52</v>
      </c>
      <c r="E922" s="78" t="s">
        <v>49</v>
      </c>
      <c r="F922" s="78" t="s">
        <v>779</v>
      </c>
    </row>
    <row r="923" spans="1:6" x14ac:dyDescent="0.25">
      <c r="A923" s="78">
        <v>266079</v>
      </c>
      <c r="B923" s="79">
        <v>45222</v>
      </c>
      <c r="C923" s="78" t="s">
        <v>577</v>
      </c>
      <c r="D923" s="78" t="s">
        <v>52</v>
      </c>
      <c r="E923" s="78" t="s">
        <v>49</v>
      </c>
      <c r="F923" s="78" t="s">
        <v>780</v>
      </c>
    </row>
    <row r="924" spans="1:6" x14ac:dyDescent="0.25">
      <c r="A924" s="78">
        <v>266080</v>
      </c>
      <c r="B924" s="79">
        <v>45223</v>
      </c>
      <c r="C924" s="78" t="s">
        <v>580</v>
      </c>
      <c r="D924" s="78" t="s">
        <v>52</v>
      </c>
      <c r="E924" s="78" t="s">
        <v>49</v>
      </c>
      <c r="F924" s="78" t="s">
        <v>781</v>
      </c>
    </row>
    <row r="925" spans="1:6" x14ac:dyDescent="0.25">
      <c r="A925" s="78">
        <v>266081</v>
      </c>
      <c r="B925" s="79">
        <v>45223</v>
      </c>
      <c r="C925" s="78" t="s">
        <v>579</v>
      </c>
      <c r="D925" s="78" t="s">
        <v>52</v>
      </c>
      <c r="E925" s="78" t="s">
        <v>49</v>
      </c>
      <c r="F925" s="78" t="s">
        <v>782</v>
      </c>
    </row>
    <row r="926" spans="1:6" x14ac:dyDescent="0.25">
      <c r="A926" s="78">
        <v>266082</v>
      </c>
      <c r="B926" s="79">
        <v>45224</v>
      </c>
      <c r="C926" s="78" t="s">
        <v>598</v>
      </c>
      <c r="D926" s="78" t="s">
        <v>54</v>
      </c>
      <c r="E926" s="78" t="s">
        <v>49</v>
      </c>
      <c r="F926" s="78" t="s">
        <v>783</v>
      </c>
    </row>
    <row r="927" spans="1:6" x14ac:dyDescent="0.25">
      <c r="A927" s="78">
        <v>266083</v>
      </c>
      <c r="B927" s="79">
        <v>45226</v>
      </c>
      <c r="C927" s="78" t="s">
        <v>50</v>
      </c>
      <c r="D927" s="78" t="s">
        <v>51</v>
      </c>
      <c r="E927" s="78" t="s">
        <v>49</v>
      </c>
      <c r="F927" s="78" t="s">
        <v>784</v>
      </c>
    </row>
    <row r="928" spans="1:6" x14ac:dyDescent="0.25">
      <c r="A928" s="78">
        <v>266084</v>
      </c>
      <c r="B928" s="79">
        <v>45226</v>
      </c>
      <c r="C928" s="78" t="s">
        <v>643</v>
      </c>
      <c r="D928" s="78" t="s">
        <v>54</v>
      </c>
      <c r="E928" s="78" t="s">
        <v>49</v>
      </c>
      <c r="F928" s="78" t="s">
        <v>785</v>
      </c>
    </row>
    <row r="929" spans="1:6" x14ac:dyDescent="0.25">
      <c r="A929" s="78">
        <v>266085</v>
      </c>
      <c r="B929" s="79">
        <v>45226</v>
      </c>
      <c r="C929" s="78" t="s">
        <v>53</v>
      </c>
      <c r="D929" s="78" t="s">
        <v>54</v>
      </c>
      <c r="E929" s="78" t="s">
        <v>49</v>
      </c>
      <c r="F929" s="78" t="s">
        <v>786</v>
      </c>
    </row>
    <row r="930" spans="1:6" x14ac:dyDescent="0.25">
      <c r="A930" s="78">
        <v>266086</v>
      </c>
      <c r="B930" s="79">
        <v>45229</v>
      </c>
      <c r="C930" s="78" t="s">
        <v>681</v>
      </c>
      <c r="D930" s="78" t="s">
        <v>54</v>
      </c>
      <c r="E930" s="78" t="s">
        <v>49</v>
      </c>
      <c r="F930" s="78" t="s">
        <v>787</v>
      </c>
    </row>
    <row r="931" spans="1:6" x14ac:dyDescent="0.25">
      <c r="A931" s="78">
        <v>266087</v>
      </c>
      <c r="B931" s="79">
        <v>45229</v>
      </c>
      <c r="C931" s="78" t="s">
        <v>769</v>
      </c>
      <c r="D931" s="78" t="s">
        <v>54</v>
      </c>
      <c r="E931" s="78" t="s">
        <v>49</v>
      </c>
      <c r="F931" s="78" t="s">
        <v>788</v>
      </c>
    </row>
    <row r="932" spans="1:6" x14ac:dyDescent="0.25">
      <c r="A932" s="78">
        <v>266088</v>
      </c>
      <c r="B932" s="79">
        <v>45230</v>
      </c>
      <c r="C932" s="78" t="s">
        <v>708</v>
      </c>
      <c r="D932" s="78" t="s">
        <v>52</v>
      </c>
      <c r="E932" s="78" t="s">
        <v>49</v>
      </c>
      <c r="F932" s="78" t="s">
        <v>789</v>
      </c>
    </row>
    <row r="933" spans="1:6" x14ac:dyDescent="0.25">
      <c r="A933" s="78">
        <v>266089</v>
      </c>
      <c r="B933" s="79">
        <v>45230</v>
      </c>
      <c r="C933" s="78" t="s">
        <v>160</v>
      </c>
      <c r="D933" s="78" t="s">
        <v>54</v>
      </c>
      <c r="E933" s="78" t="s">
        <v>49</v>
      </c>
      <c r="F933" s="78" t="s">
        <v>790</v>
      </c>
    </row>
    <row r="934" spans="1:6" x14ac:dyDescent="0.25">
      <c r="A934" s="80" t="s">
        <v>791</v>
      </c>
      <c r="B934" s="80"/>
      <c r="C934" s="80"/>
      <c r="D934" s="80"/>
      <c r="E934" s="80"/>
      <c r="F934" s="80"/>
    </row>
  </sheetData>
  <mergeCells count="15">
    <mergeCell ref="C802:D802"/>
    <mergeCell ref="B833:D833"/>
    <mergeCell ref="B832:D832"/>
    <mergeCell ref="B85:E85"/>
    <mergeCell ref="B86:E86"/>
    <mergeCell ref="B8:E8"/>
    <mergeCell ref="B9:E9"/>
    <mergeCell ref="B10:E10"/>
    <mergeCell ref="B13:E13"/>
    <mergeCell ref="B14:E14"/>
    <mergeCell ref="A934:F934"/>
    <mergeCell ref="H820:I820"/>
    <mergeCell ref="B819:D819"/>
    <mergeCell ref="B820:D820"/>
    <mergeCell ref="A852:F852"/>
  </mergeCells>
  <pageMargins left="0.70866141732283472" right="0.70866141732283472" top="0.74803149606299213" bottom="0.74803149606299213" header="0.31496062992125984" footer="0.31496062992125984"/>
  <pageSetup scale="55" orientation="portrait" verticalDpi="0" r:id="rId1"/>
  <rowBreaks count="2" manualBreakCount="2">
    <brk id="83" max="6" man="1"/>
    <brk id="81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57A91-D2A1-4296-9F07-A0F54ACF8B23}">
  <dimension ref="C1:T85"/>
  <sheetViews>
    <sheetView showGridLines="0" view="pageBreakPreview" topLeftCell="C1" zoomScale="53" zoomScaleNormal="85" zoomScaleSheetLayoutView="85" workbookViewId="0">
      <pane xSplit="1" topLeftCell="E1" activePane="topRight" state="frozen"/>
      <selection activeCell="C1" sqref="C1"/>
      <selection pane="topRight" activeCell="Y31" sqref="Y31"/>
    </sheetView>
  </sheetViews>
  <sheetFormatPr baseColWidth="10" defaultColWidth="11.42578125" defaultRowHeight="21" x14ac:dyDescent="0.35"/>
  <cols>
    <col min="1" max="2" width="0" hidden="1" customWidth="1"/>
    <col min="3" max="3" width="65.7109375" style="94" customWidth="1"/>
    <col min="4" max="4" width="22.85546875" style="93" customWidth="1"/>
    <col min="5" max="5" width="23.28515625" style="65" customWidth="1"/>
    <col min="6" max="6" width="25.28515625" style="65" customWidth="1"/>
    <col min="7" max="7" width="19" style="65" customWidth="1"/>
    <col min="8" max="8" width="19" style="65" bestFit="1" customWidth="1"/>
    <col min="9" max="9" width="19.28515625" style="65" bestFit="1" customWidth="1"/>
    <col min="10" max="10" width="19.5703125" style="92" bestFit="1" customWidth="1"/>
    <col min="11" max="11" width="18.42578125" style="65" bestFit="1" customWidth="1"/>
    <col min="12" max="12" width="19.5703125" style="65" bestFit="1" customWidth="1"/>
    <col min="13" max="13" width="22.7109375" style="65" bestFit="1" customWidth="1"/>
    <col min="14" max="14" width="18.7109375" style="65" bestFit="1" customWidth="1"/>
    <col min="15" max="15" width="19" style="65" bestFit="1" customWidth="1"/>
    <col min="16" max="17" width="14.42578125" style="91" bestFit="1" customWidth="1"/>
    <col min="18" max="18" width="22" style="91" bestFit="1" customWidth="1"/>
    <col min="19" max="19" width="1.7109375" style="91" customWidth="1"/>
    <col min="20" max="20" width="12.5703125" bestFit="1" customWidth="1"/>
  </cols>
  <sheetData>
    <row r="1" spans="3:20" ht="28.5" customHeight="1" x14ac:dyDescent="0.25">
      <c r="C1" s="164" t="s">
        <v>888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2"/>
    </row>
    <row r="2" spans="3:20" ht="21.75" customHeight="1" x14ac:dyDescent="0.25">
      <c r="C2" s="161" t="s">
        <v>887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54"/>
    </row>
    <row r="3" spans="3:20" ht="15" customHeight="1" x14ac:dyDescent="0.25">
      <c r="C3" s="159">
        <v>2023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7"/>
    </row>
    <row r="4" spans="3:20" ht="27" customHeight="1" x14ac:dyDescent="0.25">
      <c r="C4" s="156" t="s">
        <v>886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4"/>
    </row>
    <row r="5" spans="3:20" ht="21.75" customHeight="1" x14ac:dyDescent="0.25">
      <c r="C5" s="155" t="s">
        <v>885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4"/>
    </row>
    <row r="6" spans="3:20" ht="9.75" customHeight="1" x14ac:dyDescent="0.35"/>
    <row r="7" spans="3:20" s="139" customFormat="1" ht="25.5" customHeight="1" x14ac:dyDescent="0.25">
      <c r="C7" s="147" t="s">
        <v>884</v>
      </c>
      <c r="D7" s="153" t="s">
        <v>883</v>
      </c>
      <c r="E7" s="152" t="s">
        <v>882</v>
      </c>
      <c r="F7" s="151" t="s">
        <v>881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49"/>
      <c r="S7" s="148"/>
    </row>
    <row r="8" spans="3:20" s="139" customFormat="1" x14ac:dyDescent="0.35">
      <c r="C8" s="147"/>
      <c r="D8" s="146"/>
      <c r="E8" s="145"/>
      <c r="F8" s="143" t="s">
        <v>880</v>
      </c>
      <c r="G8" s="143" t="s">
        <v>879</v>
      </c>
      <c r="H8" s="143" t="s">
        <v>878</v>
      </c>
      <c r="I8" s="143" t="s">
        <v>877</v>
      </c>
      <c r="J8" s="144" t="s">
        <v>876</v>
      </c>
      <c r="K8" s="143" t="s">
        <v>875</v>
      </c>
      <c r="L8" s="142" t="s">
        <v>874</v>
      </c>
      <c r="M8" s="143" t="s">
        <v>873</v>
      </c>
      <c r="N8" s="143" t="s">
        <v>872</v>
      </c>
      <c r="O8" s="143" t="s">
        <v>871</v>
      </c>
      <c r="P8" s="143" t="s">
        <v>870</v>
      </c>
      <c r="Q8" s="142" t="s">
        <v>869</v>
      </c>
      <c r="R8" s="141" t="s">
        <v>868</v>
      </c>
      <c r="S8" s="140"/>
    </row>
    <row r="9" spans="3:20" s="65" customFormat="1" x14ac:dyDescent="0.35">
      <c r="C9" s="122" t="s">
        <v>867</v>
      </c>
      <c r="D9" s="138"/>
      <c r="E9" s="137"/>
      <c r="F9" s="137"/>
      <c r="G9" s="137"/>
      <c r="H9" s="137"/>
      <c r="I9" s="137"/>
      <c r="J9" s="111"/>
      <c r="K9" s="137"/>
      <c r="L9" s="137"/>
      <c r="M9" s="137"/>
      <c r="N9" s="137"/>
      <c r="O9" s="137"/>
      <c r="P9" s="137"/>
      <c r="Q9" s="137"/>
      <c r="R9" s="136"/>
      <c r="S9" s="136"/>
    </row>
    <row r="10" spans="3:20" ht="15.75" x14ac:dyDescent="0.25">
      <c r="C10" s="113" t="s">
        <v>866</v>
      </c>
      <c r="D10" s="121">
        <f>D11+D12+D13+D14+D15</f>
        <v>1004582136</v>
      </c>
      <c r="E10" s="111">
        <f>SUM(E11:E15)</f>
        <v>995854480.53999996</v>
      </c>
      <c r="F10" s="128">
        <v>52801084.469999999</v>
      </c>
      <c r="G10" s="117">
        <v>75030854.480000004</v>
      </c>
      <c r="H10" s="117">
        <f>SUM(H11:H15)</f>
        <v>74039076</v>
      </c>
      <c r="I10" s="117">
        <f>SUM(I11:I15)</f>
        <v>68654157.149999991</v>
      </c>
      <c r="J10" s="117">
        <f>SUM(J11:J15)</f>
        <v>71053255.890000001</v>
      </c>
      <c r="K10" s="117">
        <f>SUM(K11:K15)</f>
        <v>79545655.219999999</v>
      </c>
      <c r="L10" s="117">
        <f>SUM(L11:L15)</f>
        <v>102597800.47999999</v>
      </c>
      <c r="M10" s="117">
        <f>SUM(M11:M15)</f>
        <v>77106934</v>
      </c>
      <c r="N10" s="117">
        <f>SUM(N11:N15)</f>
        <v>79549487.349999994</v>
      </c>
      <c r="O10" s="111">
        <f>SUM(O11:O15)</f>
        <v>64426434.310000002</v>
      </c>
      <c r="P10" s="111">
        <f>SUM(P11:P15)</f>
        <v>0</v>
      </c>
      <c r="Q10" s="111">
        <f>SUM(Q11:Q15)</f>
        <v>0</v>
      </c>
      <c r="R10" s="117">
        <f>SUM(F10:Q10)</f>
        <v>744804739.3499999</v>
      </c>
      <c r="S10" s="117"/>
      <c r="T10" s="103"/>
    </row>
    <row r="11" spans="3:20" ht="22.5" customHeight="1" x14ac:dyDescent="0.25">
      <c r="C11" s="109" t="s">
        <v>865</v>
      </c>
      <c r="D11" s="124">
        <v>712476876</v>
      </c>
      <c r="E11" s="124">
        <v>742691870.53999996</v>
      </c>
      <c r="F11" s="114">
        <v>52786084.469999999</v>
      </c>
      <c r="G11" s="114">
        <v>60225164.200000003</v>
      </c>
      <c r="H11" s="115">
        <v>60822966.270000003</v>
      </c>
      <c r="I11" s="114">
        <v>56802692.869999997</v>
      </c>
      <c r="J11" s="115">
        <v>55809616.339999996</v>
      </c>
      <c r="K11" s="120">
        <v>61224747.670000002</v>
      </c>
      <c r="L11" s="114">
        <v>67762675.729999989</v>
      </c>
      <c r="M11" s="114">
        <v>61622703</v>
      </c>
      <c r="N11" s="114">
        <v>66826266.380000003</v>
      </c>
      <c r="O11" s="114">
        <v>58256434.310000002</v>
      </c>
      <c r="P11" s="114"/>
      <c r="Q11" s="114"/>
      <c r="R11" s="114">
        <f>SUM(F11:Q11)</f>
        <v>602139351.24000001</v>
      </c>
      <c r="S11" s="114"/>
      <c r="T11" s="103"/>
    </row>
    <row r="12" spans="3:20" ht="22.5" customHeight="1" x14ac:dyDescent="0.25">
      <c r="C12" s="109" t="s">
        <v>864</v>
      </c>
      <c r="D12" s="124">
        <v>19033500</v>
      </c>
      <c r="E12" s="124">
        <v>26793500</v>
      </c>
      <c r="F12" s="114"/>
      <c r="G12" s="114">
        <v>3000000</v>
      </c>
      <c r="H12" s="115">
        <v>1500000</v>
      </c>
      <c r="I12" s="114">
        <v>50000</v>
      </c>
      <c r="J12" s="115">
        <v>3190000</v>
      </c>
      <c r="K12" s="120">
        <v>6140000</v>
      </c>
      <c r="L12" s="114">
        <v>3000000</v>
      </c>
      <c r="M12" s="114">
        <v>3120000</v>
      </c>
      <c r="N12" s="114">
        <v>60000</v>
      </c>
      <c r="O12" s="114">
        <v>6060000</v>
      </c>
      <c r="P12" s="114"/>
      <c r="Q12" s="114"/>
      <c r="R12" s="114">
        <f>SUM(F12:Q12)</f>
        <v>26120000</v>
      </c>
      <c r="S12" s="114"/>
      <c r="T12" s="103"/>
    </row>
    <row r="13" spans="3:20" ht="22.5" customHeight="1" x14ac:dyDescent="0.25">
      <c r="C13" s="109" t="s">
        <v>863</v>
      </c>
      <c r="D13" s="124">
        <v>7734457</v>
      </c>
      <c r="E13" s="124">
        <v>1974457</v>
      </c>
      <c r="F13" s="114">
        <v>15000</v>
      </c>
      <c r="G13" s="114">
        <v>235000</v>
      </c>
      <c r="H13" s="115">
        <v>140000</v>
      </c>
      <c r="I13" s="114">
        <v>45000</v>
      </c>
      <c r="J13" s="115">
        <v>155000</v>
      </c>
      <c r="K13" s="120">
        <v>125000</v>
      </c>
      <c r="L13" s="114">
        <v>230000</v>
      </c>
      <c r="M13" s="114">
        <v>140000</v>
      </c>
      <c r="N13" s="114">
        <v>393979.78</v>
      </c>
      <c r="O13" s="114">
        <v>110000</v>
      </c>
      <c r="P13" s="114"/>
      <c r="Q13" s="114"/>
      <c r="R13" s="114">
        <f>SUM(F13:Q13)</f>
        <v>1588979.78</v>
      </c>
      <c r="S13" s="114"/>
      <c r="T13" s="103"/>
    </row>
    <row r="14" spans="3:20" ht="22.5" customHeight="1" x14ac:dyDescent="0.25">
      <c r="C14" s="109" t="s">
        <v>862</v>
      </c>
      <c r="D14" s="124">
        <v>132186684</v>
      </c>
      <c r="E14" s="124">
        <v>114166684</v>
      </c>
      <c r="F14" s="114"/>
      <c r="G14" s="114"/>
      <c r="H14" s="130"/>
      <c r="I14" s="114"/>
      <c r="J14" s="115"/>
      <c r="K14" s="120"/>
      <c r="L14" s="114">
        <v>7630000</v>
      </c>
      <c r="M14" s="114" t="s">
        <v>796</v>
      </c>
      <c r="N14" s="114">
        <v>0</v>
      </c>
      <c r="O14" s="114">
        <v>0</v>
      </c>
      <c r="P14" s="114"/>
      <c r="Q14" s="114"/>
      <c r="R14" s="114">
        <f>SUM(F14:Q14)</f>
        <v>7630000</v>
      </c>
      <c r="S14" s="114"/>
      <c r="T14" s="103"/>
    </row>
    <row r="15" spans="3:20" ht="22.5" customHeight="1" x14ac:dyDescent="0.25">
      <c r="C15" s="109" t="s">
        <v>861</v>
      </c>
      <c r="D15" s="124">
        <v>133150619</v>
      </c>
      <c r="E15" s="124">
        <v>110227969</v>
      </c>
      <c r="F15" s="114"/>
      <c r="G15" s="114">
        <v>11570690.279999999</v>
      </c>
      <c r="H15" s="115">
        <v>11576109.73</v>
      </c>
      <c r="I15" s="114">
        <v>11756464.279999999</v>
      </c>
      <c r="J15" s="115">
        <v>11898639.550000001</v>
      </c>
      <c r="K15" s="120">
        <v>12055907.550000001</v>
      </c>
      <c r="L15" s="120">
        <v>23975124.75</v>
      </c>
      <c r="M15" s="114">
        <v>12224231</v>
      </c>
      <c r="N15" s="114">
        <v>12269241.189999999</v>
      </c>
      <c r="O15" s="114"/>
      <c r="P15" s="114"/>
      <c r="Q15" s="114"/>
      <c r="R15" s="114">
        <f>SUM(F15:Q15)</f>
        <v>107326408.33</v>
      </c>
      <c r="S15" s="114"/>
      <c r="T15" s="103"/>
    </row>
    <row r="16" spans="3:20" ht="19.5" customHeight="1" x14ac:dyDescent="0.25">
      <c r="C16" s="113" t="s">
        <v>860</v>
      </c>
      <c r="D16" s="121">
        <f>D17+D18+D19+D20+D21+D22+D23+D24+D25</f>
        <v>249903648</v>
      </c>
      <c r="E16" s="111">
        <f>+E17+E18+E19+E20+E21+E22+E23+E24+E25</f>
        <v>226092525.88</v>
      </c>
      <c r="F16" s="128">
        <v>27338207.34</v>
      </c>
      <c r="G16" s="117">
        <v>15125991.77</v>
      </c>
      <c r="H16" s="117">
        <f>SUM(H17:H25)</f>
        <v>19944289.640000001</v>
      </c>
      <c r="I16" s="117">
        <f>SUM(I17:I25)</f>
        <v>11948138.15</v>
      </c>
      <c r="J16" s="117">
        <f>SUM(J17:J25)</f>
        <v>21785668.939999998</v>
      </c>
      <c r="K16" s="118">
        <f>SUM(K17:K25)</f>
        <v>12702265.320000002</v>
      </c>
      <c r="L16" s="118">
        <f>SUM(L17:L25)</f>
        <v>11123499.23</v>
      </c>
      <c r="M16" s="117">
        <f>SUM(M17:M25)</f>
        <v>11056161.969999999</v>
      </c>
      <c r="N16" s="117">
        <f>SUM(N17:N25)</f>
        <v>16277784.060000001</v>
      </c>
      <c r="O16" s="117">
        <f>SUM(O17:O25)</f>
        <v>14819360.560000001</v>
      </c>
      <c r="P16" s="117">
        <f>SUM(P17:P25)</f>
        <v>0</v>
      </c>
      <c r="Q16" s="111">
        <f>SUM(Q17:Q25)</f>
        <v>0</v>
      </c>
      <c r="R16" s="117">
        <f>SUM(F16:Q16)</f>
        <v>162121366.98000002</v>
      </c>
      <c r="S16" s="117"/>
      <c r="T16" s="103"/>
    </row>
    <row r="17" spans="3:20" ht="19.5" customHeight="1" x14ac:dyDescent="0.25">
      <c r="C17" s="109" t="s">
        <v>859</v>
      </c>
      <c r="D17" s="124">
        <v>18311351</v>
      </c>
      <c r="E17" s="124">
        <v>27788351</v>
      </c>
      <c r="F17" s="114">
        <v>2079300.2</v>
      </c>
      <c r="G17" s="114">
        <v>2157722.5699999998</v>
      </c>
      <c r="H17" s="115">
        <v>2508171.2599999998</v>
      </c>
      <c r="I17" s="114">
        <v>2496950.89</v>
      </c>
      <c r="J17" s="115">
        <v>7425415.6600000001</v>
      </c>
      <c r="K17" s="120">
        <v>3323617.49</v>
      </c>
      <c r="L17" s="114">
        <v>2427498.2999999998</v>
      </c>
      <c r="M17" s="114">
        <v>2560107.33</v>
      </c>
      <c r="N17" s="114">
        <v>2422801.2400000002</v>
      </c>
      <c r="O17" s="114">
        <v>2180918.9700000002</v>
      </c>
      <c r="P17" s="114"/>
      <c r="Q17" s="114"/>
      <c r="R17" s="114">
        <f>SUM(F17:Q17)</f>
        <v>29582503.910000004</v>
      </c>
      <c r="S17" s="114"/>
      <c r="T17" s="103"/>
    </row>
    <row r="18" spans="3:20" ht="17.25" customHeight="1" x14ac:dyDescent="0.25">
      <c r="C18" s="109" t="s">
        <v>858</v>
      </c>
      <c r="D18" s="124">
        <v>20736908</v>
      </c>
      <c r="E18" s="124">
        <v>26236908</v>
      </c>
      <c r="F18" s="114">
        <v>1619503.23</v>
      </c>
      <c r="G18" s="114">
        <v>554659.21</v>
      </c>
      <c r="H18" s="115">
        <v>5066321.75</v>
      </c>
      <c r="I18" s="114">
        <v>5924370.7300000004</v>
      </c>
      <c r="J18" s="115">
        <v>811986.3</v>
      </c>
      <c r="K18" s="120">
        <v>1852392.41</v>
      </c>
      <c r="L18" s="114">
        <v>221834.49</v>
      </c>
      <c r="M18" s="114">
        <v>60077.17</v>
      </c>
      <c r="N18" s="114">
        <v>515940.24</v>
      </c>
      <c r="O18" s="114">
        <v>377357.52</v>
      </c>
      <c r="P18" s="114"/>
      <c r="Q18" s="114"/>
      <c r="R18" s="114">
        <f>SUM(F18:Q18)</f>
        <v>17004443.050000001</v>
      </c>
      <c r="S18" s="114"/>
      <c r="T18" s="103"/>
    </row>
    <row r="19" spans="3:20" ht="24" customHeight="1" x14ac:dyDescent="0.25">
      <c r="C19" s="109" t="s">
        <v>857</v>
      </c>
      <c r="D19" s="124">
        <v>15722275</v>
      </c>
      <c r="E19" s="124">
        <v>6778275</v>
      </c>
      <c r="F19" s="114">
        <v>1193879</v>
      </c>
      <c r="G19" s="114">
        <v>1906888.67</v>
      </c>
      <c r="H19" s="115">
        <v>1312419.83</v>
      </c>
      <c r="I19" s="120">
        <v>36600</v>
      </c>
      <c r="J19" s="115">
        <v>89600</v>
      </c>
      <c r="K19" s="120"/>
      <c r="L19" s="114">
        <v>112300</v>
      </c>
      <c r="M19" s="114">
        <v>598971.80000000005</v>
      </c>
      <c r="N19" s="114">
        <v>60715.8</v>
      </c>
      <c r="O19" s="114">
        <v>15000</v>
      </c>
      <c r="P19" s="114"/>
      <c r="Q19" s="114"/>
      <c r="R19" s="114">
        <f>SUM(F19:Q19)</f>
        <v>5326375.0999999996</v>
      </c>
      <c r="S19" s="114"/>
      <c r="T19" s="103"/>
    </row>
    <row r="20" spans="3:20" ht="25.5" customHeight="1" x14ac:dyDescent="0.25">
      <c r="C20" s="109" t="s">
        <v>856</v>
      </c>
      <c r="D20" s="124">
        <v>310718</v>
      </c>
      <c r="E20" s="124">
        <f>310718+500000+1350000</f>
        <v>2160718</v>
      </c>
      <c r="F20" s="135">
        <v>58255</v>
      </c>
      <c r="G20" s="135">
        <v>86607.5</v>
      </c>
      <c r="H20" s="129">
        <v>25376</v>
      </c>
      <c r="I20" s="135">
        <v>120168.51</v>
      </c>
      <c r="J20" s="115">
        <v>240320</v>
      </c>
      <c r="K20" s="120">
        <v>145471</v>
      </c>
      <c r="L20" s="120">
        <v>120634</v>
      </c>
      <c r="M20" s="114">
        <v>348843.35</v>
      </c>
      <c r="N20" s="114">
        <v>649653</v>
      </c>
      <c r="O20" s="114">
        <v>173947</v>
      </c>
      <c r="P20" s="114"/>
      <c r="Q20" s="114"/>
      <c r="R20" s="114">
        <f>SUM(F20:Q20)</f>
        <v>1969275.3599999999</v>
      </c>
      <c r="S20" s="114"/>
      <c r="T20" s="103"/>
    </row>
    <row r="21" spans="3:20" ht="24" customHeight="1" x14ac:dyDescent="0.25">
      <c r="C21" s="109" t="s">
        <v>855</v>
      </c>
      <c r="D21" s="124">
        <v>39111328</v>
      </c>
      <c r="E21" s="124">
        <v>13237238</v>
      </c>
      <c r="F21" s="114">
        <v>732079.36</v>
      </c>
      <c r="G21" s="114"/>
      <c r="H21" s="115">
        <v>293852.81</v>
      </c>
      <c r="I21" s="114">
        <v>147050</v>
      </c>
      <c r="J21" s="115">
        <v>164955</v>
      </c>
      <c r="K21" s="120">
        <v>260986.12</v>
      </c>
      <c r="L21" s="120">
        <v>1403680.8</v>
      </c>
      <c r="M21" s="114">
        <v>351745</v>
      </c>
      <c r="N21" s="114">
        <v>1605675.69</v>
      </c>
      <c r="O21" s="114">
        <v>162962.5</v>
      </c>
      <c r="P21" s="114"/>
      <c r="Q21" s="114"/>
      <c r="R21" s="114">
        <f>SUM(F21:Q21)</f>
        <v>5122987.2799999993</v>
      </c>
      <c r="S21" s="114"/>
      <c r="T21" s="103"/>
    </row>
    <row r="22" spans="3:20" ht="19.5" customHeight="1" x14ac:dyDescent="0.25">
      <c r="C22" s="109" t="s">
        <v>854</v>
      </c>
      <c r="D22" s="124">
        <v>37404257</v>
      </c>
      <c r="E22" s="124">
        <v>18764257</v>
      </c>
      <c r="F22" s="114">
        <v>671170.71</v>
      </c>
      <c r="G22" s="114">
        <v>1696688.18</v>
      </c>
      <c r="H22" s="115">
        <v>2299136.86</v>
      </c>
      <c r="I22" s="114">
        <v>911656.78</v>
      </c>
      <c r="J22" s="115">
        <v>3194711.89</v>
      </c>
      <c r="K22" s="120">
        <v>1367711.61</v>
      </c>
      <c r="L22" s="120">
        <v>1692414.71</v>
      </c>
      <c r="M22" s="114">
        <v>1589158.1800000002</v>
      </c>
      <c r="N22" s="114">
        <v>1510797.97</v>
      </c>
      <c r="O22" s="114">
        <v>1529919.09</v>
      </c>
      <c r="P22" s="114"/>
      <c r="Q22" s="114"/>
      <c r="R22" s="114">
        <f>SUM(F22:Q22)</f>
        <v>16463365.979999999</v>
      </c>
      <c r="S22" s="114"/>
      <c r="T22" s="103"/>
    </row>
    <row r="23" spans="3:20" ht="35.25" customHeight="1" x14ac:dyDescent="0.25">
      <c r="C23" s="109" t="s">
        <v>853</v>
      </c>
      <c r="D23" s="124">
        <v>9657405</v>
      </c>
      <c r="E23" s="124">
        <v>9458505.8800000008</v>
      </c>
      <c r="F23" s="114">
        <v>364482.7</v>
      </c>
      <c r="G23" s="114">
        <v>196242.18</v>
      </c>
      <c r="H23" s="129">
        <v>885232.14</v>
      </c>
      <c r="I23" s="120">
        <v>155892.51</v>
      </c>
      <c r="J23" s="115">
        <v>24845.23</v>
      </c>
      <c r="K23" s="120">
        <v>98927.44</v>
      </c>
      <c r="L23" s="120">
        <v>359031.13</v>
      </c>
      <c r="M23" s="114">
        <v>62249.05</v>
      </c>
      <c r="N23" s="114">
        <v>264677.5</v>
      </c>
      <c r="O23" s="114">
        <v>158150.65</v>
      </c>
      <c r="P23" s="114"/>
      <c r="Q23" s="114"/>
      <c r="R23" s="114">
        <f>SUM(F23:Q23)</f>
        <v>2569730.5299999998</v>
      </c>
      <c r="S23" s="114"/>
      <c r="T23" s="103"/>
    </row>
    <row r="24" spans="3:20" s="131" customFormat="1" ht="30.75" customHeight="1" x14ac:dyDescent="0.25">
      <c r="C24" s="134" t="s">
        <v>852</v>
      </c>
      <c r="D24" s="133">
        <v>93239444</v>
      </c>
      <c r="E24" s="110">
        <v>115305311</v>
      </c>
      <c r="F24" s="120">
        <v>20463014.5</v>
      </c>
      <c r="G24" s="120">
        <v>7761188.7400000002</v>
      </c>
      <c r="H24" s="115">
        <v>7433374.5899999999</v>
      </c>
      <c r="I24" s="120">
        <v>1965554.52</v>
      </c>
      <c r="J24" s="115">
        <v>9817398.959999999</v>
      </c>
      <c r="K24" s="120">
        <v>5518662.7400000002</v>
      </c>
      <c r="L24" s="120">
        <v>4743668.83</v>
      </c>
      <c r="M24" s="120">
        <v>5440945.7399999993</v>
      </c>
      <c r="N24" s="120">
        <v>9139397</v>
      </c>
      <c r="O24" s="120">
        <v>10110691.09</v>
      </c>
      <c r="P24" s="120"/>
      <c r="Q24" s="120"/>
      <c r="R24" s="120">
        <f>SUM(F24:Q24)</f>
        <v>82393896.710000008</v>
      </c>
      <c r="S24" s="120"/>
      <c r="T24" s="132"/>
    </row>
    <row r="25" spans="3:20" ht="15.75" x14ac:dyDescent="0.25">
      <c r="C25" s="109" t="s">
        <v>851</v>
      </c>
      <c r="D25" s="124">
        <v>15409962</v>
      </c>
      <c r="E25" s="124">
        <v>6362962</v>
      </c>
      <c r="F25" s="114">
        <v>156522.64000000001</v>
      </c>
      <c r="G25" s="114">
        <v>765994.72</v>
      </c>
      <c r="H25" s="115">
        <v>120404.4</v>
      </c>
      <c r="I25" s="114">
        <v>189894.21</v>
      </c>
      <c r="J25" s="115">
        <v>16435.900000000001</v>
      </c>
      <c r="K25" s="120">
        <v>134496.51</v>
      </c>
      <c r="L25" s="120">
        <v>42436.97</v>
      </c>
      <c r="M25" s="114">
        <v>44064.35</v>
      </c>
      <c r="N25" s="114">
        <v>108125.62</v>
      </c>
      <c r="O25" s="114">
        <v>110413.74</v>
      </c>
      <c r="P25" s="114"/>
      <c r="Q25" s="114"/>
      <c r="R25" s="114">
        <f>SUM(F25:Q25)</f>
        <v>1688789.0599999998</v>
      </c>
      <c r="S25" s="114"/>
      <c r="T25" s="103"/>
    </row>
    <row r="26" spans="3:20" ht="15.75" x14ac:dyDescent="0.25">
      <c r="C26" s="113" t="s">
        <v>850</v>
      </c>
      <c r="D26" s="121">
        <f>D27+D28+D29+D30+D31+D32+D33+D34+D35</f>
        <v>51743530</v>
      </c>
      <c r="E26" s="111">
        <f>SUM(E27:E35)</f>
        <v>48796501.579999998</v>
      </c>
      <c r="F26" s="128">
        <v>3509850.1999999997</v>
      </c>
      <c r="G26" s="117">
        <v>1790406.69</v>
      </c>
      <c r="H26" s="117">
        <f>SUM(H27:H35)</f>
        <v>1886916.9499999997</v>
      </c>
      <c r="I26" s="117">
        <f>SUM(I27:I35)</f>
        <v>3369432.2399999998</v>
      </c>
      <c r="J26" s="117">
        <f>SUM(J27:J35)</f>
        <v>4446915.28</v>
      </c>
      <c r="K26" s="118">
        <f>SUM(K27:K35)</f>
        <v>3580518.33</v>
      </c>
      <c r="L26" s="118">
        <f>SUM(L27:L35)</f>
        <v>3918255.21</v>
      </c>
      <c r="M26" s="117">
        <f>SUM(M27:M35)</f>
        <v>3744943.3899999997</v>
      </c>
      <c r="N26" s="117">
        <f>SUM(N27:N35)</f>
        <v>4830950.3099999996</v>
      </c>
      <c r="O26" s="117">
        <f>SUM(O27:O35)</f>
        <v>3624488.34</v>
      </c>
      <c r="P26" s="117">
        <f>SUM(P27:P35)</f>
        <v>0</v>
      </c>
      <c r="Q26" s="111">
        <f>SUM(Q27:Q35)</f>
        <v>0</v>
      </c>
      <c r="R26" s="117">
        <f>SUM(F26:Q26)</f>
        <v>34702676.939999998</v>
      </c>
      <c r="S26" s="117"/>
      <c r="T26" s="103"/>
    </row>
    <row r="27" spans="3:20" ht="15.75" x14ac:dyDescent="0.25">
      <c r="C27" s="109" t="s">
        <v>849</v>
      </c>
      <c r="D27" s="124">
        <v>2444964</v>
      </c>
      <c r="E27" s="124">
        <v>6673865</v>
      </c>
      <c r="F27" s="114">
        <v>527111.03</v>
      </c>
      <c r="G27" s="114">
        <v>11526.57</v>
      </c>
      <c r="H27" s="115">
        <v>248750.94</v>
      </c>
      <c r="I27" s="114">
        <v>606630.75</v>
      </c>
      <c r="J27" s="115">
        <v>1452572.18</v>
      </c>
      <c r="K27" s="120">
        <v>543093.09</v>
      </c>
      <c r="L27" s="120">
        <v>561483.59000000008</v>
      </c>
      <c r="M27" s="114">
        <v>988528.76</v>
      </c>
      <c r="N27" s="114">
        <v>1719656.75</v>
      </c>
      <c r="O27" s="114">
        <v>785078.35</v>
      </c>
      <c r="P27" s="114"/>
      <c r="Q27" s="114"/>
      <c r="R27" s="114">
        <f>SUM(F27:Q27)</f>
        <v>7444432.0099999988</v>
      </c>
      <c r="S27" s="114"/>
      <c r="T27" s="103"/>
    </row>
    <row r="28" spans="3:20" ht="15.75" x14ac:dyDescent="0.25">
      <c r="C28" s="109" t="s">
        <v>848</v>
      </c>
      <c r="D28" s="124">
        <v>2418918</v>
      </c>
      <c r="E28" s="124">
        <f>2418918+10000</f>
        <v>2428918</v>
      </c>
      <c r="F28" s="114">
        <v>596018.68000000005</v>
      </c>
      <c r="G28" s="114">
        <v>4950</v>
      </c>
      <c r="H28" s="115">
        <v>575143.44999999995</v>
      </c>
      <c r="I28" s="114">
        <v>65737.75</v>
      </c>
      <c r="J28" s="115">
        <v>8139</v>
      </c>
      <c r="K28" s="120">
        <v>16638</v>
      </c>
      <c r="L28" s="114"/>
      <c r="M28" s="114">
        <v>29888.5</v>
      </c>
      <c r="N28" s="114">
        <v>34655</v>
      </c>
      <c r="O28" s="114">
        <v>576395</v>
      </c>
      <c r="P28" s="114"/>
      <c r="Q28" s="114"/>
      <c r="R28" s="114">
        <f>SUM(F28:Q28)</f>
        <v>1907565.38</v>
      </c>
      <c r="S28" s="114"/>
      <c r="T28" s="103"/>
    </row>
    <row r="29" spans="3:20" ht="15.75" x14ac:dyDescent="0.25">
      <c r="C29" s="109" t="s">
        <v>847</v>
      </c>
      <c r="D29" s="124">
        <v>664313</v>
      </c>
      <c r="E29" s="124">
        <v>2860945.07</v>
      </c>
      <c r="F29" s="114">
        <v>6848.1</v>
      </c>
      <c r="G29" s="114">
        <v>4290</v>
      </c>
      <c r="H29" s="115">
        <v>3584.97</v>
      </c>
      <c r="I29" s="114">
        <v>6093</v>
      </c>
      <c r="J29" s="115">
        <v>7605.03</v>
      </c>
      <c r="K29" s="120">
        <v>225858.35</v>
      </c>
      <c r="L29" s="120">
        <v>578781.64999999991</v>
      </c>
      <c r="M29" s="114">
        <v>258103.43</v>
      </c>
      <c r="N29" s="114">
        <v>653010.57999999996</v>
      </c>
      <c r="O29" s="114">
        <v>1044.9000000000001</v>
      </c>
      <c r="P29"/>
      <c r="Q29" s="114"/>
      <c r="R29" s="114">
        <f>SUM(F29:Q29)</f>
        <v>1745220.0099999998</v>
      </c>
      <c r="S29" s="114"/>
      <c r="T29" s="103"/>
    </row>
    <row r="30" spans="3:20" ht="18.75" x14ac:dyDescent="0.25">
      <c r="C30" s="109" t="s">
        <v>846</v>
      </c>
      <c r="D30" s="124">
        <v>466028</v>
      </c>
      <c r="E30" s="124">
        <v>466028</v>
      </c>
      <c r="F30" s="114">
        <v>7090.94</v>
      </c>
      <c r="G30" s="114"/>
      <c r="H30" s="130"/>
      <c r="I30" s="114"/>
      <c r="J30" s="115">
        <v>755</v>
      </c>
      <c r="K30" s="120">
        <v>44161.57</v>
      </c>
      <c r="L30" s="114">
        <v>69993.36</v>
      </c>
      <c r="M30" s="114"/>
      <c r="N30" s="114">
        <v>0</v>
      </c>
      <c r="O30" s="114"/>
      <c r="P30" s="114"/>
      <c r="Q30" s="114"/>
      <c r="R30" s="114">
        <f>SUM(F30:Q30)</f>
        <v>122000.87</v>
      </c>
      <c r="S30" s="114"/>
      <c r="T30" s="103"/>
    </row>
    <row r="31" spans="3:20" ht="15.75" x14ac:dyDescent="0.25">
      <c r="C31" s="109" t="s">
        <v>845</v>
      </c>
      <c r="D31" s="124">
        <v>777399</v>
      </c>
      <c r="E31" s="92">
        <f>D31+30000+150000</f>
        <v>957399</v>
      </c>
      <c r="F31" s="114">
        <v>11570.16</v>
      </c>
      <c r="G31" s="114">
        <v>6105.1</v>
      </c>
      <c r="H31" s="115">
        <v>2424.83</v>
      </c>
      <c r="I31" s="114">
        <v>115270.3</v>
      </c>
      <c r="J31" s="115">
        <v>271081.61</v>
      </c>
      <c r="K31" s="120">
        <v>120265.84</v>
      </c>
      <c r="L31" s="114">
        <v>23467.53</v>
      </c>
      <c r="M31" s="114">
        <v>45636.639999999999</v>
      </c>
      <c r="N31" s="114">
        <v>8658.09</v>
      </c>
      <c r="O31" s="114">
        <v>26040.7</v>
      </c>
      <c r="P31" s="114"/>
      <c r="Q31" s="114"/>
      <c r="R31" s="114">
        <f>SUM(F31:Q31)</f>
        <v>630520.79999999993</v>
      </c>
      <c r="S31" s="114"/>
      <c r="T31" s="103"/>
    </row>
    <row r="32" spans="3:20" ht="15.75" x14ac:dyDescent="0.25">
      <c r="C32" s="109" t="s">
        <v>844</v>
      </c>
      <c r="D32" s="124">
        <v>3570856</v>
      </c>
      <c r="E32" s="124">
        <v>1923856</v>
      </c>
      <c r="F32" s="114">
        <v>80372.42</v>
      </c>
      <c r="G32" s="114">
        <v>16406.38</v>
      </c>
      <c r="H32" s="115">
        <v>3109.51</v>
      </c>
      <c r="I32" s="114">
        <v>1120</v>
      </c>
      <c r="J32" s="115">
        <v>42630.35</v>
      </c>
      <c r="K32" s="120">
        <v>337750.79</v>
      </c>
      <c r="L32" s="120">
        <v>139084.03</v>
      </c>
      <c r="M32" s="114">
        <v>114159.01999999999</v>
      </c>
      <c r="N32" s="114">
        <v>35239.99</v>
      </c>
      <c r="O32" s="114">
        <v>168050.54</v>
      </c>
      <c r="P32"/>
      <c r="Q32" s="114"/>
      <c r="R32" s="114">
        <f>SUM(F32:Q32)</f>
        <v>937923.03</v>
      </c>
      <c r="S32" s="114"/>
      <c r="T32" s="103"/>
    </row>
    <row r="33" spans="3:20" ht="31.5" x14ac:dyDescent="0.25">
      <c r="C33" s="109" t="s">
        <v>843</v>
      </c>
      <c r="D33" s="124">
        <v>19780007</v>
      </c>
      <c r="E33" s="92">
        <v>12450007</v>
      </c>
      <c r="F33" s="114">
        <v>358204.21</v>
      </c>
      <c r="G33" s="114">
        <v>1465494.7</v>
      </c>
      <c r="H33" s="129">
        <v>913000</v>
      </c>
      <c r="I33" s="120">
        <v>2235701</v>
      </c>
      <c r="J33" s="115">
        <v>719676.97000000009</v>
      </c>
      <c r="K33" s="120">
        <v>1130470.1499999999</v>
      </c>
      <c r="L33" s="120">
        <v>1686382.2500000002</v>
      </c>
      <c r="M33" s="114">
        <v>890932.52</v>
      </c>
      <c r="N33" s="114">
        <v>1524881.89</v>
      </c>
      <c r="O33" s="114">
        <v>1576830.44</v>
      </c>
      <c r="P33" s="114"/>
      <c r="Q33" s="114"/>
      <c r="R33" s="114">
        <f>SUM(F33:Q33)</f>
        <v>12501574.129999999</v>
      </c>
      <c r="S33" s="114"/>
      <c r="T33" s="103"/>
    </row>
    <row r="34" spans="3:20" ht="31.5" x14ac:dyDescent="0.25">
      <c r="C34" s="109" t="s">
        <v>842</v>
      </c>
      <c r="D34" s="124"/>
      <c r="E34" s="92">
        <v>554000</v>
      </c>
      <c r="F34" s="114"/>
      <c r="G34" s="114">
        <v>0</v>
      </c>
      <c r="H34" s="115"/>
      <c r="I34" s="114"/>
      <c r="J34" s="115"/>
      <c r="K34" s="120">
        <v>0</v>
      </c>
      <c r="L34" s="114"/>
      <c r="M34" s="114">
        <v>321173.8</v>
      </c>
      <c r="N34" s="114">
        <v>231317.47</v>
      </c>
      <c r="O34" s="114">
        <v>220543.47</v>
      </c>
      <c r="P34" s="114"/>
      <c r="Q34" s="114"/>
      <c r="R34" s="114">
        <f>SUM(F34:Q34)</f>
        <v>773034.74</v>
      </c>
      <c r="S34" s="114"/>
      <c r="T34" s="103"/>
    </row>
    <row r="35" spans="3:20" ht="15.75" x14ac:dyDescent="0.25">
      <c r="C35" s="109" t="s">
        <v>841</v>
      </c>
      <c r="D35" s="124">
        <v>21621045</v>
      </c>
      <c r="E35" s="124">
        <v>20481483.510000002</v>
      </c>
      <c r="F35" s="114">
        <v>1922634.66</v>
      </c>
      <c r="G35" s="114">
        <v>281633.94</v>
      </c>
      <c r="H35" s="115">
        <v>140903.25</v>
      </c>
      <c r="I35" s="114">
        <v>338879.44</v>
      </c>
      <c r="J35" s="115">
        <v>1944455.14</v>
      </c>
      <c r="K35" s="120">
        <v>1162280.54</v>
      </c>
      <c r="L35" s="120">
        <v>859062.79999999993</v>
      </c>
      <c r="M35" s="114">
        <v>1096520.72</v>
      </c>
      <c r="N35" s="114">
        <v>623530.54</v>
      </c>
      <c r="O35" s="114">
        <v>270504.94</v>
      </c>
      <c r="P35" s="114"/>
      <c r="Q35" s="114"/>
      <c r="R35" s="114">
        <f>SUM(F35:Q35)</f>
        <v>8640405.9699999988</v>
      </c>
      <c r="S35" s="114"/>
      <c r="T35" s="103"/>
    </row>
    <row r="36" spans="3:20" ht="15.75" x14ac:dyDescent="0.25">
      <c r="C36" s="113" t="s">
        <v>840</v>
      </c>
      <c r="D36" s="121">
        <f>D37+D43+D38+D44</f>
        <v>11517675</v>
      </c>
      <c r="E36" s="111">
        <f>SUM(E37:E51)</f>
        <v>10402675</v>
      </c>
      <c r="F36" s="128">
        <v>496352.76</v>
      </c>
      <c r="G36" s="117">
        <v>736514.5</v>
      </c>
      <c r="H36" s="117">
        <f>SUM(H37:H51)</f>
        <v>267434.77</v>
      </c>
      <c r="I36" s="117">
        <f>SUM(I37:I51)</f>
        <v>669567.74</v>
      </c>
      <c r="J36" s="117">
        <f>SUM(J37:J51)</f>
        <v>1049738.1000000001</v>
      </c>
      <c r="K36" s="118">
        <f>SUM(K37:K51)</f>
        <v>500000</v>
      </c>
      <c r="L36" s="118">
        <f>SUM(L37:L51)</f>
        <v>482256.1</v>
      </c>
      <c r="M36" s="117">
        <f>SUM(M37:M51)</f>
        <v>135000</v>
      </c>
      <c r="N36" s="117">
        <f>SUM(N37:N51)</f>
        <v>506189.57</v>
      </c>
      <c r="O36" s="117">
        <f>SUM(O37:O51)</f>
        <v>457065.08</v>
      </c>
      <c r="P36" s="117">
        <f>SUM(P37:P51)</f>
        <v>0</v>
      </c>
      <c r="Q36" s="111">
        <f>SUM(Q37:Q51)</f>
        <v>0</v>
      </c>
      <c r="R36" s="117">
        <f>SUM(F36:Q36)</f>
        <v>5300118.62</v>
      </c>
      <c r="S36" s="117"/>
      <c r="T36" s="103"/>
    </row>
    <row r="37" spans="3:20" ht="15.75" x14ac:dyDescent="0.25">
      <c r="C37" s="109" t="s">
        <v>839</v>
      </c>
      <c r="D37" s="124">
        <v>3321924</v>
      </c>
      <c r="E37" s="124">
        <v>6521924</v>
      </c>
      <c r="F37" s="114">
        <v>496352.76</v>
      </c>
      <c r="G37" s="114">
        <v>736514.5</v>
      </c>
      <c r="H37" s="115">
        <v>267434.77</v>
      </c>
      <c r="I37" s="114">
        <v>328467.74</v>
      </c>
      <c r="J37" s="115">
        <v>1049738.1000000001</v>
      </c>
      <c r="K37" s="120">
        <v>500000</v>
      </c>
      <c r="L37" s="114">
        <v>482256.1</v>
      </c>
      <c r="M37" s="114">
        <v>135000</v>
      </c>
      <c r="N37" s="114">
        <v>162689.57</v>
      </c>
      <c r="O37" s="114">
        <v>1920</v>
      </c>
      <c r="P37" s="114"/>
      <c r="Q37" s="114"/>
      <c r="R37" s="114">
        <f>SUM(F37:Q37)</f>
        <v>4160373.54</v>
      </c>
      <c r="S37" s="114"/>
      <c r="T37" s="103"/>
    </row>
    <row r="38" spans="3:20" ht="31.5" x14ac:dyDescent="0.25">
      <c r="C38" s="109" t="s">
        <v>838</v>
      </c>
      <c r="D38" s="124">
        <v>8195751</v>
      </c>
      <c r="E38" s="124">
        <v>3195751</v>
      </c>
      <c r="F38" s="114"/>
      <c r="G38" s="114"/>
      <c r="H38" s="115"/>
      <c r="I38" s="114"/>
      <c r="J38" s="115"/>
      <c r="K38" s="120"/>
      <c r="L38" s="127"/>
      <c r="M38" s="114" t="s">
        <v>796</v>
      </c>
      <c r="N38" s="114">
        <v>0</v>
      </c>
      <c r="O38" s="114"/>
      <c r="P38" s="114"/>
      <c r="Q38" s="114"/>
      <c r="R38" s="114">
        <f>SUM(F38:Q38)</f>
        <v>0</v>
      </c>
      <c r="S38" s="114"/>
      <c r="T38" s="103"/>
    </row>
    <row r="39" spans="3:20" ht="31.5" x14ac:dyDescent="0.25">
      <c r="C39" s="109" t="s">
        <v>837</v>
      </c>
      <c r="D39" s="124"/>
      <c r="E39" s="92"/>
      <c r="F39" s="114"/>
      <c r="G39" s="114"/>
      <c r="H39" s="115"/>
      <c r="I39" s="114"/>
      <c r="J39" s="115"/>
      <c r="K39" s="120"/>
      <c r="L39" s="127"/>
      <c r="M39" s="114" t="s">
        <v>796</v>
      </c>
      <c r="N39" s="114">
        <v>0</v>
      </c>
      <c r="O39" s="114"/>
      <c r="P39" s="114"/>
      <c r="Q39" s="114"/>
      <c r="R39" s="114">
        <f>SUM(F39:Q39)</f>
        <v>0</v>
      </c>
      <c r="S39" s="114"/>
      <c r="T39" s="103"/>
    </row>
    <row r="40" spans="3:20" ht="31.5" hidden="1" customHeight="1" x14ac:dyDescent="0.25">
      <c r="C40" s="109" t="s">
        <v>836</v>
      </c>
      <c r="D40" s="124"/>
      <c r="E40" s="92"/>
      <c r="F40" s="114"/>
      <c r="G40" s="114">
        <v>0</v>
      </c>
      <c r="H40" s="115"/>
      <c r="I40" s="114"/>
      <c r="J40" s="115"/>
      <c r="K40" s="120">
        <v>0</v>
      </c>
      <c r="L40" s="127"/>
      <c r="M40" s="114"/>
      <c r="N40" s="114">
        <v>0</v>
      </c>
      <c r="O40" s="114"/>
      <c r="P40" s="114"/>
      <c r="Q40" s="114"/>
      <c r="R40" s="114">
        <v>0</v>
      </c>
      <c r="S40" s="114"/>
      <c r="T40" s="103"/>
    </row>
    <row r="41" spans="3:20" ht="31.5" hidden="1" customHeight="1" x14ac:dyDescent="0.25">
      <c r="C41" s="109" t="s">
        <v>835</v>
      </c>
      <c r="D41" s="124"/>
      <c r="E41" s="92"/>
      <c r="F41" s="114"/>
      <c r="G41" s="114">
        <v>0</v>
      </c>
      <c r="H41" s="115"/>
      <c r="I41" s="114"/>
      <c r="J41" s="115"/>
      <c r="K41" s="120">
        <v>0</v>
      </c>
      <c r="L41" s="127"/>
      <c r="M41" s="114" t="s">
        <v>796</v>
      </c>
      <c r="N41" s="114">
        <v>0</v>
      </c>
      <c r="O41" s="114"/>
      <c r="P41" s="114"/>
      <c r="Q41" s="114"/>
      <c r="R41" s="114">
        <v>0</v>
      </c>
      <c r="S41" s="114"/>
      <c r="T41" s="103"/>
    </row>
    <row r="42" spans="3:20" ht="15.75" hidden="1" customHeight="1" x14ac:dyDescent="0.25">
      <c r="C42" s="109" t="s">
        <v>834</v>
      </c>
      <c r="D42" s="124"/>
      <c r="E42" s="92"/>
      <c r="F42" s="114"/>
      <c r="G42" s="114"/>
      <c r="H42" s="115"/>
      <c r="I42" s="114"/>
      <c r="J42" s="115"/>
      <c r="K42" s="120"/>
      <c r="L42" s="127"/>
      <c r="M42" s="114" t="s">
        <v>796</v>
      </c>
      <c r="N42" s="114">
        <v>0</v>
      </c>
      <c r="O42" s="114"/>
      <c r="P42" s="114"/>
      <c r="Q42" s="114"/>
      <c r="R42" s="114">
        <v>0</v>
      </c>
      <c r="S42" s="114"/>
      <c r="T42" s="103"/>
    </row>
    <row r="43" spans="3:20" ht="15.75" x14ac:dyDescent="0.25">
      <c r="C43" s="109" t="s">
        <v>833</v>
      </c>
      <c r="D43" s="124">
        <v>0</v>
      </c>
      <c r="E43" s="92">
        <v>685000</v>
      </c>
      <c r="F43" s="114"/>
      <c r="G43" s="114">
        <v>0</v>
      </c>
      <c r="H43" s="115"/>
      <c r="I43" s="114">
        <v>341100</v>
      </c>
      <c r="J43" s="115"/>
      <c r="K43" s="120">
        <v>0</v>
      </c>
      <c r="L43" s="114"/>
      <c r="M43" s="114" t="s">
        <v>796</v>
      </c>
      <c r="N43" s="114">
        <v>343500</v>
      </c>
      <c r="O43" s="114">
        <v>455145.08</v>
      </c>
      <c r="P43" s="114"/>
      <c r="Q43" s="114"/>
      <c r="R43" s="114">
        <f>SUM(F43:Q43)</f>
        <v>1139745.08</v>
      </c>
      <c r="S43" s="114"/>
      <c r="T43" s="103"/>
    </row>
    <row r="44" spans="3:20" ht="31.5" x14ac:dyDescent="0.25">
      <c r="C44" s="109" t="s">
        <v>832</v>
      </c>
      <c r="D44" s="124"/>
      <c r="E44" s="92"/>
      <c r="F44" s="114"/>
      <c r="G44" s="114">
        <v>0</v>
      </c>
      <c r="H44" s="123"/>
      <c r="I44" s="114"/>
      <c r="J44" s="123"/>
      <c r="K44" s="120">
        <v>0</v>
      </c>
      <c r="L44" s="114"/>
      <c r="M44" s="114" t="s">
        <v>796</v>
      </c>
      <c r="N44" s="114">
        <v>0</v>
      </c>
      <c r="O44" s="114"/>
      <c r="P44" s="114"/>
      <c r="Q44" s="114"/>
      <c r="R44" s="114">
        <f>SUM(F44:Q44)</f>
        <v>0</v>
      </c>
      <c r="S44" s="114"/>
      <c r="T44" s="103"/>
    </row>
    <row r="45" spans="3:20" ht="15.75" x14ac:dyDescent="0.25">
      <c r="C45" s="113" t="s">
        <v>831</v>
      </c>
      <c r="D45" s="121">
        <v>0</v>
      </c>
      <c r="E45" s="111"/>
      <c r="F45" s="117"/>
      <c r="G45" s="114">
        <v>0</v>
      </c>
      <c r="H45" s="115"/>
      <c r="I45" s="117">
        <v>0</v>
      </c>
      <c r="J45" s="123"/>
      <c r="K45" s="120">
        <v>0</v>
      </c>
      <c r="L45" s="117">
        <v>0</v>
      </c>
      <c r="M45" s="117" t="s">
        <v>796</v>
      </c>
      <c r="N45" s="117">
        <v>0</v>
      </c>
      <c r="O45" s="117">
        <v>0</v>
      </c>
      <c r="P45" s="117">
        <v>0</v>
      </c>
      <c r="Q45" s="117">
        <v>0</v>
      </c>
      <c r="R45" s="114">
        <f>SUM(F45:Q45)</f>
        <v>0</v>
      </c>
      <c r="S45" s="114"/>
      <c r="T45" s="103"/>
    </row>
    <row r="46" spans="3:20" ht="15.75" x14ac:dyDescent="0.25">
      <c r="C46" s="109" t="s">
        <v>830</v>
      </c>
      <c r="D46" s="124">
        <v>0</v>
      </c>
      <c r="E46" s="92"/>
      <c r="F46" s="114"/>
      <c r="G46" s="114">
        <v>0</v>
      </c>
      <c r="H46" s="115"/>
      <c r="I46" s="114">
        <v>0</v>
      </c>
      <c r="J46" s="115"/>
      <c r="K46" s="120">
        <v>0</v>
      </c>
      <c r="L46" s="114">
        <v>0</v>
      </c>
      <c r="M46" s="114" t="s">
        <v>796</v>
      </c>
      <c r="N46" s="114">
        <v>0</v>
      </c>
      <c r="O46" s="114">
        <v>0</v>
      </c>
      <c r="P46" s="114">
        <v>0</v>
      </c>
      <c r="Q46" s="114"/>
      <c r="R46" s="114">
        <f>SUM(F46:Q46)</f>
        <v>0</v>
      </c>
      <c r="S46" s="114"/>
      <c r="T46" s="103"/>
    </row>
    <row r="47" spans="3:20" ht="31.5" x14ac:dyDescent="0.25">
      <c r="C47" s="109" t="s">
        <v>829</v>
      </c>
      <c r="D47" s="124">
        <v>0</v>
      </c>
      <c r="E47" s="92"/>
      <c r="F47" s="114"/>
      <c r="G47" s="114">
        <v>0</v>
      </c>
      <c r="H47" s="115"/>
      <c r="I47" s="114">
        <v>0</v>
      </c>
      <c r="J47" s="115"/>
      <c r="K47" s="120">
        <v>0</v>
      </c>
      <c r="L47" s="114">
        <v>0</v>
      </c>
      <c r="M47" s="114">
        <v>0</v>
      </c>
      <c r="N47" s="114">
        <v>0</v>
      </c>
      <c r="O47" s="114">
        <v>0</v>
      </c>
      <c r="P47" s="114">
        <v>0</v>
      </c>
      <c r="Q47" s="114"/>
      <c r="R47" s="114">
        <f>SUM(F47:Q47)</f>
        <v>0</v>
      </c>
      <c r="S47" s="114"/>
      <c r="T47" s="103"/>
    </row>
    <row r="48" spans="3:20" ht="31.5" x14ac:dyDescent="0.25">
      <c r="C48" s="109" t="s">
        <v>828</v>
      </c>
      <c r="D48" s="124">
        <v>0</v>
      </c>
      <c r="E48" s="92"/>
      <c r="F48" s="114"/>
      <c r="G48" s="114">
        <v>0</v>
      </c>
      <c r="H48" s="115"/>
      <c r="I48" s="114">
        <v>0</v>
      </c>
      <c r="J48" s="115"/>
      <c r="K48" s="120">
        <v>0</v>
      </c>
      <c r="L48" s="114">
        <v>0</v>
      </c>
      <c r="M48" s="114">
        <v>0</v>
      </c>
      <c r="N48" s="114">
        <v>0</v>
      </c>
      <c r="O48" s="114">
        <v>0</v>
      </c>
      <c r="P48" s="114">
        <v>0</v>
      </c>
      <c r="Q48" s="114"/>
      <c r="R48" s="114">
        <f>SUM(F48:Q48)</f>
        <v>0</v>
      </c>
      <c r="S48" s="114"/>
      <c r="T48" s="103"/>
    </row>
    <row r="49" spans="3:20" ht="31.5" hidden="1" customHeight="1" x14ac:dyDescent="0.25">
      <c r="C49" s="109" t="s">
        <v>827</v>
      </c>
      <c r="D49" s="124">
        <v>0</v>
      </c>
      <c r="E49" s="92"/>
      <c r="F49" s="114"/>
      <c r="G49" s="114">
        <v>0</v>
      </c>
      <c r="H49" s="115"/>
      <c r="I49" s="114">
        <v>0</v>
      </c>
      <c r="J49" s="115"/>
      <c r="K49" s="120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/>
      <c r="R49" s="114">
        <v>0</v>
      </c>
      <c r="S49" s="114"/>
      <c r="T49" s="103"/>
    </row>
    <row r="50" spans="3:20" ht="15.75" hidden="1" customHeight="1" x14ac:dyDescent="0.25">
      <c r="C50" s="109" t="s">
        <v>826</v>
      </c>
      <c r="D50" s="124">
        <v>0</v>
      </c>
      <c r="E50" s="92"/>
      <c r="F50" s="114"/>
      <c r="G50" s="114">
        <v>0</v>
      </c>
      <c r="H50" s="115"/>
      <c r="I50" s="114">
        <v>0</v>
      </c>
      <c r="J50" s="115"/>
      <c r="K50" s="120">
        <v>0</v>
      </c>
      <c r="L50" s="114">
        <v>0</v>
      </c>
      <c r="M50" s="114">
        <v>0</v>
      </c>
      <c r="N50" s="114">
        <v>0</v>
      </c>
      <c r="O50" s="114">
        <v>0</v>
      </c>
      <c r="P50" s="114">
        <v>0</v>
      </c>
      <c r="Q50" s="114"/>
      <c r="R50" s="114">
        <v>0</v>
      </c>
      <c r="S50" s="114"/>
      <c r="T50" s="103"/>
    </row>
    <row r="51" spans="3:20" ht="40.5" customHeight="1" x14ac:dyDescent="0.25">
      <c r="C51" s="109" t="s">
        <v>825</v>
      </c>
      <c r="D51" s="124">
        <v>0</v>
      </c>
      <c r="E51" s="92"/>
      <c r="F51" s="114"/>
      <c r="G51" s="114">
        <v>0</v>
      </c>
      <c r="H51" s="115"/>
      <c r="I51" s="114">
        <v>0</v>
      </c>
      <c r="J51" s="115"/>
      <c r="K51" s="120">
        <v>0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4"/>
      <c r="R51" s="114">
        <f>SUM(F51:Q51)</f>
        <v>0</v>
      </c>
      <c r="S51" s="114"/>
      <c r="T51" s="103"/>
    </row>
    <row r="52" spans="3:20" ht="15.75" x14ac:dyDescent="0.25">
      <c r="C52" s="113" t="s">
        <v>824</v>
      </c>
      <c r="D52" s="121">
        <f>D53+D54+D55+D56+D57+D58+D59+D60+D61</f>
        <v>68622157</v>
      </c>
      <c r="E52" s="111">
        <f>SUM(E53:E61)</f>
        <v>85012029.409999996</v>
      </c>
      <c r="F52" s="126">
        <v>25662716.530000001</v>
      </c>
      <c r="G52" s="121">
        <v>0</v>
      </c>
      <c r="H52" s="121">
        <f>H53+H54+H55+H56+H57+H58+H59+H60+H61</f>
        <v>10373118.66</v>
      </c>
      <c r="I52" s="121">
        <f>I53+I54+I55+I56+I57+I58+I59+I60+I61</f>
        <v>5346094.9200000009</v>
      </c>
      <c r="J52" s="121">
        <f>J53+J54+J55+J56+J57+J58+J59+J60+J61</f>
        <v>11988529.840000002</v>
      </c>
      <c r="K52" s="125">
        <f>K53+K54+K55+K56+K57+K58+K59+K60+K61</f>
        <v>2950195.9200000004</v>
      </c>
      <c r="L52" s="121">
        <f>L53+L54+L55+L56+L57+L58+L59+L60+L61</f>
        <v>370347.13</v>
      </c>
      <c r="M52" s="121">
        <f>SUM(M53:M61)</f>
        <v>346300</v>
      </c>
      <c r="N52" s="117">
        <f>SUM(N53:N61)</f>
        <v>1209509.33</v>
      </c>
      <c r="O52" s="111">
        <f>SUM(O53:O61)</f>
        <v>2050562.7600000002</v>
      </c>
      <c r="P52" s="111">
        <f>SUM(P53:P61)</f>
        <v>0</v>
      </c>
      <c r="Q52" s="111">
        <f>SUM(Q53:Q61)</f>
        <v>0</v>
      </c>
      <c r="R52" s="117">
        <f>SUM(F52:Q52)</f>
        <v>60297375.090000004</v>
      </c>
      <c r="S52" s="117"/>
      <c r="T52" s="103"/>
    </row>
    <row r="53" spans="3:20" ht="15.75" x14ac:dyDescent="0.25">
      <c r="C53" s="109" t="s">
        <v>823</v>
      </c>
      <c r="D53" s="124">
        <v>30733192</v>
      </c>
      <c r="E53" s="124">
        <v>22520366.359999999</v>
      </c>
      <c r="F53" s="114">
        <v>960195.79</v>
      </c>
      <c r="G53" s="114"/>
      <c r="H53" s="115">
        <v>2067513.14</v>
      </c>
      <c r="I53" s="114"/>
      <c r="J53" s="115">
        <v>1409785.6600000001</v>
      </c>
      <c r="K53" s="120">
        <v>1569307.2</v>
      </c>
      <c r="L53" s="114"/>
      <c r="M53" s="114" t="s">
        <v>796</v>
      </c>
      <c r="N53" s="114">
        <v>1197650.33</v>
      </c>
      <c r="O53" s="114">
        <v>108622.1</v>
      </c>
      <c r="P53" s="114"/>
      <c r="Q53" s="114"/>
      <c r="R53" s="114">
        <f>SUM(F53:Q53)</f>
        <v>7313074.2199999997</v>
      </c>
      <c r="S53" s="114"/>
      <c r="T53" s="103"/>
    </row>
    <row r="54" spans="3:20" ht="31.5" x14ac:dyDescent="0.25">
      <c r="C54" s="109" t="s">
        <v>822</v>
      </c>
      <c r="D54" s="124">
        <v>1148232</v>
      </c>
      <c r="E54" s="124">
        <f>1148232+2868100+466900+1500000+50000</f>
        <v>6033232</v>
      </c>
      <c r="F54" s="114"/>
      <c r="G54" s="114"/>
      <c r="H54" s="115">
        <v>3948248.91</v>
      </c>
      <c r="I54" s="114">
        <v>123101.69</v>
      </c>
      <c r="J54" s="115">
        <v>63513.39</v>
      </c>
      <c r="K54" s="120">
        <v>1236794.54</v>
      </c>
      <c r="L54" s="114"/>
      <c r="M54" s="114" t="s">
        <v>796</v>
      </c>
      <c r="N54" s="114">
        <v>11859</v>
      </c>
      <c r="O54" s="114">
        <v>424465.06</v>
      </c>
      <c r="P54" s="114"/>
      <c r="Q54" s="114"/>
      <c r="R54" s="114">
        <f>SUM(F54:Q54)</f>
        <v>5807982.5899999999</v>
      </c>
      <c r="S54" s="114"/>
      <c r="T54" s="103"/>
    </row>
    <row r="55" spans="3:20" ht="15.75" x14ac:dyDescent="0.25">
      <c r="C55" s="109" t="s">
        <v>821</v>
      </c>
      <c r="D55" s="124">
        <v>0</v>
      </c>
      <c r="E55" s="124">
        <v>40000</v>
      </c>
      <c r="F55" s="114"/>
      <c r="G55" s="114"/>
      <c r="H55" s="115"/>
      <c r="I55" s="114"/>
      <c r="J55" s="115"/>
      <c r="K55" s="120"/>
      <c r="L55" s="114">
        <v>2124</v>
      </c>
      <c r="M55" s="114" t="s">
        <v>796</v>
      </c>
      <c r="N55" s="114">
        <v>0</v>
      </c>
      <c r="O55" s="114"/>
      <c r="P55" s="114"/>
      <c r="Q55" s="114"/>
      <c r="R55" s="114">
        <f>SUM(F55:Q55)</f>
        <v>2124</v>
      </c>
      <c r="S55" s="114"/>
      <c r="T55" s="103"/>
    </row>
    <row r="56" spans="3:20" ht="31.5" x14ac:dyDescent="0.25">
      <c r="C56" s="109" t="s">
        <v>820</v>
      </c>
      <c r="D56" s="124">
        <v>20400000</v>
      </c>
      <c r="E56" s="124">
        <v>40508874.049999997</v>
      </c>
      <c r="F56" s="114">
        <v>24414304.640000001</v>
      </c>
      <c r="G56" s="114"/>
      <c r="H56" s="115"/>
      <c r="I56" s="114">
        <v>5222993.2300000004</v>
      </c>
      <c r="J56" s="115">
        <v>9352296.4700000007</v>
      </c>
      <c r="K56" s="120"/>
      <c r="L56" s="114"/>
      <c r="M56" s="114" t="s">
        <v>796</v>
      </c>
      <c r="N56" s="114">
        <v>0</v>
      </c>
      <c r="O56" s="114"/>
      <c r="P56" s="114"/>
      <c r="Q56" s="114"/>
      <c r="R56" s="114">
        <f>SUM(F56:Q56)</f>
        <v>38989594.340000004</v>
      </c>
      <c r="S56" s="114"/>
      <c r="T56" s="103"/>
    </row>
    <row r="57" spans="3:20" ht="17.25" customHeight="1" x14ac:dyDescent="0.25">
      <c r="C57" s="109" t="s">
        <v>819</v>
      </c>
      <c r="D57" s="124">
        <v>13574927</v>
      </c>
      <c r="E57" s="124">
        <v>10304761</v>
      </c>
      <c r="F57" s="114">
        <v>288216.09999999998</v>
      </c>
      <c r="G57" s="114"/>
      <c r="H57" s="115">
        <v>4117796.61</v>
      </c>
      <c r="I57" s="114"/>
      <c r="J57" s="115">
        <v>1108947.5900000001</v>
      </c>
      <c r="K57" s="120">
        <v>69457.679999999993</v>
      </c>
      <c r="L57" s="120">
        <v>102319.15</v>
      </c>
      <c r="M57" s="114">
        <v>346300</v>
      </c>
      <c r="N57" s="114">
        <v>0</v>
      </c>
      <c r="O57" s="114">
        <v>1209943.06</v>
      </c>
      <c r="P57" s="114"/>
      <c r="Q57" s="114"/>
      <c r="R57" s="114">
        <f>SUM(F57:Q57)</f>
        <v>7242980.1899999995</v>
      </c>
      <c r="S57" s="114"/>
      <c r="T57" s="103"/>
    </row>
    <row r="58" spans="3:20" ht="15.75" x14ac:dyDescent="0.25">
      <c r="C58" s="109" t="s">
        <v>818</v>
      </c>
      <c r="D58" s="124">
        <v>739570</v>
      </c>
      <c r="E58" s="124">
        <v>3278560</v>
      </c>
      <c r="F58" s="114"/>
      <c r="G58" s="114"/>
      <c r="H58" s="115">
        <v>239560</v>
      </c>
      <c r="I58" s="114"/>
      <c r="J58" s="115"/>
      <c r="K58" s="120"/>
      <c r="L58" s="114">
        <v>90270</v>
      </c>
      <c r="M58" s="114" t="s">
        <v>796</v>
      </c>
      <c r="N58" s="114">
        <v>0</v>
      </c>
      <c r="O58" s="114">
        <v>307532.53999999998</v>
      </c>
      <c r="P58" s="114"/>
      <c r="Q58" s="114"/>
      <c r="R58" s="114">
        <f>SUM(F58:Q58)</f>
        <v>637362.54</v>
      </c>
      <c r="S58" s="114"/>
      <c r="T58" s="103"/>
    </row>
    <row r="59" spans="3:20" ht="19.5" customHeight="1" x14ac:dyDescent="0.25">
      <c r="C59" s="109" t="s">
        <v>817</v>
      </c>
      <c r="D59" s="124"/>
      <c r="E59" s="124"/>
      <c r="F59" s="114"/>
      <c r="G59" s="114"/>
      <c r="H59" s="115"/>
      <c r="I59" s="114"/>
      <c r="J59" s="115"/>
      <c r="K59" s="120"/>
      <c r="L59" s="114"/>
      <c r="M59" s="114" t="s">
        <v>796</v>
      </c>
      <c r="N59" s="114">
        <v>0</v>
      </c>
      <c r="O59" s="114"/>
      <c r="P59" s="114"/>
      <c r="Q59" s="114"/>
      <c r="R59" s="114">
        <f>SUM(F59:Q59)</f>
        <v>0</v>
      </c>
      <c r="S59" s="114"/>
      <c r="T59" s="103"/>
    </row>
    <row r="60" spans="3:20" ht="17.25" customHeight="1" x14ac:dyDescent="0.25">
      <c r="C60" s="109" t="s">
        <v>816</v>
      </c>
      <c r="D60" s="124">
        <v>1334208</v>
      </c>
      <c r="E60" s="124">
        <v>1584208</v>
      </c>
      <c r="F60" s="114"/>
      <c r="G60" s="114"/>
      <c r="H60" s="115"/>
      <c r="I60" s="114"/>
      <c r="J60" s="115">
        <v>53986.73</v>
      </c>
      <c r="K60" s="120">
        <v>25199</v>
      </c>
      <c r="L60" s="114">
        <v>175633.98</v>
      </c>
      <c r="M60" s="114" t="s">
        <v>796</v>
      </c>
      <c r="N60" s="114">
        <v>0</v>
      </c>
      <c r="O60" s="114"/>
      <c r="P60" s="114"/>
      <c r="Q60" s="114"/>
      <c r="R60" s="114">
        <f>SUM(F60:Q60)</f>
        <v>254819.71000000002</v>
      </c>
      <c r="S60" s="114"/>
      <c r="T60" s="103"/>
    </row>
    <row r="61" spans="3:20" ht="44.25" customHeight="1" x14ac:dyDescent="0.25">
      <c r="C61" s="109" t="s">
        <v>815</v>
      </c>
      <c r="D61" s="124">
        <v>692028</v>
      </c>
      <c r="E61" s="124">
        <v>742028</v>
      </c>
      <c r="F61" s="114"/>
      <c r="G61" s="114"/>
      <c r="H61" s="115"/>
      <c r="I61" s="114"/>
      <c r="J61" s="115"/>
      <c r="K61" s="120">
        <v>49437.5</v>
      </c>
      <c r="L61" s="114"/>
      <c r="M61" s="114" t="s">
        <v>796</v>
      </c>
      <c r="N61" s="114">
        <v>0</v>
      </c>
      <c r="O61" s="114"/>
      <c r="P61" s="114"/>
      <c r="Q61" s="114"/>
      <c r="R61" s="114">
        <f>SUM(F61:Q61)</f>
        <v>49437.5</v>
      </c>
      <c r="S61" s="114"/>
      <c r="T61" s="103"/>
    </row>
    <row r="62" spans="3:20" ht="15.75" x14ac:dyDescent="0.25">
      <c r="C62" s="113" t="s">
        <v>814</v>
      </c>
      <c r="D62" s="121">
        <f>D63+D64+D65</f>
        <v>330309210</v>
      </c>
      <c r="E62" s="111">
        <f>+E63+E64</f>
        <v>365187167.58999997</v>
      </c>
      <c r="F62" s="121">
        <v>0</v>
      </c>
      <c r="G62" s="121">
        <v>0</v>
      </c>
      <c r="H62" s="121">
        <f>H63+H64+H65</f>
        <v>12595812.84</v>
      </c>
      <c r="I62" s="121">
        <f>I63+I64+I65</f>
        <v>28786569.300000001</v>
      </c>
      <c r="J62" s="121">
        <f>J63+J64+J65</f>
        <v>28262045.390000001</v>
      </c>
      <c r="K62" s="118">
        <v>0</v>
      </c>
      <c r="L62" s="121">
        <f>L63+L64+L65</f>
        <v>8090702.580000001</v>
      </c>
      <c r="M62" s="117">
        <f>SUM(M63:M79)</f>
        <v>57582271</v>
      </c>
      <c r="N62" s="111">
        <f>SUM(N63:N64)</f>
        <v>25985200.75</v>
      </c>
      <c r="O62" s="111">
        <f>SUM(O63:O64)</f>
        <v>19941221.34</v>
      </c>
      <c r="P62" s="111">
        <f>SUM(P64)</f>
        <v>0</v>
      </c>
      <c r="Q62" s="111">
        <f>SUM(Q64)</f>
        <v>0</v>
      </c>
      <c r="R62" s="117">
        <f>SUM(F62:Q62)</f>
        <v>181243823.20000002</v>
      </c>
      <c r="S62" s="117"/>
      <c r="T62" s="103"/>
    </row>
    <row r="63" spans="3:20" ht="15.75" x14ac:dyDescent="0.25">
      <c r="C63" s="109" t="s">
        <v>813</v>
      </c>
      <c r="D63" s="124">
        <v>2190645</v>
      </c>
      <c r="E63" s="124">
        <v>21982545</v>
      </c>
      <c r="F63" s="114"/>
      <c r="G63" s="114">
        <v>0</v>
      </c>
      <c r="H63" s="115"/>
      <c r="I63" s="114">
        <v>2182885.5499999998</v>
      </c>
      <c r="J63" s="115">
        <v>8595693.6099999994</v>
      </c>
      <c r="K63" s="120"/>
      <c r="L63" s="114">
        <v>434787.65</v>
      </c>
      <c r="M63" s="114">
        <v>1870502</v>
      </c>
      <c r="N63" s="114">
        <v>3957654.78</v>
      </c>
      <c r="O63" s="114">
        <v>524133.28</v>
      </c>
      <c r="P63"/>
      <c r="Q63" s="114"/>
      <c r="R63" s="114">
        <f>SUM(F63:Q63)</f>
        <v>17565656.870000001</v>
      </c>
      <c r="S63" s="114"/>
      <c r="T63" s="103"/>
    </row>
    <row r="64" spans="3:20" ht="15.75" x14ac:dyDescent="0.25">
      <c r="C64" s="109" t="s">
        <v>812</v>
      </c>
      <c r="D64" s="124">
        <v>328118565</v>
      </c>
      <c r="E64" s="124">
        <v>343204622.58999997</v>
      </c>
      <c r="F64" s="114"/>
      <c r="G64" s="114"/>
      <c r="H64" s="115">
        <v>12595812.84</v>
      </c>
      <c r="I64" s="114">
        <v>26603683.75</v>
      </c>
      <c r="J64" s="115">
        <v>19666351.780000001</v>
      </c>
      <c r="K64" s="120"/>
      <c r="L64" s="114">
        <v>7655914.9300000006</v>
      </c>
      <c r="M64" s="114">
        <v>55711769</v>
      </c>
      <c r="N64" s="114">
        <v>22027545.969999999</v>
      </c>
      <c r="O64" s="114">
        <v>19417088.059999999</v>
      </c>
      <c r="P64" s="114"/>
      <c r="Q64" s="114"/>
      <c r="R64" s="114">
        <f>SUM(F64:Q64)</f>
        <v>163678166.33000001</v>
      </c>
      <c r="S64" s="114"/>
      <c r="T64" s="103"/>
    </row>
    <row r="65" spans="3:20" ht="15.75" x14ac:dyDescent="0.25">
      <c r="C65" s="109" t="s">
        <v>811</v>
      </c>
      <c r="D65" s="124">
        <v>0</v>
      </c>
      <c r="E65" s="124">
        <v>0</v>
      </c>
      <c r="F65" s="114"/>
      <c r="G65" s="114">
        <v>0</v>
      </c>
      <c r="H65" s="115"/>
      <c r="I65" s="114"/>
      <c r="J65" s="115"/>
      <c r="K65" s="120">
        <v>0</v>
      </c>
      <c r="L65" s="114"/>
      <c r="M65" s="114"/>
      <c r="N65" s="114">
        <v>0</v>
      </c>
      <c r="O65" s="114"/>
      <c r="P65" s="114"/>
      <c r="Q65" s="114"/>
      <c r="R65" s="114">
        <f>SUM(F65:Q65)</f>
        <v>0</v>
      </c>
      <c r="S65" s="114"/>
      <c r="T65" s="103"/>
    </row>
    <row r="66" spans="3:20" ht="31.5" x14ac:dyDescent="0.25">
      <c r="C66" s="113" t="s">
        <v>810</v>
      </c>
      <c r="D66" s="121">
        <v>0</v>
      </c>
      <c r="E66" s="121">
        <v>0</v>
      </c>
      <c r="F66" s="117"/>
      <c r="G66" s="114">
        <v>0</v>
      </c>
      <c r="H66" s="115"/>
      <c r="I66" s="117">
        <v>0</v>
      </c>
      <c r="J66" s="123"/>
      <c r="K66" s="120">
        <v>0</v>
      </c>
      <c r="L66" s="117">
        <v>0</v>
      </c>
      <c r="M66" s="117" t="s">
        <v>796</v>
      </c>
      <c r="N66" s="117">
        <v>0</v>
      </c>
      <c r="O66" s="117">
        <v>0</v>
      </c>
      <c r="P66" s="117">
        <v>0</v>
      </c>
      <c r="Q66" s="117">
        <v>0</v>
      </c>
      <c r="R66" s="114">
        <f>SUM(F66:Q66)</f>
        <v>0</v>
      </c>
      <c r="S66" s="114"/>
      <c r="T66" s="103"/>
    </row>
    <row r="67" spans="3:20" ht="15.75" x14ac:dyDescent="0.25">
      <c r="C67" s="109" t="s">
        <v>809</v>
      </c>
      <c r="D67" s="124">
        <v>0</v>
      </c>
      <c r="E67" s="124">
        <v>0</v>
      </c>
      <c r="F67" s="114"/>
      <c r="G67" s="114">
        <v>0</v>
      </c>
      <c r="H67" s="123">
        <f>H68+H69</f>
        <v>0</v>
      </c>
      <c r="I67" s="114">
        <v>0</v>
      </c>
      <c r="J67" s="123"/>
      <c r="K67" s="120">
        <v>0</v>
      </c>
      <c r="L67" s="114">
        <v>0</v>
      </c>
      <c r="M67" s="114" t="s">
        <v>796</v>
      </c>
      <c r="N67" s="114">
        <v>0</v>
      </c>
      <c r="O67" s="114">
        <v>0</v>
      </c>
      <c r="P67" s="114">
        <v>0</v>
      </c>
      <c r="Q67" s="114"/>
      <c r="R67" s="114">
        <f>SUM(F67:Q67)</f>
        <v>0</v>
      </c>
      <c r="S67" s="114"/>
      <c r="T67" s="103"/>
    </row>
    <row r="68" spans="3:20" ht="31.5" x14ac:dyDescent="0.25">
      <c r="C68" s="109" t="s">
        <v>808</v>
      </c>
      <c r="D68" s="124">
        <v>0</v>
      </c>
      <c r="E68" s="124">
        <v>0</v>
      </c>
      <c r="F68" s="114"/>
      <c r="G68" s="114">
        <v>0</v>
      </c>
      <c r="H68" s="115"/>
      <c r="I68" s="114">
        <v>0</v>
      </c>
      <c r="J68" s="115"/>
      <c r="K68" s="120">
        <v>0</v>
      </c>
      <c r="L68" s="114">
        <v>0</v>
      </c>
      <c r="M68" s="114" t="s">
        <v>796</v>
      </c>
      <c r="N68" s="114">
        <v>0</v>
      </c>
      <c r="O68" s="114">
        <v>0</v>
      </c>
      <c r="P68" s="114">
        <v>0</v>
      </c>
      <c r="Q68" s="114"/>
      <c r="R68" s="114">
        <f>SUM(F68:Q68)</f>
        <v>0</v>
      </c>
      <c r="S68" s="114"/>
      <c r="T68" s="103"/>
    </row>
    <row r="69" spans="3:20" ht="15.75" x14ac:dyDescent="0.25">
      <c r="C69" s="113" t="s">
        <v>807</v>
      </c>
      <c r="D69" s="121">
        <v>0</v>
      </c>
      <c r="E69" s="121">
        <v>0</v>
      </c>
      <c r="F69" s="117"/>
      <c r="G69" s="114">
        <v>0</v>
      </c>
      <c r="H69" s="115"/>
      <c r="I69" s="117">
        <v>0</v>
      </c>
      <c r="J69" s="123"/>
      <c r="K69" s="120">
        <v>0</v>
      </c>
      <c r="L69" s="117">
        <v>0</v>
      </c>
      <c r="M69" s="117" t="s">
        <v>796</v>
      </c>
      <c r="N69" s="117">
        <v>0</v>
      </c>
      <c r="O69" s="117">
        <v>0</v>
      </c>
      <c r="P69" s="117">
        <v>0</v>
      </c>
      <c r="Q69" s="117">
        <v>0</v>
      </c>
      <c r="R69" s="114">
        <f>SUM(F69:Q69)</f>
        <v>0</v>
      </c>
      <c r="S69" s="114"/>
      <c r="T69" s="103"/>
    </row>
    <row r="70" spans="3:20" ht="15.75" x14ac:dyDescent="0.25">
      <c r="C70" s="109" t="s">
        <v>806</v>
      </c>
      <c r="D70" s="124">
        <v>0</v>
      </c>
      <c r="E70" s="124">
        <v>0</v>
      </c>
      <c r="F70" s="114"/>
      <c r="G70" s="114">
        <v>0</v>
      </c>
      <c r="H70" s="115">
        <f>H71+H72+H73</f>
        <v>0</v>
      </c>
      <c r="I70" s="114">
        <v>0</v>
      </c>
      <c r="J70" s="123"/>
      <c r="K70" s="120">
        <v>0</v>
      </c>
      <c r="L70" s="114">
        <v>0</v>
      </c>
      <c r="M70" s="114" t="s">
        <v>796</v>
      </c>
      <c r="N70" s="114">
        <v>0</v>
      </c>
      <c r="O70" s="114">
        <v>0</v>
      </c>
      <c r="P70" s="114">
        <v>0</v>
      </c>
      <c r="Q70" s="114"/>
      <c r="R70" s="114">
        <f>SUM(F70:Q70)</f>
        <v>0</v>
      </c>
      <c r="S70" s="114"/>
      <c r="T70" s="103"/>
    </row>
    <row r="71" spans="3:20" ht="15.75" x14ac:dyDescent="0.25">
      <c r="C71" s="122" t="s">
        <v>805</v>
      </c>
      <c r="D71" s="121"/>
      <c r="E71" s="121"/>
      <c r="F71" s="117"/>
      <c r="G71" s="114">
        <v>0</v>
      </c>
      <c r="H71" s="115"/>
      <c r="I71" s="117"/>
      <c r="J71" s="115"/>
      <c r="K71" s="120">
        <v>0</v>
      </c>
      <c r="L71" s="117">
        <v>0</v>
      </c>
      <c r="M71" s="117"/>
      <c r="N71" s="117">
        <v>0</v>
      </c>
      <c r="O71" s="117"/>
      <c r="P71" s="117"/>
      <c r="Q71" s="117"/>
      <c r="R71" s="114">
        <f>SUM(F71:Q71)</f>
        <v>0</v>
      </c>
      <c r="S71" s="114"/>
      <c r="T71" s="103"/>
    </row>
    <row r="72" spans="3:20" ht="15.75" x14ac:dyDescent="0.25">
      <c r="C72" s="113" t="s">
        <v>804</v>
      </c>
      <c r="D72" s="119">
        <v>0</v>
      </c>
      <c r="E72" s="119">
        <v>0</v>
      </c>
      <c r="F72" s="117"/>
      <c r="G72" s="114">
        <v>0</v>
      </c>
      <c r="H72" s="115"/>
      <c r="I72" s="117"/>
      <c r="J72" s="115"/>
      <c r="K72" s="120">
        <v>0</v>
      </c>
      <c r="L72" s="117">
        <v>0</v>
      </c>
      <c r="M72" s="114" t="s">
        <v>796</v>
      </c>
      <c r="N72" s="117">
        <v>0</v>
      </c>
      <c r="O72" s="117">
        <v>0</v>
      </c>
      <c r="P72" s="114">
        <v>0</v>
      </c>
      <c r="Q72" s="117">
        <v>0</v>
      </c>
      <c r="R72" s="114">
        <f>SUM(F72:Q72)</f>
        <v>0</v>
      </c>
      <c r="S72" s="114"/>
      <c r="T72" s="103"/>
    </row>
    <row r="73" spans="3:20" ht="15.75" x14ac:dyDescent="0.25">
      <c r="C73" s="109" t="s">
        <v>803</v>
      </c>
      <c r="D73" s="116"/>
      <c r="E73" s="116"/>
      <c r="F73" s="114"/>
      <c r="G73" s="114">
        <v>0</v>
      </c>
      <c r="H73" s="115"/>
      <c r="I73" s="114"/>
      <c r="J73" s="115"/>
      <c r="K73" s="120">
        <v>0</v>
      </c>
      <c r="L73" s="114"/>
      <c r="M73" s="114"/>
      <c r="N73" s="114">
        <v>0</v>
      </c>
      <c r="O73" s="114"/>
      <c r="P73" s="114"/>
      <c r="Q73" s="114"/>
      <c r="R73" s="114">
        <f>SUM(F73:Q73)</f>
        <v>0</v>
      </c>
      <c r="S73" s="114"/>
      <c r="T73" s="103"/>
    </row>
    <row r="74" spans="3:20" ht="23.25" customHeight="1" x14ac:dyDescent="0.25">
      <c r="C74" s="109" t="s">
        <v>802</v>
      </c>
      <c r="D74" s="116"/>
      <c r="E74" s="114"/>
      <c r="F74" s="114"/>
      <c r="G74" s="114">
        <v>0</v>
      </c>
      <c r="H74" s="114"/>
      <c r="I74" s="114"/>
      <c r="J74" s="114"/>
      <c r="K74" s="120">
        <v>0</v>
      </c>
      <c r="L74" s="114"/>
      <c r="M74" s="114"/>
      <c r="N74" s="114">
        <v>0</v>
      </c>
      <c r="O74" s="114"/>
      <c r="P74" s="114"/>
      <c r="Q74" s="114"/>
      <c r="R74" s="114">
        <f>SUM(F74:Q74)</f>
        <v>0</v>
      </c>
      <c r="S74" s="114"/>
      <c r="T74" s="103"/>
    </row>
    <row r="75" spans="3:20" ht="15.75" x14ac:dyDescent="0.25">
      <c r="C75" s="113" t="s">
        <v>801</v>
      </c>
      <c r="D75" s="119">
        <f>D76+D77</f>
        <v>23789479</v>
      </c>
      <c r="E75" s="119">
        <f>E76+E77</f>
        <v>9122455</v>
      </c>
      <c r="F75" s="119">
        <v>0</v>
      </c>
      <c r="G75" s="119">
        <v>3025955</v>
      </c>
      <c r="H75" s="119">
        <f>H76+H77</f>
        <v>147225</v>
      </c>
      <c r="I75" s="119">
        <f>I76+I77</f>
        <v>1813647.93</v>
      </c>
      <c r="J75" s="119">
        <f>J76+J77</f>
        <v>563494.73</v>
      </c>
      <c r="K75" s="118">
        <v>0</v>
      </c>
      <c r="L75" s="117">
        <v>0</v>
      </c>
      <c r="M75" s="117">
        <f>SUM(M76:M79)</f>
        <v>0</v>
      </c>
      <c r="N75" s="117">
        <v>0</v>
      </c>
      <c r="O75" s="117">
        <v>0</v>
      </c>
      <c r="P75" s="117">
        <v>0</v>
      </c>
      <c r="Q75" s="117">
        <v>0</v>
      </c>
      <c r="R75" s="117">
        <f>SUM(F75:Q75)</f>
        <v>5550322.6600000001</v>
      </c>
      <c r="S75" s="117"/>
      <c r="T75" s="103"/>
    </row>
    <row r="76" spans="3:20" ht="15.75" x14ac:dyDescent="0.25">
      <c r="C76" s="109" t="s">
        <v>800</v>
      </c>
      <c r="D76" s="116">
        <v>23789479</v>
      </c>
      <c r="E76" s="92">
        <v>9122455</v>
      </c>
      <c r="F76" s="92"/>
      <c r="G76" s="92">
        <v>3025955</v>
      </c>
      <c r="H76" s="115">
        <v>147225</v>
      </c>
      <c r="I76" s="92">
        <v>1813647.93</v>
      </c>
      <c r="J76" s="115">
        <v>563494.73</v>
      </c>
      <c r="K76" s="110"/>
      <c r="L76" s="92"/>
      <c r="M76" s="92" t="s">
        <v>796</v>
      </c>
      <c r="N76" s="92">
        <v>0</v>
      </c>
      <c r="O76" s="92"/>
      <c r="P76" s="92"/>
      <c r="Q76" s="92"/>
      <c r="R76" s="92"/>
      <c r="S76" s="114"/>
      <c r="T76" s="103"/>
    </row>
    <row r="77" spans="3:20" ht="15.75" x14ac:dyDescent="0.25">
      <c r="C77" s="109" t="s">
        <v>799</v>
      </c>
      <c r="D77" s="108"/>
      <c r="E77" s="92"/>
      <c r="F77" s="92"/>
      <c r="G77" s="92"/>
      <c r="H77" s="92"/>
      <c r="I77" s="92"/>
      <c r="K77" s="110"/>
      <c r="L77" s="92"/>
      <c r="M77" s="92" t="s">
        <v>796</v>
      </c>
      <c r="N77" s="92">
        <v>0</v>
      </c>
      <c r="O77" s="92"/>
      <c r="P77" s="92"/>
      <c r="Q77" s="92"/>
      <c r="R77" s="92"/>
      <c r="S77" s="114"/>
      <c r="T77" s="103"/>
    </row>
    <row r="78" spans="3:20" ht="15.75" x14ac:dyDescent="0.25">
      <c r="C78" s="113" t="s">
        <v>798</v>
      </c>
      <c r="D78" s="112">
        <v>0</v>
      </c>
      <c r="E78" s="92"/>
      <c r="F78" s="92"/>
      <c r="G78" s="92"/>
      <c r="H78" s="92"/>
      <c r="I78" s="92"/>
      <c r="J78" s="111"/>
      <c r="K78" s="110"/>
      <c r="L78" s="92"/>
      <c r="M78" s="92" t="s">
        <v>796</v>
      </c>
      <c r="N78" s="92">
        <v>0</v>
      </c>
      <c r="O78" s="92"/>
      <c r="P78" s="92"/>
      <c r="Q78" s="92"/>
      <c r="R78" s="92"/>
      <c r="S78" s="92"/>
      <c r="T78" s="103"/>
    </row>
    <row r="79" spans="3:20" ht="15.75" x14ac:dyDescent="0.25">
      <c r="C79" s="109" t="s">
        <v>797</v>
      </c>
      <c r="D79" s="108"/>
      <c r="E79" s="107"/>
      <c r="F79" s="107"/>
      <c r="G79" s="107">
        <v>0</v>
      </c>
      <c r="H79" s="107"/>
      <c r="I79" s="107"/>
      <c r="J79" s="107"/>
      <c r="K79" s="107">
        <v>0</v>
      </c>
      <c r="L79" s="107"/>
      <c r="M79" s="107" t="s">
        <v>796</v>
      </c>
      <c r="N79" s="107">
        <v>0</v>
      </c>
      <c r="O79" s="107"/>
      <c r="P79" s="107"/>
      <c r="Q79" s="107"/>
      <c r="R79" s="107">
        <v>0</v>
      </c>
      <c r="S79" s="107"/>
      <c r="T79" s="103"/>
    </row>
    <row r="80" spans="3:20" ht="16.5" thickBot="1" x14ac:dyDescent="0.3">
      <c r="C80" s="106" t="s">
        <v>795</v>
      </c>
      <c r="D80" s="105">
        <f>D10+D16+D26+D36+D52+D62+D75</f>
        <v>1740467835</v>
      </c>
      <c r="E80" s="105">
        <f>+E75+E62+E52+E36+E26+E16+E10</f>
        <v>1740467835</v>
      </c>
      <c r="F80" s="105">
        <v>109808211.30000001</v>
      </c>
      <c r="G80" s="105">
        <v>95709722.439999998</v>
      </c>
      <c r="H80" s="105">
        <f>H10+H16+H26+H36+H52+H62+H75</f>
        <v>119253873.86</v>
      </c>
      <c r="I80" s="105">
        <f>I10+I16+I26+I36+I52+I62+I75</f>
        <v>120587607.42999999</v>
      </c>
      <c r="J80" s="105">
        <f>J10+J16+J26+J36+J52+J62+J75</f>
        <v>139149648.16999999</v>
      </c>
      <c r="K80" s="105">
        <f>K10+K16+K26+K36+K52+K62+K75</f>
        <v>99278634.790000007</v>
      </c>
      <c r="L80" s="105">
        <f>L10+L16+L26+L36+L52+L62+L75</f>
        <v>126582860.72999997</v>
      </c>
      <c r="M80" s="105">
        <f>M10+M16+M26+M36+M52+M62+M75</f>
        <v>149971610.36000001</v>
      </c>
      <c r="N80" s="105">
        <f>+N75+N62+N52+N36+N26+N16+N10</f>
        <v>128359121.36999999</v>
      </c>
      <c r="O80" s="105">
        <f>+O75+O62+O52+O36+O26+O16+O10</f>
        <v>105319132.39</v>
      </c>
      <c r="P80" s="105">
        <f>+P75+P62+P52+P36+P26+P16+P10</f>
        <v>0</v>
      </c>
      <c r="Q80" s="105">
        <f>+Q75+Q62+Q52+Q36+Q26+Q16+Q10</f>
        <v>0</v>
      </c>
      <c r="R80" s="105">
        <f>+R75+R62+R52+R36+R26+R16+R10</f>
        <v>1194020422.8399999</v>
      </c>
      <c r="S80" s="104"/>
      <c r="T80" s="103"/>
    </row>
    <row r="81" spans="3:19" ht="48.75" customHeight="1" thickBot="1" x14ac:dyDescent="0.4">
      <c r="C81" s="97" t="s">
        <v>794</v>
      </c>
      <c r="E81" s="98"/>
      <c r="F81" s="102"/>
      <c r="G81" s="102"/>
      <c r="H81" s="102"/>
      <c r="I81" s="102"/>
      <c r="J81" s="102"/>
      <c r="K81" s="102"/>
      <c r="L81" s="98"/>
      <c r="M81" s="98"/>
      <c r="P81"/>
      <c r="Q81"/>
      <c r="R81" s="101"/>
      <c r="S81" s="101"/>
    </row>
    <row r="82" spans="3:19" ht="66.75" customHeight="1" thickBot="1" x14ac:dyDescent="0.4">
      <c r="C82" s="100" t="s">
        <v>793</v>
      </c>
      <c r="D82" s="99"/>
      <c r="F82" s="98"/>
      <c r="G82" s="98"/>
      <c r="H82" s="98"/>
      <c r="I82" s="98"/>
      <c r="J82" s="98"/>
      <c r="K82" s="98"/>
      <c r="L82" s="98"/>
      <c r="M82" s="98"/>
      <c r="P82"/>
      <c r="Q82"/>
    </row>
    <row r="83" spans="3:19" ht="126.75" customHeight="1" thickBot="1" x14ac:dyDescent="0.4">
      <c r="C83" s="97" t="s">
        <v>792</v>
      </c>
      <c r="I83" s="92"/>
      <c r="K83" s="96"/>
      <c r="P83"/>
      <c r="Q83"/>
    </row>
    <row r="84" spans="3:19" ht="39" customHeight="1" x14ac:dyDescent="0.35"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/>
    </row>
    <row r="85" spans="3:19" x14ac:dyDescent="0.35"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/>
    </row>
  </sheetData>
  <mergeCells count="11">
    <mergeCell ref="F7:R7"/>
    <mergeCell ref="C84:P84"/>
    <mergeCell ref="C85:P85"/>
    <mergeCell ref="C1:R1"/>
    <mergeCell ref="C2:R2"/>
    <mergeCell ref="C3:R3"/>
    <mergeCell ref="C4:R4"/>
    <mergeCell ref="C5:R5"/>
    <mergeCell ref="C7:C8"/>
    <mergeCell ref="D7:D8"/>
    <mergeCell ref="E7:E8"/>
  </mergeCells>
  <pageMargins left="0.23622047244094491" right="0.23622047244094491" top="0.74803149606299213" bottom="0.74803149606299213" header="0.31496062992125984" footer="0.31496062992125984"/>
  <pageSetup paperSize="5" scale="46" fitToHeight="0" orientation="landscape" r:id="rId1"/>
  <rowBreaks count="1" manualBreakCount="1">
    <brk id="4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Relación de Ingresos y Egresos</vt:lpstr>
      <vt:lpstr>Presup. Aprobado-Ejec OAI</vt:lpstr>
      <vt:lpstr>'Presup. Aprobado-Ejec OAI'!Área_de_impresión</vt:lpstr>
      <vt:lpstr>'Relación de Ingresos y Egresos'!Área_de_impresión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JAZMIN CASTILLO</dc:creator>
  <cp:lastModifiedBy>MOISES ISSAIAS RICHARSON CAMPUSANO</cp:lastModifiedBy>
  <cp:lastPrinted>2023-11-21T19:54:31Z</cp:lastPrinted>
  <dcterms:created xsi:type="dcterms:W3CDTF">2023-07-18T19:11:09Z</dcterms:created>
  <dcterms:modified xsi:type="dcterms:W3CDTF">2023-11-21T20:11:05Z</dcterms:modified>
</cp:coreProperties>
</file>