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STADISTICAS TRIMESTRALES\2023\"/>
    </mc:Choice>
  </mc:AlternateContent>
  <xr:revisionPtr revIDLastSave="0" documentId="8_{D81022A0-D5EA-409A-BCCA-D4CE7B7206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ARATIVO EMB." sheetId="5" r:id="rId1"/>
    <sheet name="EMBARCACIONES " sheetId="1" r:id="rId2"/>
    <sheet name="CONTENEDORES" sheetId="3" r:id="rId3"/>
    <sheet name="Representacion porct." sheetId="8" r:id="rId4"/>
    <sheet name="CRUCEROS " sheetId="7" r:id="rId5"/>
    <sheet name="CARGAS" sheetId="4" r:id="rId6"/>
  </sheets>
  <definedNames>
    <definedName name="_xlnm.Print_Area" localSheetId="5">CARGAS!$A$1:$T$89</definedName>
    <definedName name="_xlnm.Print_Area" localSheetId="0">'COMPARATIVO EMB.'!$A$1:$M$47</definedName>
    <definedName name="_xlnm.Print_Area" localSheetId="2">CONTENEDORES!$A$1:$I$95</definedName>
    <definedName name="_xlnm.Print_Area" localSheetId="4">'CRUCEROS '!$A$1:$I$157</definedName>
    <definedName name="_xlnm.Print_Area" localSheetId="1">'EMBARCACIONES '!$A$1:$M$70</definedName>
    <definedName name="_xlnm.Print_Area" localSheetId="3">'Representacion porct.'!$A$1:$M$62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4" l="1"/>
  <c r="C75" i="4"/>
  <c r="C39" i="4"/>
  <c r="B39" i="4"/>
  <c r="C46" i="4"/>
  <c r="B46" i="4"/>
  <c r="B51" i="4"/>
  <c r="C51" i="4"/>
  <c r="D50" i="4"/>
  <c r="D49" i="4"/>
  <c r="D51" i="4" s="1"/>
  <c r="D43" i="4"/>
  <c r="D44" i="4"/>
  <c r="D45" i="4"/>
  <c r="D42" i="4"/>
  <c r="D36" i="4"/>
  <c r="E36" i="4" s="1"/>
  <c r="D37" i="4"/>
  <c r="E37" i="4" s="1"/>
  <c r="D38" i="4"/>
  <c r="E38" i="4" s="1"/>
  <c r="D3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B24" i="4"/>
  <c r="T23" i="4"/>
  <c r="T22" i="4"/>
  <c r="T9" i="4"/>
  <c r="T10" i="4"/>
  <c r="T11" i="4"/>
  <c r="T16" i="4"/>
  <c r="T17" i="4"/>
  <c r="T18" i="4"/>
  <c r="T15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B19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B12" i="4"/>
  <c r="T8" i="4"/>
  <c r="B85" i="4"/>
  <c r="B75" i="4"/>
  <c r="E90" i="3"/>
  <c r="F90" i="3" s="1"/>
  <c r="E91" i="3"/>
  <c r="F91" i="3" s="1"/>
  <c r="E89" i="3"/>
  <c r="F89" i="3" s="1"/>
  <c r="D92" i="3"/>
  <c r="E65" i="3"/>
  <c r="F65" i="3" s="1"/>
  <c r="E64" i="3"/>
  <c r="F64" i="3" s="1"/>
  <c r="E62" i="3"/>
  <c r="F62" i="3" s="1"/>
  <c r="E61" i="3"/>
  <c r="F61" i="3" s="1"/>
  <c r="E57" i="3"/>
  <c r="F57" i="3" s="1"/>
  <c r="E58" i="3"/>
  <c r="F58" i="3" s="1"/>
  <c r="E56" i="3"/>
  <c r="F56" i="3" s="1"/>
  <c r="E52" i="3"/>
  <c r="F52" i="3" s="1"/>
  <c r="E53" i="3"/>
  <c r="F53" i="3" s="1"/>
  <c r="E51" i="3"/>
  <c r="F51" i="3" s="1"/>
  <c r="D66" i="3"/>
  <c r="D63" i="3"/>
  <c r="H43" i="3"/>
  <c r="H42" i="3"/>
  <c r="H41" i="3"/>
  <c r="D44" i="3"/>
  <c r="E44" i="3"/>
  <c r="F44" i="3"/>
  <c r="G44" i="3"/>
  <c r="C44" i="3"/>
  <c r="D26" i="3"/>
  <c r="E26" i="3"/>
  <c r="F26" i="3"/>
  <c r="G26" i="3"/>
  <c r="G27" i="3" s="1"/>
  <c r="H26" i="3"/>
  <c r="C26" i="3"/>
  <c r="D23" i="3"/>
  <c r="E23" i="3"/>
  <c r="F23" i="3"/>
  <c r="G23" i="3"/>
  <c r="H23" i="3"/>
  <c r="C23" i="3"/>
  <c r="D17" i="3"/>
  <c r="E17" i="3"/>
  <c r="F17" i="3"/>
  <c r="G17" i="3"/>
  <c r="H17" i="3"/>
  <c r="C17" i="3"/>
  <c r="D11" i="3"/>
  <c r="E11" i="3"/>
  <c r="F11" i="3"/>
  <c r="G11" i="3"/>
  <c r="H11" i="3"/>
  <c r="C11" i="3"/>
  <c r="L26" i="4" l="1"/>
  <c r="E27" i="3"/>
  <c r="C27" i="3"/>
  <c r="C29" i="3" s="1"/>
  <c r="F27" i="3"/>
  <c r="F29" i="3" s="1"/>
  <c r="D27" i="3"/>
  <c r="D29" i="3"/>
  <c r="H27" i="3"/>
  <c r="G29" i="3"/>
  <c r="H29" i="3"/>
  <c r="E29" i="3"/>
  <c r="D67" i="3"/>
  <c r="P26" i="4"/>
  <c r="J26" i="4"/>
  <c r="I26" i="4"/>
  <c r="D46" i="4"/>
  <c r="E46" i="4" s="1"/>
  <c r="G26" i="4"/>
  <c r="S26" i="4"/>
  <c r="M26" i="4"/>
  <c r="R26" i="4"/>
  <c r="F26" i="4"/>
  <c r="E51" i="4"/>
  <c r="O26" i="4"/>
  <c r="C26" i="4"/>
  <c r="B53" i="4"/>
  <c r="H26" i="4"/>
  <c r="B26" i="4"/>
  <c r="E26" i="4"/>
  <c r="Q26" i="4"/>
  <c r="D26" i="4"/>
  <c r="N26" i="4"/>
  <c r="K26" i="4"/>
  <c r="D39" i="4"/>
  <c r="E39" i="4" s="1"/>
  <c r="E42" i="4"/>
  <c r="E35" i="4"/>
  <c r="C53" i="4"/>
  <c r="T24" i="4"/>
  <c r="T19" i="4"/>
  <c r="T12" i="4"/>
  <c r="H44" i="3"/>
  <c r="D69" i="3" l="1"/>
  <c r="D53" i="4"/>
  <c r="E53" i="4" s="1"/>
  <c r="T26" i="4"/>
  <c r="C92" i="3"/>
  <c r="E92" i="3" s="1"/>
  <c r="F92" i="3" s="1"/>
  <c r="C66" i="3"/>
  <c r="E66" i="3" s="1"/>
  <c r="F66" i="3" s="1"/>
  <c r="C63" i="3"/>
  <c r="C67" i="3" l="1"/>
  <c r="E63" i="3"/>
  <c r="F63" i="3" s="1"/>
  <c r="E148" i="7"/>
  <c r="E149" i="7"/>
  <c r="F149" i="7" s="1"/>
  <c r="E150" i="7"/>
  <c r="F150" i="7" s="1"/>
  <c r="E151" i="7"/>
  <c r="F151" i="7" s="1"/>
  <c r="E152" i="7"/>
  <c r="F152" i="7" s="1"/>
  <c r="E153" i="7"/>
  <c r="E147" i="7"/>
  <c r="F147" i="7" s="1"/>
  <c r="E130" i="7"/>
  <c r="E131" i="7"/>
  <c r="F131" i="7" s="1"/>
  <c r="E132" i="7"/>
  <c r="F132" i="7" s="1"/>
  <c r="E133" i="7"/>
  <c r="F133" i="7" s="1"/>
  <c r="E134" i="7"/>
  <c r="F134" i="7" s="1"/>
  <c r="E135" i="7"/>
  <c r="E129" i="7"/>
  <c r="F129" i="7" s="1"/>
  <c r="C154" i="7"/>
  <c r="C136" i="7"/>
  <c r="C69" i="3" l="1"/>
  <c r="E67" i="3"/>
  <c r="D83" i="7"/>
  <c r="E83" i="7"/>
  <c r="F83" i="7"/>
  <c r="C83" i="7"/>
  <c r="E94" i="7"/>
  <c r="F94" i="7" s="1"/>
  <c r="E95" i="7"/>
  <c r="F95" i="7" s="1"/>
  <c r="E96" i="7"/>
  <c r="F96" i="7" s="1"/>
  <c r="E97" i="7"/>
  <c r="F97" i="7" s="1"/>
  <c r="E98" i="7"/>
  <c r="F98" i="7" s="1"/>
  <c r="E99" i="7"/>
  <c r="F99" i="7" s="1"/>
  <c r="E93" i="7"/>
  <c r="F93" i="7" s="1"/>
  <c r="C100" i="7"/>
  <c r="E112" i="7"/>
  <c r="F112" i="7" s="1"/>
  <c r="E113" i="7"/>
  <c r="F113" i="7" s="1"/>
  <c r="E114" i="7"/>
  <c r="F114" i="7" s="1"/>
  <c r="E115" i="7"/>
  <c r="F115" i="7" s="1"/>
  <c r="E116" i="7"/>
  <c r="F116" i="7" s="1"/>
  <c r="E117" i="7"/>
  <c r="F117" i="7" s="1"/>
  <c r="E111" i="7"/>
  <c r="F111" i="7" s="1"/>
  <c r="C118" i="7"/>
  <c r="D118" i="7"/>
  <c r="F67" i="3" l="1"/>
  <c r="E69" i="3"/>
  <c r="F69" i="3" s="1"/>
  <c r="E118" i="7"/>
  <c r="F118" i="7" s="1"/>
  <c r="D154" i="7" l="1"/>
  <c r="E154" i="7" s="1"/>
  <c r="F154" i="7" s="1"/>
  <c r="D136" i="7"/>
  <c r="E136" i="7" s="1"/>
  <c r="F136" i="7" s="1"/>
  <c r="D100" i="7"/>
  <c r="E100" i="7" s="1"/>
  <c r="F100" i="7" s="1"/>
  <c r="C47" i="7"/>
  <c r="C33" i="7"/>
  <c r="D15" i="7"/>
  <c r="E15" i="7"/>
  <c r="G15" i="7"/>
  <c r="H15" i="7"/>
  <c r="C15" i="7"/>
  <c r="F9" i="7"/>
  <c r="F10" i="7"/>
  <c r="F11" i="7"/>
  <c r="F12" i="7"/>
  <c r="F13" i="7"/>
  <c r="F14" i="7"/>
  <c r="F8" i="7"/>
  <c r="F15" i="7" l="1"/>
  <c r="I8" i="5" l="1"/>
  <c r="J8" i="5" s="1"/>
  <c r="M12" i="5"/>
  <c r="F31" i="5"/>
  <c r="F32" i="5"/>
  <c r="F37" i="5"/>
  <c r="F38" i="5"/>
  <c r="F39" i="5"/>
  <c r="E24" i="5"/>
  <c r="E25" i="5"/>
  <c r="F25" i="5" s="1"/>
  <c r="E26" i="5"/>
  <c r="F26" i="5" s="1"/>
  <c r="E27" i="5"/>
  <c r="F27" i="5" s="1"/>
  <c r="E28" i="5"/>
  <c r="F28" i="5" s="1"/>
  <c r="E29" i="5"/>
  <c r="E30" i="5"/>
  <c r="F30" i="5" s="1"/>
  <c r="E31" i="5"/>
  <c r="E32" i="5"/>
  <c r="E33" i="5"/>
  <c r="F33" i="5" s="1"/>
  <c r="E34" i="5"/>
  <c r="F34" i="5" s="1"/>
  <c r="E35" i="5"/>
  <c r="F35" i="5" s="1"/>
  <c r="E36" i="5"/>
  <c r="E37" i="5"/>
  <c r="E38" i="5"/>
  <c r="E39" i="5"/>
  <c r="E40" i="5"/>
  <c r="F40" i="5" s="1"/>
  <c r="E41" i="5"/>
  <c r="F41" i="5" s="1"/>
  <c r="E42" i="5"/>
  <c r="F42" i="5" s="1"/>
  <c r="E43" i="5"/>
  <c r="F43" i="5" s="1"/>
  <c r="E44" i="5"/>
  <c r="F44" i="5" s="1"/>
  <c r="E23" i="5"/>
  <c r="F23" i="5" s="1"/>
  <c r="D45" i="5"/>
  <c r="E45" i="5" s="1"/>
  <c r="F45" i="5" s="1"/>
  <c r="C45" i="5"/>
  <c r="M13" i="5" l="1"/>
  <c r="C69" i="1"/>
  <c r="D30" i="1"/>
  <c r="E30" i="1"/>
  <c r="F30" i="1"/>
  <c r="G30" i="1"/>
  <c r="H30" i="1"/>
  <c r="I30" i="1"/>
  <c r="J30" i="1"/>
  <c r="K30" i="1"/>
  <c r="L30" i="1"/>
  <c r="C30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8" i="1"/>
  <c r="C29" i="8"/>
  <c r="D29" i="8"/>
  <c r="E29" i="8"/>
  <c r="F29" i="8"/>
  <c r="G29" i="8"/>
  <c r="H29" i="8"/>
  <c r="I29" i="8"/>
  <c r="J29" i="8"/>
  <c r="K29" i="8"/>
  <c r="B29" i="8"/>
  <c r="M30" i="1" l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D83" i="4"/>
  <c r="E83" i="4" s="1"/>
  <c r="D84" i="4"/>
  <c r="E84" i="4" s="1"/>
  <c r="D82" i="4"/>
  <c r="E82" i="4" s="1"/>
  <c r="D61" i="4"/>
  <c r="E61" i="4" s="1"/>
  <c r="D62" i="4"/>
  <c r="E62" i="4" s="1"/>
  <c r="D63" i="4"/>
  <c r="E63" i="4" s="1"/>
  <c r="D64" i="4"/>
  <c r="E64" i="4" s="1"/>
  <c r="D65" i="4"/>
  <c r="E65" i="4" s="1"/>
  <c r="D66" i="4"/>
  <c r="E66" i="4" s="1"/>
  <c r="D67" i="4"/>
  <c r="E67" i="4" s="1"/>
  <c r="D68" i="4"/>
  <c r="E68" i="4" s="1"/>
  <c r="D69" i="4"/>
  <c r="E69" i="4" s="1"/>
  <c r="D70" i="4"/>
  <c r="E70" i="4" s="1"/>
  <c r="D71" i="4"/>
  <c r="E71" i="4" s="1"/>
  <c r="D72" i="4"/>
  <c r="E72" i="4" s="1"/>
  <c r="D73" i="4"/>
  <c r="E73" i="4" s="1"/>
  <c r="D74" i="4"/>
  <c r="E74" i="4" s="1"/>
  <c r="D60" i="4"/>
  <c r="E50" i="4"/>
  <c r="E49" i="4"/>
  <c r="E43" i="4"/>
  <c r="E44" i="4"/>
  <c r="E45" i="4"/>
  <c r="L29" i="8" l="1"/>
  <c r="M7" i="8" s="1"/>
  <c r="D85" i="4"/>
  <c r="E85" i="4" s="1"/>
  <c r="D75" i="4"/>
  <c r="E75" i="4" s="1"/>
  <c r="M13" i="8" l="1"/>
  <c r="M25" i="8"/>
  <c r="M14" i="8"/>
  <c r="M27" i="8"/>
  <c r="M16" i="8"/>
  <c r="M28" i="8"/>
  <c r="M17" i="8"/>
  <c r="M29" i="8"/>
  <c r="M19" i="8"/>
  <c r="M8" i="8"/>
  <c r="M9" i="8"/>
  <c r="M21" i="8"/>
  <c r="M22" i="8"/>
  <c r="M23" i="8"/>
  <c r="M24" i="8"/>
  <c r="M15" i="8"/>
  <c r="M18" i="8"/>
  <c r="M20" i="8"/>
  <c r="M10" i="8"/>
  <c r="M11" i="8"/>
  <c r="M12" i="8"/>
  <c r="M26" i="8"/>
</calcChain>
</file>

<file path=xl/sharedStrings.xml><?xml version="1.0" encoding="utf-8"?>
<sst xmlns="http://schemas.openxmlformats.org/spreadsheetml/2006/main" count="538" uniqueCount="169">
  <si>
    <t>PUERTOS Y TERMINALES</t>
  </si>
  <si>
    <t>AMBE COVE</t>
  </si>
  <si>
    <t>ARROYO BARRIL</t>
  </si>
  <si>
    <t>AZUA</t>
  </si>
  <si>
    <t>BARAHONA</t>
  </si>
  <si>
    <t>BOCA CHICA</t>
  </si>
  <si>
    <t>CAP CANA</t>
  </si>
  <si>
    <t>CAUCEDO</t>
  </si>
  <si>
    <t>LA CANA</t>
  </si>
  <si>
    <t>LA ROMANA</t>
  </si>
  <si>
    <t>TAINO BAY</t>
  </si>
  <si>
    <t>MANZANILLO</t>
  </si>
  <si>
    <t>PEDERNALES</t>
  </si>
  <si>
    <t>PLAZA MARINA</t>
  </si>
  <si>
    <t>PUERTO PLATA</t>
  </si>
  <si>
    <t>PUNTA CATALINA</t>
  </si>
  <si>
    <t>RIO HAINA</t>
  </si>
  <si>
    <t>SANTA BÁRBARA</t>
  </si>
  <si>
    <t>SANTO DOMINGO</t>
  </si>
  <si>
    <t xml:space="preserve">TOTAL </t>
  </si>
  <si>
    <t>TOTAL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</si>
  <si>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</si>
  <si>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</si>
  <si>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</si>
  <si>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</si>
  <si>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</si>
  <si>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</si>
  <si>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</si>
  <si>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</si>
  <si>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 OTROS</t>
  </si>
  <si>
    <t>FERRIE</t>
  </si>
  <si>
    <t>AUTORIDAD PORTUARIA DOMINICANA</t>
  </si>
  <si>
    <t xml:space="preserve">Resumen </t>
  </si>
  <si>
    <t>Variación</t>
  </si>
  <si>
    <t>Embarcaciones</t>
  </si>
  <si>
    <t>ISLAS CATALINA</t>
  </si>
  <si>
    <t>SAN PEDRO DE MACORÍS</t>
  </si>
  <si>
    <t>Variación Absoluta</t>
  </si>
  <si>
    <t>Variación Porcentual</t>
  </si>
  <si>
    <t xml:space="preserve">OTROS </t>
  </si>
  <si>
    <t xml:space="preserve">PUERTOS </t>
  </si>
  <si>
    <t>AMBER COVE</t>
  </si>
  <si>
    <t>PUERTO  PLATA</t>
  </si>
  <si>
    <t>TEUs DE IMPORTACIÓN</t>
  </si>
  <si>
    <t>CARGADOS</t>
  </si>
  <si>
    <t>VACIOS</t>
  </si>
  <si>
    <t>TOTAL DE IMPORTACIÓN</t>
  </si>
  <si>
    <t>TEUs DE EXPORTACIÓN</t>
  </si>
  <si>
    <t>TOTAL DE EXPORTACIÓN</t>
  </si>
  <si>
    <t>TEUs EN TRÁNSITO</t>
  </si>
  <si>
    <t>ENTRADA</t>
  </si>
  <si>
    <t>SALIDA</t>
  </si>
  <si>
    <t xml:space="preserve"> IMPORTACIÓN</t>
  </si>
  <si>
    <t>EXPORTACIÓN</t>
  </si>
  <si>
    <t>TRÁNSITO</t>
  </si>
  <si>
    <t>IMPORTACIÓN</t>
  </si>
  <si>
    <t>CALDERA BANI</t>
  </si>
  <si>
    <t>LUPERÓN</t>
  </si>
  <si>
    <t xml:space="preserve"> CARGA GRAL. SUELTA</t>
  </si>
  <si>
    <t xml:space="preserve"> CARGA GRAL. CONTENERIZADA</t>
  </si>
  <si>
    <t xml:space="preserve"> CARGA GRANEL SÓLIDA</t>
  </si>
  <si>
    <t>CARGA GRANEL LÍQUIDA</t>
  </si>
  <si>
    <t>TOTAL IMPORTACIÓN</t>
  </si>
  <si>
    <t>TOTAL EXPORTACIÓN</t>
  </si>
  <si>
    <t xml:space="preserve"> SALIDA</t>
  </si>
  <si>
    <t xml:space="preserve">TOTAL TRÁNSITO </t>
  </si>
  <si>
    <t>TOTAL GENERAL</t>
  </si>
  <si>
    <t>CONCEPTO</t>
  </si>
  <si>
    <t xml:space="preserve">IMPORTACIÓN </t>
  </si>
  <si>
    <t xml:space="preserve">EXPORTACIÓN </t>
  </si>
  <si>
    <t xml:space="preserve"> </t>
  </si>
  <si>
    <t>AUTORIDAD PORTURIA DOMINICANA</t>
  </si>
  <si>
    <t xml:space="preserve">PORCENTUAL </t>
  </si>
  <si>
    <t xml:space="preserve">MOVIMIENTO DE CARGAS CLASIFICADAS POR TIPOS Y PUERTOS </t>
  </si>
  <si>
    <t xml:space="preserve">TOTAL TÁNSITO </t>
  </si>
  <si>
    <t>TOTAL EXPORTACÓN</t>
  </si>
  <si>
    <t>VARIACIÓN ABSOLUTA</t>
  </si>
  <si>
    <t>AÑO</t>
  </si>
  <si>
    <t>V. ABSOLUTA</t>
  </si>
  <si>
    <t>V. PORCENTUAL</t>
  </si>
  <si>
    <t xml:space="preserve">MOVIMIENTO  DE EMBARCACIONES CLASIFICADAS POR PUERTOS Y TIPOS. </t>
  </si>
  <si>
    <t>*Cifras sujetas a rectificación.</t>
  </si>
  <si>
    <t>MOVIMIENTO DE CONTENEDORES POR PUERTOS  CARGADOS, VACÍOS  Y  EN CALIDAD DE TRÁNSITO</t>
  </si>
  <si>
    <t>Valor porcentual</t>
  </si>
  <si>
    <t>Valor absoluto</t>
  </si>
  <si>
    <t>VARIACIÓN PORCENTUAL</t>
  </si>
  <si>
    <t xml:space="preserve"> CARGA CONTENERIZADA</t>
  </si>
  <si>
    <t xml:space="preserve"> CARGA GENERAL  SUELTA</t>
  </si>
  <si>
    <t xml:space="preserve"> CARGA GENERAL SUELTA</t>
  </si>
  <si>
    <t>Cantidad de Embarcaciones</t>
  </si>
  <si>
    <t>Concepto</t>
  </si>
  <si>
    <t xml:space="preserve">MOVIMIENTO  DE EMBARCACIONES CLASIFICADAS POR PUERTOS </t>
  </si>
  <si>
    <t>*Valores expresado en (TEU)</t>
  </si>
  <si>
    <t>RÍO HAINA</t>
  </si>
  <si>
    <t>*Valores Expresados en Toneladas Métricas (T.M.)</t>
  </si>
  <si>
    <t>PUERTOS</t>
  </si>
  <si>
    <t xml:space="preserve">Embarcaciones </t>
  </si>
  <si>
    <t>Pasajeros de Entrada</t>
  </si>
  <si>
    <t>Pasajeros en Tránsito</t>
  </si>
  <si>
    <t>Total de Pasajeros</t>
  </si>
  <si>
    <t>Tripulación</t>
  </si>
  <si>
    <t>Pasajeros de Salida</t>
  </si>
  <si>
    <t xml:space="preserve">SANTA BARBARA </t>
  </si>
  <si>
    <t>SANTO DOMINGO CRUCERO</t>
  </si>
  <si>
    <t>SANTO DGO. FERRY</t>
  </si>
  <si>
    <t xml:space="preserve">ISLAS  CATALINA </t>
  </si>
  <si>
    <t>SANTO DOMINGO  FERRY</t>
  </si>
  <si>
    <t>DIFERENCIA</t>
  </si>
  <si>
    <t>PORCENTAJE</t>
  </si>
  <si>
    <t xml:space="preserve">COMPARATIVO DEL MOVIMIENTO DE CRUCEROS ARRIBADOS  TRIMESTRE  </t>
  </si>
  <si>
    <t xml:space="preserve">COMPARATIVO DEL MOVIMIENTO DE CRUCERISTAS  ARRIBADOS  TRIMESTRE  </t>
  </si>
  <si>
    <t>DIFERENCIAS</t>
  </si>
  <si>
    <t>CARGAS</t>
  </si>
  <si>
    <t>Nota:</t>
  </si>
  <si>
    <t>Puertos</t>
  </si>
  <si>
    <t>BAHÍA DE CALDERAS</t>
  </si>
  <si>
    <t>TAÍNO BAY</t>
  </si>
  <si>
    <t xml:space="preserve">LUPERÓN </t>
  </si>
  <si>
    <t>PESQUERO</t>
  </si>
  <si>
    <t xml:space="preserve">SANTA BÁRBARA </t>
  </si>
  <si>
    <t>Puertos/ Terminales</t>
  </si>
  <si>
    <t>ESTADÍSTICA. DIRECCIÓN DE PLANIFICACIÓN Y DESARROLLO</t>
  </si>
  <si>
    <t xml:space="preserve"> ESTADÍSTICA.DIRECCIÓN DE PLANIFICACIÓN Y DESARROLLO</t>
  </si>
  <si>
    <t xml:space="preserve"> ESTADÍSTICA. DIRECCIÓN DE PLANIFICACIÓN Y DESARROLLO</t>
  </si>
  <si>
    <t>ESTADÍSTICA. PLANIFICACIÓN Y DESARROLLO</t>
  </si>
  <si>
    <t>REM.</t>
  </si>
  <si>
    <t>Absoluta</t>
  </si>
  <si>
    <t>Porcentual</t>
  </si>
  <si>
    <t>CONTENEDORES (TEUS)</t>
  </si>
  <si>
    <t xml:space="preserve"> ESTADÍSTICA. DIRECCIÓN DE PLANIFICACIÓN Y DESAROLLO</t>
  </si>
  <si>
    <t>CARGA LÍQUIDA</t>
  </si>
  <si>
    <t xml:space="preserve"> CARGA SÓLIDA</t>
  </si>
  <si>
    <t>COMPARATIVO DEL  MOVIMIENTO DE CARGAS POR PUERTOS</t>
  </si>
  <si>
    <t>COMPARATIVO DEL MOVIMIENTO DE CARGAS POR TIPOS  2023 VS 2022</t>
  </si>
  <si>
    <t xml:space="preserve">COMPARATIVO DEL MOVIMIENTO DE  CRUCERISTAS  VÍA MARÍTIMA </t>
  </si>
  <si>
    <t xml:space="preserve">COMPARATIVO DEL MOVIMIENTO DE CRUCEROS VÍA MARÍTIMA  </t>
  </si>
  <si>
    <t>ESTADÍSTICA.DIRECCIÓN DE PLANIFICACIÓN Y DESARROLLO</t>
  </si>
  <si>
    <t>COMPARATIVO   DEL MOVIMIENTO DE CONTENEDORES   CARGADOS Y VACÍOS  2023 Vs. 2022</t>
  </si>
  <si>
    <t>TEUs EN TRÁNSITO SALIDA</t>
  </si>
  <si>
    <t xml:space="preserve">MOVIMIENTO DE LA CANTIDAD DE CRUCEROS   </t>
  </si>
  <si>
    <t>MOVIMIENTO DE  DE LA CANTIDAD DE CRUCERISTAS   JULIO-SEPTIEMBRE  2023</t>
  </si>
  <si>
    <t>TEUs EN TRÁNSITO ENTRADA</t>
  </si>
  <si>
    <t>Año base está en cero.</t>
  </si>
  <si>
    <t>DETALLE</t>
  </si>
  <si>
    <t>OBTUBRE-DICIEMBRE 2023</t>
  </si>
  <si>
    <t>OCTUBRE-DICIEMBRE 2023</t>
  </si>
  <si>
    <t>REPRESENTACIÓN PORCENTUAL DEL MOVIMIENTO DE EMBARCACIONES  EN EL TRIMESTRE  OCTUBRE-DICIEMBRE 2023</t>
  </si>
  <si>
    <t>MOVIMIENTO  DE EMBARCACIONES LLEGADAS EN EL TRIMESTRE  OCTUBRE-DICIEMBRE    2023 Vs 2022</t>
  </si>
  <si>
    <t>COMPARATIVO  DE EMBARCACIONES LLEGADAS   OCTUBRE-DICIEMBRE  2022 Vs 2023</t>
  </si>
  <si>
    <t>MOVIMIENTO DE PASAJEROS VÍA MARÍTIMA TRIMESTRE OCTUBRE- DICIEMBRE 2023</t>
  </si>
  <si>
    <t xml:space="preserve">En el trimestre Octubre-Diciembre 2023 se registraron 232 Cruceros, por los cuales circularon un total de 651,932Cruceristas </t>
  </si>
  <si>
    <t>OCTUBRE-DICIEMBRE 2023 Vs 2022</t>
  </si>
  <si>
    <t>MOVIMIENTO DE CRUCERISTAS ARRIBADOS  TRIMESTRE  OCTUBRE-DICIEMBRE 2023</t>
  </si>
  <si>
    <t>Se observa un incrementro de un 4% en los cruceros para el tercer trimestre 2023 al compararlo con igual período del 2022.</t>
  </si>
  <si>
    <t>OTUBRE-DICIEMBRE 2023 Vs 2019</t>
  </si>
  <si>
    <t>Se observa un incrementro de un 28% en el movimiento de cruceristas para el tercer trimestre 2023 al compararlo con igual período del 2022.</t>
  </si>
  <si>
    <t>Para el año 2019  no operaba Taino bay</t>
  </si>
  <si>
    <t>Se observa un incrementro de un 96% en el movimiento de cruceristas para el tercer trimestre 2023 al compararlo con igual período del 2019.</t>
  </si>
  <si>
    <t>OCTUBRE-DICIEMBRE 2023 Vs 2019</t>
  </si>
  <si>
    <t>Se observa un incrementro de un 37% en los cruceros para el tercer trimestre 2023 al compararlo con igual período del 2019.</t>
  </si>
  <si>
    <t>DESGLOSE  DE LOS PUERTOS DE CRUCEROS OCTUBRE- DICIEMBRE 2023</t>
  </si>
  <si>
    <t>TRIMESTRE OCTUBRE-DICIEMBRE 2023</t>
  </si>
  <si>
    <t>Estos contenedores correspondiente al Trimestre Octubre-Dciembre 2023.</t>
  </si>
  <si>
    <t>MOVIMIENTO DE CONTENEDORES  OCTUBRE-DICIEMBRE POR PUERTOS  2023</t>
  </si>
  <si>
    <t>MOVIMIENTO DE CONTENEDORES  OCTUBRE-DICIEMBRE 2023 Vs 2022</t>
  </si>
  <si>
    <t>TRIMESTRE OCTUBRE-DICIEMBRE 2023 Vs 2022</t>
  </si>
  <si>
    <t>OCTUBRE-DICIEMBRE 2023 Vs2022</t>
  </si>
  <si>
    <t>COMPARATIVO DEL MOVIMIENTO CARGAS  OCTUBRE-2023 Vs2022</t>
  </si>
  <si>
    <r>
      <t xml:space="preserve">En el Trimestre Octubre-Diciembre 2023, presentamos en los puertos un total general de </t>
    </r>
    <r>
      <rPr>
        <b/>
        <sz val="11"/>
        <color theme="1"/>
        <rFont val="Calibri"/>
        <family val="1"/>
        <scheme val="minor"/>
      </rPr>
      <t>1,339</t>
    </r>
    <r>
      <rPr>
        <sz val="11"/>
        <color theme="1"/>
        <rFont val="Calibri"/>
        <family val="1"/>
        <scheme val="minor"/>
      </rPr>
      <t xml:space="preserve"> embarcaciones.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</si>
</sst>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libri (CUERPO)"/>
    </font>
    <font>
      <b/>
      <sz val="11"/>
      <color theme="1"/>
      <name val="Calibri"/>
      <family val="1"/>
      <scheme val="minor"/>
    </font>
    <font>
      <sz val="11"/>
      <color theme="1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3"/>
    <xf numFmtId="0" fontId="0" fillId="0" borderId="0" xfId="0"/>
  </cellXfs>
  <cellStyles count="5">
    <cellStyle name="Comma 2" xfId="2" xr:uid="{00000000-0005-0000-0000-000000000000}"/>
    <cellStyle name="Millares 10" xfId="1" xr:uid="{00000000-0005-0000-0000-000002000000}"/>
    <cellStyle name="Millares 2" xfId="4" xr:uid="{00000000-0005-0000-0000-000003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 del movimiento</a:t>
            </a:r>
            <a:r>
              <a:rPr lang="es-DO" baseline="0"/>
              <a:t> de Contenedores  Importación, Exportación y Tránsito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63D-43F8-9F01-2ABE7DC4E11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63D-43F8-9F01-2ABE7DC4E1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8513264"/>
        <c:axId val="258514048"/>
        <c:axId val="0"/>
      </c:bar3DChart>
      <c:catAx>
        <c:axId val="2585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8514048"/>
        <c:crosses val="autoZero"/>
        <c:auto val="1"/>
        <c:lblAlgn val="ctr"/>
        <c:lblOffset val="100"/>
        <c:noMultiLvlLbl val="0"/>
      </c:catAx>
      <c:valAx>
        <c:axId val="258514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85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115</xdr:row>
      <xdr:rowOff>0</xdr:rowOff>
    </xdr:from>
    <xdr:to>
      <xdr:col>4</xdr:col>
      <xdr:colOff>742950</xdr:colOff>
      <xdr:row>115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47"/>
  <sheetViews>
    <sheetView tabSelected="1" view="pageBreakPreview" zoomScale="80" zoomScaleNormal="85" zoomScaleSheetLayoutView="80" workbookViewId="0">
      <selection activeCell="R31" sqref="R31"/>
    </sheetView>
  </sheetViews>
  <sheetFormatPr baseColWidth="10" defaultColWidth="10.85546875" defaultRowHeight="14.25"/>
  <cols>
    <col min="1" max="1" width="10.85546875" style="1"/>
    <col min="2" max="2" width="19.42578125" style="1" customWidth="1"/>
    <col min="3" max="3" width="15.28515625" style="1" customWidth="1"/>
    <col min="4" max="4" width="14.42578125" style="1" customWidth="1"/>
    <col min="5" max="5" width="15.42578125" style="1" customWidth="1"/>
    <col min="6" max="6" width="16.140625" style="1" customWidth="1"/>
    <col min="7" max="7" width="13.28515625" style="1" customWidth="1"/>
    <col min="8" max="8" width="17.28515625" style="1" customWidth="1"/>
    <col min="9" max="9" width="13.140625" style="1" customWidth="1"/>
    <col min="10" max="10" width="12" style="1" customWidth="1"/>
    <col min="11" max="11" width="8.140625" style="1" customWidth="1"/>
    <col min="12" max="12" width="10" style="1" customWidth="1"/>
    <col min="13" max="13" width="8.42578125" style="1" customWidth="1"/>
    <col min="14" max="16384" width="10.85546875" style="1"/>
  </cols>
  <sheetData>
    <row r="1" spans="1:13" ht="15">
      <c r="A1"/>
      <c r="B1"/>
      <c r="C1"/>
      <c r="D1"/>
      <c r="E1"/>
      <c r="F1"/>
      <c r="G1"/>
      <c r="H1"/>
      <c r="I1"/>
      <c r="J1"/>
      <c r="K1"/>
      <c r="L1"/>
      <c r="M1"/>
    </row>
    <row r="2" spans="1:13" ht="15">
      <c r="A2"/>
      <c r="B2"/>
      <c r="C2"/>
      <c r="D2" s="7" t="s">
        <v>31</v>
      </c>
      <c r="E2" s="7"/>
      <c r="F2" s="7"/>
      <c r="G2" s="7"/>
      <c r="H2" s="7"/>
      <c r="I2" s="7"/>
      <c r="J2" s="7"/>
      <c r="K2"/>
      <c r="L2"/>
      <c r="M2"/>
    </row>
    <row r="3" spans="1:13" ht="15">
      <c r="A3"/>
      <c r="B3"/>
      <c r="C3"/>
      <c r="D3" s="7" t="s">
        <v>123</v>
      </c>
      <c r="E3" s="7"/>
      <c r="F3" s="7"/>
      <c r="G3" s="7"/>
      <c r="H3" s="7"/>
      <c r="I3" s="7"/>
      <c r="J3" s="7"/>
      <c r="K3"/>
      <c r="L3"/>
      <c r="M3"/>
    </row>
    <row r="4" spans="1:13" ht="15">
      <c r="A4"/>
      <c r="B4"/>
      <c r="C4"/>
      <c r="D4" s="7" t="s">
        <v>147</v>
      </c>
      <c r="E4" s="7"/>
      <c r="F4" s="7"/>
      <c r="G4" s="7"/>
      <c r="H4" s="7"/>
      <c r="I4" s="7"/>
      <c r="J4" s="7"/>
      <c r="K4"/>
      <c r="L4"/>
      <c r="M4"/>
    </row>
    <row r="5" spans="1:13" ht="15">
      <c r="A5"/>
      <c r="B5"/>
      <c r="C5"/>
      <c r="D5"/>
      <c r="E5"/>
      <c r="F5"/>
      <c r="G5"/>
      <c r="H5"/>
      <c r="I5"/>
      <c r="J5"/>
      <c r="K5"/>
      <c r="L5"/>
      <c r="M5"/>
    </row>
    <row r="6" spans="1:13" ht="15">
      <c r="A6"/>
      <c r="B6"/>
      <c r="C6"/>
      <c r="D6" s="7" t="s">
        <v>90</v>
      </c>
      <c r="E6" s="7"/>
      <c r="F6" s="7"/>
      <c r="G6" s="7" t="s">
        <v>32</v>
      </c>
      <c r="H6" s="7"/>
      <c r="I6" s="7" t="s">
        <v>33</v>
      </c>
      <c r="J6" s="7"/>
      <c r="K6"/>
      <c r="L6"/>
      <c r="M6"/>
    </row>
    <row r="7" spans="1:13" ht="18" customHeight="1">
      <c r="A7"/>
      <c r="B7"/>
      <c r="C7"/>
      <c r="D7" s="7"/>
      <c r="E7" s="7"/>
      <c r="F7" s="7"/>
      <c r="G7">
        <v>2022</v>
      </c>
      <c r="H7">
        <v>2023</v>
      </c>
      <c r="I7" t="s">
        <v>126</v>
      </c>
      <c r="J7" t="s">
        <v>127</v>
      </c>
      <c r="K7"/>
      <c r="L7"/>
      <c r="M7"/>
    </row>
    <row r="8" spans="1:13" ht="15.75" customHeight="1">
      <c r="A8"/>
      <c r="B8"/>
      <c r="C8"/>
      <c r="D8" s="7" t="s">
        <v>34</v>
      </c>
      <c r="E8" s="7"/>
      <c r="F8" s="7"/>
      <c r="G8">
        <v>1330</v>
      </c>
      <c r="H8">
        <v>1339</v>
      </c>
      <c r="I8">
        <f>H8-G8</f>
        <v>9</v>
      </c>
      <c r="J8">
        <f>I8/G8</f>
        <v>6.7669172932330827E-3</v>
      </c>
      <c r="K8"/>
      <c r="L8"/>
      <c r="M8"/>
    </row>
    <row r="9" spans="1:13" ht="15">
      <c r="A9"/>
      <c r="B9"/>
      <c r="C9"/>
      <c r="D9"/>
      <c r="E9"/>
      <c r="F9"/>
      <c r="G9"/>
      <c r="H9"/>
      <c r="I9"/>
      <c r="J9"/>
      <c r="K9"/>
      <c r="L9"/>
      <c r="M9"/>
    </row>
    <row r="10" spans="1:13" ht="15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ht="15">
      <c r="A11"/>
      <c r="B11" t="s">
        <v>77</v>
      </c>
      <c r="C11" t="s">
        <v>21</v>
      </c>
      <c r="D11" t="s">
        <v>22</v>
      </c>
      <c r="E11" t="s">
        <v>23</v>
      </c>
      <c r="F11" t="s">
        <v>24</v>
      </c>
      <c r="G11" t="s">
        <v>25</v>
      </c>
      <c r="H11" t="s">
        <v>26</v>
      </c>
      <c r="I11" t="s">
        <v>27</v>
      </c>
      <c r="J11" t="s">
        <v>28</v>
      </c>
      <c r="K11" t="s">
        <v>39</v>
      </c>
      <c r="L11" t="s">
        <v>30</v>
      </c>
      <c r="M11" t="s">
        <v>20</v>
      </c>
    </row>
    <row r="12" spans="1:13" ht="15">
      <c r="A12"/>
      <c r="B12">
        <v>2022</v>
      </c>
      <c r="C12">
        <v>755</v>
      </c>
      <c r="D12">
        <v>73</v>
      </c>
      <c r="E12">
        <v>196</v>
      </c>
      <c r="F12">
        <v>182</v>
      </c>
      <c r="G12">
        <v>1</v>
      </c>
      <c r="H12">
        <v>23</v>
      </c>
      <c r="I12">
        <v>20</v>
      </c>
      <c r="J12">
        <v>39</v>
      </c>
      <c r="K12">
        <v>1</v>
      </c>
      <c r="L12">
        <v>40</v>
      </c>
      <c r="M12">
        <f>SUM(C12:L12)</f>
        <v>1330</v>
      </c>
    </row>
    <row r="13" spans="1:13" ht="15">
      <c r="A13"/>
      <c r="B13">
        <v>2023</v>
      </c>
      <c r="C13">
        <v>752</v>
      </c>
      <c r="D13">
        <v>76</v>
      </c>
      <c r="E13">
        <v>179</v>
      </c>
      <c r="F13">
        <v>193</v>
      </c>
      <c r="G13">
        <v>0</v>
      </c>
      <c r="H13">
        <v>38</v>
      </c>
      <c r="I13">
        <v>31</v>
      </c>
      <c r="J13">
        <v>28</v>
      </c>
      <c r="K13">
        <v>3</v>
      </c>
      <c r="L13">
        <v>39</v>
      </c>
      <c r="M13">
        <f>SUM(C13:L13)</f>
        <v>1339</v>
      </c>
    </row>
    <row r="14" spans="1:13" ht="15">
      <c r="A14"/>
      <c r="B14" t="s">
        <v>81</v>
      </c>
      <c r="C14"/>
      <c r="D14"/>
      <c r="E14"/>
      <c r="F14"/>
      <c r="G14"/>
      <c r="H14"/>
      <c r="I14"/>
      <c r="J14"/>
      <c r="K14"/>
      <c r="L14"/>
      <c r="M14"/>
    </row>
    <row r="15" spans="1:13" ht="1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ht="1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9" ht="15">
      <c r="A17"/>
      <c r="B17" s="7" t="s">
        <v>31</v>
      </c>
      <c r="C17" s="7"/>
      <c r="D17" s="7"/>
      <c r="E17" s="7"/>
      <c r="F17" s="7"/>
      <c r="G17"/>
      <c r="H17"/>
      <c r="I17"/>
      <c r="J17"/>
      <c r="K17"/>
      <c r="L17"/>
      <c r="M17"/>
    </row>
    <row r="18" spans="1:19" ht="15">
      <c r="A18"/>
      <c r="B18" s="7" t="s">
        <v>122</v>
      </c>
      <c r="C18" s="7"/>
      <c r="D18" s="7"/>
      <c r="E18" s="7"/>
      <c r="F18" s="7"/>
      <c r="G18"/>
      <c r="H18"/>
      <c r="I18"/>
      <c r="J18"/>
      <c r="K18"/>
      <c r="L18"/>
      <c r="M18"/>
    </row>
    <row r="19" spans="1:19" ht="15">
      <c r="A19"/>
      <c r="B19" s="7" t="s">
        <v>148</v>
      </c>
      <c r="C19" s="7"/>
      <c r="D19" s="7"/>
      <c r="E19" s="7"/>
      <c r="F19" s="7"/>
      <c r="G19"/>
      <c r="H19"/>
      <c r="I19"/>
      <c r="J19"/>
      <c r="K19"/>
      <c r="L19"/>
      <c r="M19"/>
    </row>
    <row r="20" spans="1:19" ht="1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9" ht="15">
      <c r="A21"/>
      <c r="B21" s="7" t="s">
        <v>34</v>
      </c>
      <c r="C21" s="7"/>
      <c r="D21" s="7"/>
      <c r="E21" s="7"/>
      <c r="F21" s="7"/>
      <c r="G21"/>
      <c r="H21"/>
      <c r="I21"/>
      <c r="J21"/>
      <c r="K21"/>
      <c r="L21"/>
      <c r="M21"/>
    </row>
    <row r="22" spans="1:19" ht="15">
      <c r="A22"/>
      <c r="B22" t="s">
        <v>40</v>
      </c>
      <c r="C22">
        <v>2022</v>
      </c>
      <c r="D22">
        <v>2023</v>
      </c>
      <c r="E22" t="s">
        <v>78</v>
      </c>
      <c r="F22" t="s">
        <v>79</v>
      </c>
      <c r="G22"/>
      <c r="H22"/>
      <c r="I22"/>
      <c r="J22"/>
      <c r="K22"/>
      <c r="L22"/>
      <c r="M22"/>
    </row>
    <row r="23" spans="1:19" ht="20.25" customHeight="1">
      <c r="A23"/>
      <c r="B23" t="s">
        <v>41</v>
      </c>
      <c r="C23">
        <v>76</v>
      </c>
      <c r="D23">
        <v>61</v>
      </c>
      <c r="E23">
        <f>D23-C23</f>
        <v>-15</v>
      </c>
      <c r="F23">
        <f>E23/C23</f>
        <v>-0.19736842105263158</v>
      </c>
      <c r="G23"/>
      <c r="H23"/>
      <c r="I23"/>
      <c r="J23"/>
      <c r="K23"/>
      <c r="L23"/>
      <c r="M23"/>
    </row>
    <row r="24" spans="1:19" ht="15">
      <c r="A24"/>
      <c r="B24" t="s">
        <v>2</v>
      </c>
      <c r="C24">
        <v>0</v>
      </c>
      <c r="D24">
        <v>0</v>
      </c>
      <c r="E24">
        <f t="shared" ref="E24:E45" si="0">D24-C24</f>
        <v>0</v>
      </c>
      <c r="F24">
        <v>0</v>
      </c>
      <c r="G24"/>
      <c r="H24"/>
      <c r="I24"/>
      <c r="J24"/>
      <c r="K24"/>
      <c r="L24"/>
      <c r="M24"/>
    </row>
    <row r="25" spans="1:19" ht="15">
      <c r="A25"/>
      <c r="B25" t="s">
        <v>3</v>
      </c>
      <c r="C25">
        <v>5</v>
      </c>
      <c r="D25">
        <v>11</v>
      </c>
      <c r="E25">
        <f t="shared" si="0"/>
        <v>6</v>
      </c>
      <c r="F25">
        <f t="shared" ref="F25:F45" si="1">E25/C25</f>
        <v>1.2</v>
      </c>
      <c r="G25"/>
      <c r="H25"/>
      <c r="I25"/>
      <c r="J25"/>
      <c r="K25"/>
      <c r="L25"/>
      <c r="M25"/>
    </row>
    <row r="26" spans="1:19" ht="15">
      <c r="A26"/>
      <c r="B26" t="s">
        <v>4</v>
      </c>
      <c r="C26">
        <v>14</v>
      </c>
      <c r="D26">
        <v>11</v>
      </c>
      <c r="E26">
        <f t="shared" si="0"/>
        <v>-3</v>
      </c>
      <c r="F26">
        <f t="shared" si="1"/>
        <v>-0.21428571428571427</v>
      </c>
      <c r="G26"/>
      <c r="H26"/>
      <c r="I26"/>
      <c r="J26"/>
      <c r="K26"/>
      <c r="L26"/>
      <c r="M26"/>
    </row>
    <row r="27" spans="1:19" ht="20.25" customHeight="1">
      <c r="A27"/>
      <c r="B27" t="s">
        <v>5</v>
      </c>
      <c r="C27">
        <v>24</v>
      </c>
      <c r="D27">
        <v>20</v>
      </c>
      <c r="E27">
        <f t="shared" si="0"/>
        <v>-4</v>
      </c>
      <c r="F27">
        <f t="shared" si="1"/>
        <v>-0.16666666666666666</v>
      </c>
      <c r="G27"/>
      <c r="H27"/>
      <c r="I27"/>
      <c r="J27"/>
      <c r="K27"/>
      <c r="L27"/>
      <c r="M27"/>
    </row>
    <row r="28" spans="1:19" ht="18.75" customHeight="1">
      <c r="A28"/>
      <c r="B28" t="s">
        <v>115</v>
      </c>
      <c r="C28">
        <v>13</v>
      </c>
      <c r="D28">
        <v>6</v>
      </c>
      <c r="E28">
        <f t="shared" si="0"/>
        <v>-7</v>
      </c>
      <c r="F28">
        <f t="shared" si="1"/>
        <v>-0.53846153846153844</v>
      </c>
      <c r="G28"/>
      <c r="H28"/>
      <c r="I28"/>
      <c r="J28"/>
      <c r="K28"/>
      <c r="L28"/>
      <c r="M28"/>
      <c r="S28" s="6"/>
    </row>
    <row r="29" spans="1:19" ht="18.75" customHeight="1">
      <c r="A29"/>
      <c r="B29" t="s">
        <v>6</v>
      </c>
      <c r="C29">
        <v>0</v>
      </c>
      <c r="D29">
        <v>0</v>
      </c>
      <c r="E29">
        <f t="shared" si="0"/>
        <v>0</v>
      </c>
      <c r="F29">
        <v>0</v>
      </c>
      <c r="G29"/>
      <c r="H29"/>
      <c r="I29"/>
      <c r="J29"/>
      <c r="K29"/>
      <c r="L29"/>
      <c r="M29"/>
    </row>
    <row r="30" spans="1:19" ht="15">
      <c r="A30"/>
      <c r="B30" t="s">
        <v>7</v>
      </c>
      <c r="C30">
        <v>255</v>
      </c>
      <c r="D30">
        <v>285</v>
      </c>
      <c r="E30">
        <f t="shared" si="0"/>
        <v>30</v>
      </c>
      <c r="F30">
        <f t="shared" si="1"/>
        <v>0.11764705882352941</v>
      </c>
      <c r="G30"/>
      <c r="H30"/>
      <c r="I30"/>
      <c r="J30"/>
      <c r="K30"/>
      <c r="L30"/>
      <c r="M30"/>
    </row>
    <row r="31" spans="1:19" ht="15">
      <c r="A31"/>
      <c r="B31" t="s">
        <v>8</v>
      </c>
      <c r="C31">
        <v>80</v>
      </c>
      <c r="D31">
        <v>69</v>
      </c>
      <c r="E31">
        <f t="shared" si="0"/>
        <v>-11</v>
      </c>
      <c r="F31">
        <f t="shared" si="1"/>
        <v>-0.13750000000000001</v>
      </c>
      <c r="G31"/>
      <c r="H31"/>
      <c r="I31"/>
      <c r="J31"/>
      <c r="K31"/>
      <c r="L31"/>
      <c r="M31"/>
    </row>
    <row r="32" spans="1:19" ht="15">
      <c r="A32"/>
      <c r="B32" t="s">
        <v>9</v>
      </c>
      <c r="C32">
        <v>36</v>
      </c>
      <c r="D32">
        <v>40</v>
      </c>
      <c r="E32">
        <f t="shared" si="0"/>
        <v>4</v>
      </c>
      <c r="F32">
        <f t="shared" si="1"/>
        <v>0.1111111111111111</v>
      </c>
      <c r="G32"/>
      <c r="H32"/>
      <c r="I32"/>
      <c r="J32"/>
      <c r="K32"/>
      <c r="L32"/>
      <c r="M32"/>
    </row>
    <row r="33" spans="1:13" ht="15">
      <c r="A33"/>
      <c r="B33" t="s">
        <v>117</v>
      </c>
      <c r="C33">
        <v>22</v>
      </c>
      <c r="D33">
        <v>23</v>
      </c>
      <c r="E33">
        <f t="shared" si="0"/>
        <v>1</v>
      </c>
      <c r="F33">
        <f t="shared" si="1"/>
        <v>4.5454545454545456E-2</v>
      </c>
      <c r="G33"/>
      <c r="H33"/>
      <c r="I33"/>
      <c r="J33"/>
      <c r="K33"/>
      <c r="L33"/>
      <c r="M33"/>
    </row>
    <row r="34" spans="1:13" ht="15">
      <c r="A34"/>
      <c r="B34" t="s">
        <v>116</v>
      </c>
      <c r="C34">
        <v>54</v>
      </c>
      <c r="D34">
        <v>74</v>
      </c>
      <c r="E34">
        <f t="shared" si="0"/>
        <v>20</v>
      </c>
      <c r="F34">
        <f t="shared" si="1"/>
        <v>0.37037037037037035</v>
      </c>
      <c r="G34"/>
      <c r="H34"/>
      <c r="I34"/>
      <c r="J34"/>
      <c r="K34"/>
      <c r="L34"/>
      <c r="M34"/>
    </row>
    <row r="35" spans="1:13" ht="15">
      <c r="A35"/>
      <c r="B35" t="s">
        <v>11</v>
      </c>
      <c r="C35">
        <v>29</v>
      </c>
      <c r="D35">
        <v>29</v>
      </c>
      <c r="E35">
        <f t="shared" si="0"/>
        <v>0</v>
      </c>
      <c r="F35">
        <f t="shared" si="1"/>
        <v>0</v>
      </c>
      <c r="G35"/>
      <c r="H35"/>
      <c r="I35"/>
      <c r="J35"/>
      <c r="K35"/>
      <c r="L35"/>
      <c r="M35"/>
    </row>
    <row r="36" spans="1:13" ht="15">
      <c r="A36"/>
      <c r="B36" t="s">
        <v>12</v>
      </c>
      <c r="C36">
        <v>0</v>
      </c>
      <c r="D36">
        <v>0</v>
      </c>
      <c r="E36">
        <f t="shared" si="0"/>
        <v>0</v>
      </c>
      <c r="F36">
        <v>0</v>
      </c>
      <c r="G36"/>
      <c r="H36"/>
      <c r="I36"/>
      <c r="J36"/>
      <c r="K36"/>
      <c r="L36"/>
      <c r="M36"/>
    </row>
    <row r="37" spans="1:13" ht="15">
      <c r="A37"/>
      <c r="B37" t="s">
        <v>13</v>
      </c>
      <c r="C37">
        <v>4</v>
      </c>
      <c r="D37">
        <v>11</v>
      </c>
      <c r="E37">
        <f t="shared" si="0"/>
        <v>7</v>
      </c>
      <c r="F37">
        <f t="shared" si="1"/>
        <v>1.75</v>
      </c>
      <c r="G37"/>
      <c r="H37"/>
      <c r="I37"/>
      <c r="J37"/>
      <c r="K37"/>
      <c r="L37"/>
      <c r="M37"/>
    </row>
    <row r="38" spans="1:13" ht="15">
      <c r="A38"/>
      <c r="B38" t="s">
        <v>14</v>
      </c>
      <c r="C38">
        <v>109</v>
      </c>
      <c r="D38">
        <v>125</v>
      </c>
      <c r="E38">
        <f t="shared" si="0"/>
        <v>16</v>
      </c>
      <c r="F38">
        <f t="shared" si="1"/>
        <v>0.14678899082568808</v>
      </c>
      <c r="G38"/>
      <c r="H38"/>
      <c r="I38"/>
      <c r="J38"/>
      <c r="K38"/>
      <c r="L38"/>
      <c r="M38"/>
    </row>
    <row r="39" spans="1:13" ht="15">
      <c r="A39"/>
      <c r="B39" t="s">
        <v>15</v>
      </c>
      <c r="C39">
        <v>9</v>
      </c>
      <c r="D39">
        <v>10</v>
      </c>
      <c r="E39">
        <f t="shared" si="0"/>
        <v>1</v>
      </c>
      <c r="F39">
        <f t="shared" si="1"/>
        <v>0.1111111111111111</v>
      </c>
      <c r="G39"/>
      <c r="H39"/>
      <c r="I39"/>
      <c r="J39"/>
      <c r="K39"/>
      <c r="L39"/>
      <c r="M39"/>
    </row>
    <row r="40" spans="1:13" ht="15">
      <c r="A40"/>
      <c r="B40" t="s">
        <v>93</v>
      </c>
      <c r="C40">
        <v>425</v>
      </c>
      <c r="D40">
        <v>401</v>
      </c>
      <c r="E40">
        <f t="shared" si="0"/>
        <v>-24</v>
      </c>
      <c r="F40">
        <f t="shared" si="1"/>
        <v>-5.647058823529412E-2</v>
      </c>
      <c r="G40"/>
      <c r="H40"/>
      <c r="I40"/>
      <c r="J40"/>
      <c r="K40"/>
      <c r="L40"/>
      <c r="M40"/>
    </row>
    <row r="41" spans="1:13" ht="15">
      <c r="A41"/>
      <c r="B41" t="s">
        <v>35</v>
      </c>
      <c r="C41">
        <v>2</v>
      </c>
      <c r="D41">
        <v>3</v>
      </c>
      <c r="E41">
        <f t="shared" si="0"/>
        <v>1</v>
      </c>
      <c r="F41">
        <f t="shared" si="1"/>
        <v>0.5</v>
      </c>
      <c r="G41"/>
      <c r="H41"/>
      <c r="I41"/>
      <c r="J41"/>
      <c r="K41"/>
      <c r="L41"/>
      <c r="M41"/>
    </row>
    <row r="42" spans="1:13" ht="14.25" customHeight="1">
      <c r="A42"/>
      <c r="B42" t="s">
        <v>36</v>
      </c>
      <c r="C42">
        <v>27</v>
      </c>
      <c r="D42">
        <v>29</v>
      </c>
      <c r="E42">
        <f t="shared" si="0"/>
        <v>2</v>
      </c>
      <c r="F42">
        <f t="shared" si="1"/>
        <v>7.407407407407407E-2</v>
      </c>
      <c r="G42"/>
      <c r="H42"/>
      <c r="I42"/>
      <c r="J42"/>
      <c r="K42"/>
      <c r="L42"/>
      <c r="M42"/>
    </row>
    <row r="43" spans="1:13" ht="19.5" customHeight="1">
      <c r="A43"/>
      <c r="B43" t="s">
        <v>17</v>
      </c>
      <c r="C43">
        <v>30</v>
      </c>
      <c r="D43">
        <v>14</v>
      </c>
      <c r="E43">
        <f t="shared" si="0"/>
        <v>-16</v>
      </c>
      <c r="F43">
        <f t="shared" si="1"/>
        <v>-0.53333333333333333</v>
      </c>
      <c r="G43"/>
      <c r="H43"/>
      <c r="I43"/>
      <c r="J43"/>
      <c r="K43"/>
      <c r="L43"/>
      <c r="M43"/>
    </row>
    <row r="44" spans="1:13" ht="24.75" customHeight="1">
      <c r="A44"/>
      <c r="B44" t="s">
        <v>18</v>
      </c>
      <c r="C44">
        <v>116</v>
      </c>
      <c r="D44">
        <v>117</v>
      </c>
      <c r="E44">
        <f t="shared" si="0"/>
        <v>1</v>
      </c>
      <c r="F44">
        <f t="shared" si="1"/>
        <v>8.6206896551724137E-3</v>
      </c>
      <c r="G44"/>
      <c r="H44"/>
      <c r="I44"/>
      <c r="J44"/>
      <c r="K44"/>
      <c r="L44"/>
      <c r="M44"/>
    </row>
    <row r="45" spans="1:13" ht="21" customHeight="1">
      <c r="A45"/>
      <c r="B45" t="s">
        <v>20</v>
      </c>
      <c r="C45">
        <f>SUM(C23:C44)</f>
        <v>1330</v>
      </c>
      <c r="D45">
        <f>SUM(D23:D44)</f>
        <v>1339</v>
      </c>
      <c r="E45">
        <f t="shared" si="0"/>
        <v>9</v>
      </c>
      <c r="F45">
        <f t="shared" si="1"/>
        <v>6.7669172932330827E-3</v>
      </c>
      <c r="G45"/>
      <c r="H45"/>
      <c r="I45"/>
      <c r="J45"/>
      <c r="K45"/>
      <c r="L45"/>
      <c r="M45"/>
    </row>
    <row r="46" spans="1:13" ht="15">
      <c r="A46"/>
      <c r="B46" t="s">
        <v>81</v>
      </c>
      <c r="C46"/>
      <c r="D46"/>
      <c r="E46"/>
      <c r="F46"/>
      <c r="G46"/>
      <c r="H46"/>
      <c r="I46"/>
      <c r="J46"/>
      <c r="K46"/>
      <c r="L46"/>
      <c r="M46"/>
    </row>
    <row r="47" spans="1:13" ht="15">
      <c r="A47"/>
      <c r="B47"/>
      <c r="C47"/>
      <c r="D47"/>
      <c r="E47"/>
      <c r="F47"/>
      <c r="G47"/>
      <c r="H47"/>
      <c r="I47"/>
      <c r="J47"/>
      <c r="K47"/>
      <c r="L47"/>
      <c r="M47"/>
    </row>
  </sheetData>
  <mergeCells count="12">
    <mergeCell ref="D2:J2"/>
    <mergeCell ref="D3:J3"/>
    <mergeCell ref="D4:J4"/>
    <mergeCell ref="B21:F21"/>
    <mergeCell ref="D6:F6"/>
    <mergeCell ref="G6:H6"/>
    <mergeCell ref="I6:J6"/>
    <mergeCell ref="D7:F7"/>
    <mergeCell ref="D8:F8"/>
    <mergeCell ref="B19:F19"/>
    <mergeCell ref="B18:F18"/>
    <mergeCell ref="B17:F17"/>
  </mergeCells>
  <pageMargins left="0.7" right="0.7" top="0.75" bottom="0.75" header="0.3" footer="0.3"/>
  <pageSetup scale="69" orientation="landscape" horizontalDpi="4294967293" r:id="rId1"/>
  <ignoredErrors>
    <ignoredError sqref="M12:M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O82"/>
  <sheetViews>
    <sheetView view="pageBreakPreview" topLeftCell="A24" zoomScale="77" zoomScaleNormal="84" zoomScaleSheetLayoutView="77" workbookViewId="0">
      <selection activeCell="T60" sqref="T60"/>
    </sheetView>
  </sheetViews>
  <sheetFormatPr baseColWidth="10" defaultColWidth="10.85546875" defaultRowHeight="14.25"/>
  <cols>
    <col min="1" max="1" width="10.85546875" style="1"/>
    <col min="2" max="2" width="25" style="1" customWidth="1"/>
    <col min="3" max="3" width="26.85546875" style="1" customWidth="1"/>
    <col min="4" max="4" width="16.140625" style="1" customWidth="1"/>
    <col min="5" max="5" width="14.85546875" style="1" customWidth="1"/>
    <col min="6" max="6" width="12.5703125" style="1" customWidth="1"/>
    <col min="7" max="7" width="13.5703125" style="1" customWidth="1"/>
    <col min="8" max="8" width="18.42578125" style="1" customWidth="1"/>
    <col min="9" max="9" width="13.140625" style="1" customWidth="1"/>
    <col min="10" max="10" width="8.5703125" style="1" customWidth="1"/>
    <col min="11" max="11" width="18.140625" style="1" customWidth="1"/>
    <col min="12" max="12" width="10.42578125" style="1" customWidth="1"/>
    <col min="13" max="13" width="13.140625" style="5" customWidth="1"/>
    <col min="14" max="16384" width="10.85546875" style="1"/>
  </cols>
  <sheetData>
    <row r="1" spans="1:13" ht="15">
      <c r="A1"/>
      <c r="B1"/>
      <c r="C1"/>
      <c r="D1"/>
      <c r="E1"/>
      <c r="F1"/>
      <c r="G1"/>
      <c r="H1"/>
      <c r="I1"/>
      <c r="J1"/>
      <c r="K1"/>
      <c r="L1"/>
      <c r="M1"/>
    </row>
    <row r="2" spans="1:13" ht="15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5">
      <c r="A3"/>
      <c r="B3" s="7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">
      <c r="A4"/>
      <c r="B4" s="7" t="s">
        <v>121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">
      <c r="A5"/>
      <c r="B5" s="7" t="s">
        <v>80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">
      <c r="A6"/>
      <c r="B6" s="7" t="s">
        <v>144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5">
      <c r="A7"/>
      <c r="B7" t="s">
        <v>0</v>
      </c>
      <c r="C7" t="s">
        <v>21</v>
      </c>
      <c r="D7" t="s">
        <v>22</v>
      </c>
      <c r="E7" t="s">
        <v>23</v>
      </c>
      <c r="F7" t="s">
        <v>24</v>
      </c>
      <c r="G7" t="s">
        <v>25</v>
      </c>
      <c r="H7" t="s">
        <v>26</v>
      </c>
      <c r="I7" t="s">
        <v>27</v>
      </c>
      <c r="J7" t="s">
        <v>28</v>
      </c>
      <c r="K7" t="s">
        <v>29</v>
      </c>
      <c r="L7" t="s">
        <v>30</v>
      </c>
      <c r="M7" t="s">
        <v>20</v>
      </c>
    </row>
    <row r="8" spans="1:13" ht="15">
      <c r="A8"/>
      <c r="B8" t="s">
        <v>1</v>
      </c>
      <c r="C8">
        <v>0</v>
      </c>
      <c r="D8">
        <v>0</v>
      </c>
      <c r="E8">
        <v>0</v>
      </c>
      <c r="F8">
        <v>61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f>SUM(C8:L8)</f>
        <v>61</v>
      </c>
    </row>
    <row r="9" spans="1:13" ht="15">
      <c r="A9"/>
      <c r="B9" t="s">
        <v>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f t="shared" ref="M9:M29" si="0">SUM(C9:L9)</f>
        <v>0</v>
      </c>
    </row>
    <row r="10" spans="1:13" ht="15">
      <c r="A10"/>
      <c r="B10" t="s">
        <v>3</v>
      </c>
      <c r="C10">
        <v>1</v>
      </c>
      <c r="D10">
        <v>1</v>
      </c>
      <c r="E10">
        <v>2</v>
      </c>
      <c r="F10">
        <v>0</v>
      </c>
      <c r="G10">
        <v>0</v>
      </c>
      <c r="H10">
        <v>4</v>
      </c>
      <c r="I10">
        <v>3</v>
      </c>
      <c r="J10">
        <v>0</v>
      </c>
      <c r="K10">
        <v>0</v>
      </c>
      <c r="L10">
        <v>0</v>
      </c>
      <c r="M10">
        <f t="shared" si="0"/>
        <v>11</v>
      </c>
    </row>
    <row r="11" spans="1:13" ht="15">
      <c r="A11"/>
      <c r="B11" t="s">
        <v>4</v>
      </c>
      <c r="C11">
        <v>0</v>
      </c>
      <c r="D11">
        <v>6</v>
      </c>
      <c r="E11">
        <v>0</v>
      </c>
      <c r="F11">
        <v>0</v>
      </c>
      <c r="G11">
        <v>0</v>
      </c>
      <c r="H11">
        <v>4</v>
      </c>
      <c r="I11">
        <v>1</v>
      </c>
      <c r="J11">
        <v>0</v>
      </c>
      <c r="K11">
        <v>0</v>
      </c>
      <c r="L11">
        <v>0</v>
      </c>
      <c r="M11">
        <f t="shared" si="0"/>
        <v>11</v>
      </c>
    </row>
    <row r="12" spans="1:13" ht="15">
      <c r="A12"/>
      <c r="B12" t="s">
        <v>5</v>
      </c>
      <c r="C12">
        <v>12</v>
      </c>
      <c r="D12">
        <v>0</v>
      </c>
      <c r="E12">
        <v>8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f t="shared" si="0"/>
        <v>20</v>
      </c>
    </row>
    <row r="13" spans="1:13" ht="19.5" customHeight="1">
      <c r="A13"/>
      <c r="B13" t="s">
        <v>115</v>
      </c>
      <c r="C13">
        <v>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f t="shared" si="0"/>
        <v>6</v>
      </c>
    </row>
    <row r="14" spans="1:13" ht="15">
      <c r="A14"/>
      <c r="B14" t="s">
        <v>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f t="shared" si="0"/>
        <v>0</v>
      </c>
    </row>
    <row r="15" spans="1:13" ht="15">
      <c r="A15"/>
      <c r="B15" t="s">
        <v>7</v>
      </c>
      <c r="C15">
        <v>285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f t="shared" si="0"/>
        <v>285</v>
      </c>
    </row>
    <row r="16" spans="1:13" ht="15">
      <c r="A16"/>
      <c r="B16" t="s">
        <v>8</v>
      </c>
      <c r="C16">
        <v>0</v>
      </c>
      <c r="D16">
        <v>0</v>
      </c>
      <c r="E16">
        <v>69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f t="shared" si="0"/>
        <v>69</v>
      </c>
    </row>
    <row r="17" spans="1:13" ht="15">
      <c r="A17"/>
      <c r="B17" t="s">
        <v>9</v>
      </c>
      <c r="C17">
        <v>1</v>
      </c>
      <c r="D17">
        <v>0</v>
      </c>
      <c r="E17">
        <v>3</v>
      </c>
      <c r="F17">
        <v>36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f t="shared" si="0"/>
        <v>40</v>
      </c>
    </row>
    <row r="18" spans="1:13" ht="15">
      <c r="A18"/>
      <c r="B18" t="s">
        <v>117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23</v>
      </c>
      <c r="K18">
        <v>0</v>
      </c>
      <c r="L18">
        <v>0</v>
      </c>
      <c r="M18">
        <f t="shared" si="0"/>
        <v>23</v>
      </c>
    </row>
    <row r="19" spans="1:13" ht="15">
      <c r="A19"/>
      <c r="B19" t="s">
        <v>116</v>
      </c>
      <c r="C19">
        <v>0</v>
      </c>
      <c r="D19">
        <v>0</v>
      </c>
      <c r="E19">
        <v>0</v>
      </c>
      <c r="F19">
        <v>74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f t="shared" si="0"/>
        <v>74</v>
      </c>
    </row>
    <row r="20" spans="1:13" ht="15">
      <c r="A20"/>
      <c r="B20" t="s">
        <v>11</v>
      </c>
      <c r="C20">
        <v>22</v>
      </c>
      <c r="D20">
        <v>3</v>
      </c>
      <c r="E20">
        <v>0</v>
      </c>
      <c r="F20">
        <v>0</v>
      </c>
      <c r="G20">
        <v>0</v>
      </c>
      <c r="H20">
        <v>2</v>
      </c>
      <c r="I20">
        <v>2</v>
      </c>
      <c r="J20">
        <v>0</v>
      </c>
      <c r="K20">
        <v>0</v>
      </c>
      <c r="L20">
        <v>0</v>
      </c>
      <c r="M20">
        <f t="shared" si="0"/>
        <v>29</v>
      </c>
    </row>
    <row r="21" spans="1:13" ht="15">
      <c r="A21"/>
      <c r="B21" t="s">
        <v>12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f t="shared" si="0"/>
        <v>0</v>
      </c>
    </row>
    <row r="22" spans="1:13" ht="15">
      <c r="A22"/>
      <c r="B22" t="s">
        <v>13</v>
      </c>
      <c r="C22">
        <v>7</v>
      </c>
      <c r="D22">
        <v>0</v>
      </c>
      <c r="E22">
        <v>0</v>
      </c>
      <c r="F22">
        <v>0</v>
      </c>
      <c r="G22">
        <v>0</v>
      </c>
      <c r="H22">
        <v>3</v>
      </c>
      <c r="I22">
        <v>1</v>
      </c>
      <c r="J22">
        <v>0</v>
      </c>
      <c r="K22">
        <v>0</v>
      </c>
      <c r="L22">
        <v>0</v>
      </c>
      <c r="M22">
        <f t="shared" si="0"/>
        <v>11</v>
      </c>
    </row>
    <row r="23" spans="1:13" ht="15">
      <c r="A23"/>
      <c r="B23" t="s">
        <v>14</v>
      </c>
      <c r="C23">
        <v>95</v>
      </c>
      <c r="D23">
        <v>8</v>
      </c>
      <c r="E23">
        <v>0</v>
      </c>
      <c r="F23">
        <v>0</v>
      </c>
      <c r="G23">
        <v>0</v>
      </c>
      <c r="H23">
        <v>11</v>
      </c>
      <c r="I23">
        <v>11</v>
      </c>
      <c r="J23">
        <v>0</v>
      </c>
      <c r="K23">
        <v>0</v>
      </c>
      <c r="L23">
        <v>0</v>
      </c>
      <c r="M23">
        <f t="shared" si="0"/>
        <v>125</v>
      </c>
    </row>
    <row r="24" spans="1:13" ht="15">
      <c r="A24"/>
      <c r="B24" t="s">
        <v>15</v>
      </c>
      <c r="C24">
        <v>0</v>
      </c>
      <c r="D24">
        <v>10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f t="shared" si="0"/>
        <v>10</v>
      </c>
    </row>
    <row r="25" spans="1:13" ht="15">
      <c r="A25"/>
      <c r="B25" t="s">
        <v>93</v>
      </c>
      <c r="C25">
        <v>253</v>
      </c>
      <c r="D25">
        <v>48</v>
      </c>
      <c r="E25">
        <v>84</v>
      </c>
      <c r="F25">
        <v>0</v>
      </c>
      <c r="G25">
        <v>0</v>
      </c>
      <c r="H25">
        <v>8</v>
      </c>
      <c r="I25">
        <v>8</v>
      </c>
      <c r="J25">
        <v>0</v>
      </c>
      <c r="K25">
        <v>0</v>
      </c>
      <c r="L25">
        <v>0</v>
      </c>
      <c r="M25">
        <f t="shared" si="0"/>
        <v>401</v>
      </c>
    </row>
    <row r="26" spans="1:13" ht="15">
      <c r="A26"/>
      <c r="B26" t="s">
        <v>35</v>
      </c>
      <c r="C26">
        <v>0</v>
      </c>
      <c r="D26">
        <v>0</v>
      </c>
      <c r="E26">
        <v>0</v>
      </c>
      <c r="F26">
        <v>3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f t="shared" si="0"/>
        <v>3</v>
      </c>
    </row>
    <row r="27" spans="1:13" ht="23.25" customHeight="1">
      <c r="A27"/>
      <c r="B27" t="s">
        <v>36</v>
      </c>
      <c r="C27">
        <v>14</v>
      </c>
      <c r="D27">
        <v>0</v>
      </c>
      <c r="E27">
        <v>11</v>
      </c>
      <c r="F27">
        <v>0</v>
      </c>
      <c r="G27">
        <v>0</v>
      </c>
      <c r="H27">
        <v>3</v>
      </c>
      <c r="I27">
        <v>1</v>
      </c>
      <c r="J27">
        <v>0</v>
      </c>
      <c r="K27">
        <v>0</v>
      </c>
      <c r="L27">
        <v>0</v>
      </c>
      <c r="M27">
        <f t="shared" si="0"/>
        <v>29</v>
      </c>
    </row>
    <row r="28" spans="1:13" ht="21.75" customHeight="1">
      <c r="A28"/>
      <c r="B28" t="s">
        <v>17</v>
      </c>
      <c r="C28">
        <v>0</v>
      </c>
      <c r="D28">
        <v>0</v>
      </c>
      <c r="E28">
        <v>0</v>
      </c>
      <c r="F28">
        <v>11</v>
      </c>
      <c r="G28">
        <v>0</v>
      </c>
      <c r="H28">
        <v>0</v>
      </c>
      <c r="I28">
        <v>0</v>
      </c>
      <c r="J28">
        <v>3</v>
      </c>
      <c r="K28">
        <v>0</v>
      </c>
      <c r="L28">
        <v>0</v>
      </c>
      <c r="M28">
        <f t="shared" si="0"/>
        <v>14</v>
      </c>
    </row>
    <row r="29" spans="1:13" ht="22.5" customHeight="1">
      <c r="A29"/>
      <c r="B29" t="s">
        <v>18</v>
      </c>
      <c r="C29">
        <v>56</v>
      </c>
      <c r="D29">
        <v>0</v>
      </c>
      <c r="E29">
        <v>2</v>
      </c>
      <c r="F29">
        <v>8</v>
      </c>
      <c r="G29">
        <v>0</v>
      </c>
      <c r="H29">
        <v>3</v>
      </c>
      <c r="I29">
        <v>4</v>
      </c>
      <c r="J29">
        <v>2</v>
      </c>
      <c r="K29">
        <v>3</v>
      </c>
      <c r="L29">
        <v>39</v>
      </c>
      <c r="M29">
        <f t="shared" si="0"/>
        <v>117</v>
      </c>
    </row>
    <row r="30" spans="1:13" ht="15">
      <c r="A30"/>
      <c r="B30" t="s">
        <v>20</v>
      </c>
      <c r="C30">
        <f>SUM(C8:C29)</f>
        <v>752</v>
      </c>
      <c r="D30">
        <f t="shared" ref="D30:M30" si="1">SUM(D8:D29)</f>
        <v>76</v>
      </c>
      <c r="E30">
        <f t="shared" si="1"/>
        <v>179</v>
      </c>
      <c r="F30">
        <f t="shared" si="1"/>
        <v>193</v>
      </c>
      <c r="G30">
        <f t="shared" si="1"/>
        <v>0</v>
      </c>
      <c r="H30">
        <f t="shared" si="1"/>
        <v>38</v>
      </c>
      <c r="I30">
        <f t="shared" si="1"/>
        <v>31</v>
      </c>
      <c r="J30">
        <f t="shared" si="1"/>
        <v>28</v>
      </c>
      <c r="K30">
        <f t="shared" si="1"/>
        <v>3</v>
      </c>
      <c r="L30">
        <f t="shared" si="1"/>
        <v>39</v>
      </c>
      <c r="M30">
        <f t="shared" si="1"/>
        <v>1339</v>
      </c>
    </row>
    <row r="31" spans="1:13" ht="15">
      <c r="A31"/>
      <c r="B31" t="s">
        <v>81</v>
      </c>
      <c r="C31"/>
      <c r="D31"/>
      <c r="E31"/>
      <c r="F31"/>
      <c r="G31"/>
      <c r="H31"/>
      <c r="I31"/>
      <c r="J31"/>
      <c r="K31"/>
      <c r="L31"/>
      <c r="M31"/>
    </row>
    <row r="32" spans="1:13" ht="1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5" ht="1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5" ht="1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5" ht="1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5" ht="1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5" ht="1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5" ht="1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5" ht="1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5" ht="1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5" ht="15">
      <c r="A41" s="7" t="s">
        <v>31</v>
      </c>
      <c r="B41" s="7"/>
      <c r="C41" s="7"/>
      <c r="D41" s="7"/>
      <c r="E41"/>
      <c r="F41"/>
      <c r="G41"/>
      <c r="H41"/>
      <c r="I41"/>
      <c r="J41"/>
      <c r="K41"/>
      <c r="L41"/>
      <c r="M41"/>
      <c r="N41" s="2"/>
      <c r="O41" s="2"/>
    </row>
    <row r="42" spans="1:15" ht="15">
      <c r="A42" s="7" t="s">
        <v>121</v>
      </c>
      <c r="B42" s="7"/>
      <c r="C42" s="7"/>
      <c r="D42" s="7"/>
      <c r="E42"/>
      <c r="F42"/>
      <c r="G42"/>
      <c r="H42"/>
      <c r="I42"/>
      <c r="J42"/>
      <c r="K42"/>
      <c r="L42"/>
      <c r="M42"/>
      <c r="N42" s="2"/>
      <c r="O42" s="2"/>
    </row>
    <row r="43" spans="1:15" ht="15">
      <c r="A43" s="7" t="s">
        <v>91</v>
      </c>
      <c r="B43" s="7"/>
      <c r="C43" s="7"/>
      <c r="D43" s="7"/>
      <c r="E43"/>
      <c r="F43"/>
      <c r="G43"/>
      <c r="H43"/>
      <c r="I43"/>
      <c r="J43"/>
      <c r="K43"/>
      <c r="L43"/>
      <c r="M43"/>
      <c r="N43" s="2"/>
      <c r="O43" s="2"/>
    </row>
    <row r="44" spans="1:15" ht="15">
      <c r="A44"/>
      <c r="B44" s="7" t="s">
        <v>145</v>
      </c>
      <c r="C44" s="7"/>
      <c r="D44"/>
      <c r="E44"/>
      <c r="F44"/>
      <c r="G44"/>
      <c r="H44"/>
      <c r="I44"/>
      <c r="J44"/>
      <c r="K44"/>
      <c r="L44"/>
      <c r="M44"/>
      <c r="N44" s="2"/>
      <c r="O44" s="2"/>
    </row>
    <row r="45" spans="1:15" ht="15">
      <c r="A45"/>
      <c r="B45"/>
      <c r="C45"/>
      <c r="D45"/>
      <c r="E45"/>
      <c r="F45"/>
      <c r="G45"/>
      <c r="H45"/>
      <c r="I45"/>
      <c r="J45"/>
      <c r="K45"/>
      <c r="L45"/>
      <c r="M45"/>
      <c r="N45" s="2"/>
      <c r="O45" s="2"/>
    </row>
    <row r="46" spans="1:15" ht="15">
      <c r="A46"/>
      <c r="B46" t="s">
        <v>114</v>
      </c>
      <c r="C46" t="s">
        <v>89</v>
      </c>
      <c r="D46"/>
      <c r="E46"/>
      <c r="F46"/>
      <c r="G46"/>
      <c r="H46"/>
      <c r="I46"/>
      <c r="J46"/>
      <c r="K46"/>
      <c r="L46"/>
      <c r="M46"/>
    </row>
    <row r="47" spans="1:15" ht="15">
      <c r="A47"/>
      <c r="B47" t="s">
        <v>41</v>
      </c>
      <c r="C47">
        <v>61</v>
      </c>
      <c r="D47"/>
      <c r="E47"/>
      <c r="F47"/>
      <c r="G47"/>
      <c r="H47"/>
      <c r="I47"/>
      <c r="J47"/>
      <c r="K47"/>
      <c r="L47"/>
      <c r="M47"/>
    </row>
    <row r="48" spans="1:15" ht="15">
      <c r="A48"/>
      <c r="B48" t="s">
        <v>2</v>
      </c>
      <c r="C48">
        <v>0</v>
      </c>
      <c r="D48"/>
      <c r="E48"/>
      <c r="F48"/>
      <c r="G48"/>
      <c r="H48"/>
      <c r="I48"/>
      <c r="J48"/>
      <c r="K48"/>
      <c r="L48"/>
      <c r="M48"/>
    </row>
    <row r="49" spans="1:13" ht="15">
      <c r="A49"/>
      <c r="B49" t="s">
        <v>3</v>
      </c>
      <c r="C49">
        <v>11</v>
      </c>
      <c r="D49"/>
      <c r="E49"/>
      <c r="F49"/>
      <c r="G49"/>
      <c r="H49"/>
      <c r="I49"/>
      <c r="J49"/>
      <c r="K49"/>
      <c r="L49"/>
      <c r="M49"/>
    </row>
    <row r="50" spans="1:13" ht="15">
      <c r="A50"/>
      <c r="B50" t="s">
        <v>4</v>
      </c>
      <c r="C50">
        <v>11</v>
      </c>
      <c r="D50"/>
      <c r="E50"/>
      <c r="F50"/>
      <c r="G50"/>
      <c r="H50"/>
      <c r="I50"/>
      <c r="J50"/>
      <c r="K50"/>
      <c r="L50"/>
      <c r="M50"/>
    </row>
    <row r="51" spans="1:13" ht="15">
      <c r="A51"/>
      <c r="B51" t="s">
        <v>5</v>
      </c>
      <c r="C51">
        <v>20</v>
      </c>
      <c r="D51"/>
      <c r="E51"/>
      <c r="F51"/>
      <c r="G51"/>
      <c r="H51"/>
      <c r="I51"/>
      <c r="J51"/>
      <c r="K51"/>
      <c r="L51"/>
      <c r="M51"/>
    </row>
    <row r="52" spans="1:13" ht="18.75" customHeight="1">
      <c r="A52"/>
      <c r="B52" t="s">
        <v>115</v>
      </c>
      <c r="C52">
        <v>6</v>
      </c>
      <c r="D52"/>
      <c r="E52"/>
      <c r="F52"/>
      <c r="G52"/>
      <c r="H52"/>
      <c r="I52"/>
      <c r="J52"/>
      <c r="K52"/>
      <c r="L52"/>
      <c r="M52"/>
    </row>
    <row r="53" spans="1:13" ht="15">
      <c r="A53"/>
      <c r="B53" t="s">
        <v>6</v>
      </c>
      <c r="C53">
        <v>0</v>
      </c>
      <c r="D53"/>
      <c r="E53"/>
      <c r="F53"/>
      <c r="G53"/>
      <c r="H53"/>
      <c r="I53"/>
      <c r="J53"/>
      <c r="K53"/>
      <c r="L53"/>
      <c r="M53"/>
    </row>
    <row r="54" spans="1:13" ht="15">
      <c r="A54"/>
      <c r="B54" t="s">
        <v>7</v>
      </c>
      <c r="C54">
        <v>285</v>
      </c>
      <c r="D54"/>
      <c r="E54"/>
      <c r="F54"/>
      <c r="G54"/>
      <c r="H54"/>
      <c r="I54"/>
      <c r="J54"/>
      <c r="K54"/>
      <c r="L54"/>
      <c r="M54"/>
    </row>
    <row r="55" spans="1:13" ht="15">
      <c r="A55"/>
      <c r="B55" t="s">
        <v>8</v>
      </c>
      <c r="C55">
        <v>69</v>
      </c>
      <c r="D55"/>
      <c r="E55"/>
      <c r="F55"/>
      <c r="G55"/>
      <c r="H55"/>
      <c r="I55"/>
      <c r="J55"/>
      <c r="K55"/>
      <c r="L55"/>
      <c r="M55"/>
    </row>
    <row r="56" spans="1:13" ht="15">
      <c r="A56"/>
      <c r="B56" t="s">
        <v>9</v>
      </c>
      <c r="C56">
        <v>40</v>
      </c>
      <c r="D56"/>
      <c r="E56"/>
      <c r="F56"/>
      <c r="G56"/>
      <c r="H56"/>
      <c r="I56"/>
      <c r="J56"/>
      <c r="K56"/>
      <c r="L56"/>
      <c r="M56"/>
    </row>
    <row r="57" spans="1:13" ht="15">
      <c r="A57"/>
      <c r="B57" t="s">
        <v>117</v>
      </c>
      <c r="C57">
        <v>23</v>
      </c>
      <c r="D57"/>
      <c r="E57"/>
      <c r="F57"/>
      <c r="G57"/>
      <c r="H57"/>
      <c r="I57"/>
      <c r="J57"/>
      <c r="K57"/>
      <c r="L57"/>
      <c r="M57"/>
    </row>
    <row r="58" spans="1:13" ht="15">
      <c r="A58"/>
      <c r="B58" t="s">
        <v>116</v>
      </c>
      <c r="C58">
        <v>74</v>
      </c>
      <c r="D58"/>
      <c r="E58"/>
      <c r="F58"/>
      <c r="G58"/>
      <c r="H58"/>
      <c r="I58"/>
      <c r="J58"/>
      <c r="K58"/>
      <c r="L58"/>
      <c r="M58"/>
    </row>
    <row r="59" spans="1:13" ht="15">
      <c r="A59"/>
      <c r="B59" t="s">
        <v>11</v>
      </c>
      <c r="C59">
        <v>29</v>
      </c>
      <c r="D59"/>
      <c r="E59"/>
      <c r="F59"/>
      <c r="G59"/>
      <c r="H59"/>
      <c r="I59"/>
      <c r="J59"/>
      <c r="K59"/>
      <c r="L59"/>
      <c r="M59"/>
    </row>
    <row r="60" spans="1:13" ht="15">
      <c r="A60"/>
      <c r="B60" t="s">
        <v>12</v>
      </c>
      <c r="C60">
        <v>0</v>
      </c>
      <c r="D60"/>
      <c r="E60"/>
      <c r="F60"/>
      <c r="G60"/>
      <c r="H60"/>
      <c r="I60"/>
      <c r="J60"/>
      <c r="K60"/>
      <c r="L60"/>
      <c r="M60"/>
    </row>
    <row r="61" spans="1:13" ht="15">
      <c r="A61"/>
      <c r="B61" t="s">
        <v>13</v>
      </c>
      <c r="C61">
        <v>11</v>
      </c>
      <c r="D61"/>
      <c r="E61"/>
      <c r="F61"/>
      <c r="G61"/>
      <c r="H61"/>
      <c r="I61"/>
      <c r="J61"/>
      <c r="K61"/>
      <c r="L61"/>
      <c r="M61"/>
    </row>
    <row r="62" spans="1:13" ht="15">
      <c r="A62"/>
      <c r="B62" t="s">
        <v>14</v>
      </c>
      <c r="C62">
        <v>125</v>
      </c>
      <c r="D62"/>
      <c r="E62"/>
      <c r="F62"/>
      <c r="G62"/>
      <c r="H62"/>
      <c r="I62"/>
      <c r="J62"/>
      <c r="K62"/>
      <c r="L62"/>
      <c r="M62"/>
    </row>
    <row r="63" spans="1:13" ht="15">
      <c r="A63"/>
      <c r="B63" t="s">
        <v>15</v>
      </c>
      <c r="C63">
        <v>10</v>
      </c>
      <c r="D63"/>
      <c r="E63"/>
      <c r="F63"/>
      <c r="G63"/>
      <c r="H63"/>
      <c r="I63"/>
      <c r="J63"/>
      <c r="K63"/>
      <c r="L63"/>
      <c r="M63"/>
    </row>
    <row r="64" spans="1:13" ht="15">
      <c r="A64"/>
      <c r="B64" t="s">
        <v>93</v>
      </c>
      <c r="C64">
        <v>401</v>
      </c>
      <c r="D64"/>
      <c r="E64"/>
      <c r="F64"/>
      <c r="G64"/>
      <c r="H64"/>
      <c r="I64"/>
      <c r="J64"/>
      <c r="K64"/>
      <c r="L64"/>
      <c r="M64"/>
    </row>
    <row r="65" spans="1:13" ht="15">
      <c r="A65"/>
      <c r="B65" t="s">
        <v>35</v>
      </c>
      <c r="C65">
        <v>3</v>
      </c>
      <c r="D65"/>
      <c r="E65"/>
      <c r="F65"/>
      <c r="G65"/>
      <c r="H65"/>
      <c r="I65"/>
      <c r="J65"/>
      <c r="K65"/>
      <c r="L65"/>
      <c r="M65"/>
    </row>
    <row r="66" spans="1:13" ht="22.5" customHeight="1">
      <c r="A66"/>
      <c r="B66" t="s">
        <v>36</v>
      </c>
      <c r="C66">
        <v>29</v>
      </c>
      <c r="D66"/>
      <c r="E66"/>
      <c r="F66"/>
      <c r="G66"/>
      <c r="H66"/>
      <c r="I66"/>
      <c r="J66"/>
      <c r="K66"/>
      <c r="L66"/>
      <c r="M66"/>
    </row>
    <row r="67" spans="1:13" ht="21" customHeight="1">
      <c r="A67"/>
      <c r="B67" t="s">
        <v>17</v>
      </c>
      <c r="C67">
        <v>14</v>
      </c>
      <c r="D67"/>
      <c r="E67"/>
      <c r="F67"/>
      <c r="G67"/>
      <c r="H67"/>
      <c r="I67"/>
      <c r="J67"/>
      <c r="K67"/>
      <c r="L67"/>
      <c r="M67"/>
    </row>
    <row r="68" spans="1:13" ht="20.25" customHeight="1">
      <c r="A68"/>
      <c r="B68" t="s">
        <v>18</v>
      </c>
      <c r="C68">
        <v>117</v>
      </c>
      <c r="D68"/>
      <c r="E68"/>
      <c r="F68"/>
      <c r="G68"/>
      <c r="H68"/>
      <c r="I68"/>
      <c r="J68"/>
      <c r="K68"/>
      <c r="L68"/>
      <c r="M68"/>
    </row>
    <row r="69" spans="1:13" ht="15">
      <c r="A69"/>
      <c r="B69" t="s">
        <v>20</v>
      </c>
      <c r="C69">
        <f>SUM(C47:C68)</f>
        <v>1339</v>
      </c>
      <c r="D69"/>
      <c r="E69"/>
      <c r="F69"/>
      <c r="G69"/>
      <c r="H69"/>
      <c r="I69"/>
      <c r="J69"/>
      <c r="K69"/>
      <c r="L69"/>
      <c r="M69"/>
    </row>
    <row r="70" spans="1:13" ht="15">
      <c r="A70"/>
      <c r="B70" t="s">
        <v>81</v>
      </c>
      <c r="C70"/>
      <c r="D70" s="7" t="s">
        <v>168</v>
      </c>
      <c r="E70" s="7"/>
      <c r="F70" s="7"/>
      <c r="G70" s="7"/>
      <c r="H70" s="7"/>
      <c r="I70" s="7"/>
      <c r="J70" s="7"/>
      <c r="K70" s="7"/>
      <c r="L70" s="7"/>
      <c r="M70"/>
    </row>
    <row r="71" spans="1:13">
      <c r="D71" s="4"/>
      <c r="E71" s="4"/>
      <c r="F71" s="4"/>
      <c r="G71" s="4"/>
      <c r="H71" s="4"/>
      <c r="I71" s="4"/>
      <c r="J71" s="4"/>
    </row>
    <row r="82" spans="4:4">
      <c r="D82" s="1" t="s">
        <v>70</v>
      </c>
    </row>
  </sheetData>
  <mergeCells count="9">
    <mergeCell ref="D70:L70"/>
    <mergeCell ref="B5:M5"/>
    <mergeCell ref="B4:M4"/>
    <mergeCell ref="B3:M3"/>
    <mergeCell ref="B6:M6"/>
    <mergeCell ref="B44:C44"/>
    <mergeCell ref="A41:D41"/>
    <mergeCell ref="A43:D43"/>
    <mergeCell ref="A42:D42"/>
  </mergeCells>
  <pageMargins left="0.66" right="0.7" top="0.75" bottom="0.75" header="0.3" footer="0.3"/>
  <pageSetup scale="60" orientation="landscape" horizontalDpi="4294967293" r:id="rId1"/>
  <rowBreaks count="1" manualBreakCount="1">
    <brk id="3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K119"/>
  <sheetViews>
    <sheetView view="pageBreakPreview" zoomScale="60" zoomScaleNormal="100" workbookViewId="0">
      <selection activeCell="K49" sqref="K49"/>
    </sheetView>
  </sheetViews>
  <sheetFormatPr baseColWidth="10" defaultColWidth="10.85546875" defaultRowHeight="14.25"/>
  <cols>
    <col min="1" max="1" width="10.85546875" style="1"/>
    <col min="2" max="2" width="27.140625" style="1" customWidth="1"/>
    <col min="3" max="3" width="17.5703125" style="1" customWidth="1"/>
    <col min="4" max="4" width="17" style="1" customWidth="1"/>
    <col min="5" max="5" width="17.85546875" style="1" customWidth="1"/>
    <col min="6" max="6" width="16" style="1" customWidth="1"/>
    <col min="7" max="7" width="17.28515625" style="1" customWidth="1"/>
    <col min="8" max="8" width="10.85546875" style="1" bestFit="1" customWidth="1"/>
    <col min="9" max="16384" width="10.85546875" style="1"/>
  </cols>
  <sheetData>
    <row r="1" spans="1:9" ht="15">
      <c r="A1"/>
      <c r="B1"/>
      <c r="C1"/>
      <c r="D1"/>
      <c r="E1"/>
      <c r="F1"/>
      <c r="G1"/>
      <c r="H1"/>
      <c r="I1"/>
    </row>
    <row r="2" spans="1:9" ht="15">
      <c r="A2"/>
      <c r="B2"/>
      <c r="C2"/>
      <c r="D2"/>
      <c r="E2"/>
      <c r="F2"/>
      <c r="G2"/>
      <c r="H2"/>
      <c r="I2"/>
    </row>
    <row r="3" spans="1:9" ht="15">
      <c r="A3"/>
      <c r="B3" t="s">
        <v>31</v>
      </c>
      <c r="C3"/>
      <c r="D3"/>
      <c r="E3"/>
      <c r="F3"/>
      <c r="G3"/>
      <c r="H3"/>
      <c r="I3"/>
    </row>
    <row r="4" spans="1:9" ht="15">
      <c r="A4"/>
      <c r="B4" t="s">
        <v>129</v>
      </c>
      <c r="C4"/>
      <c r="D4"/>
      <c r="E4"/>
      <c r="F4"/>
      <c r="G4"/>
      <c r="H4"/>
      <c r="I4"/>
    </row>
    <row r="5" spans="1:9" ht="15">
      <c r="A5"/>
      <c r="B5" t="s">
        <v>82</v>
      </c>
      <c r="C5"/>
      <c r="D5"/>
      <c r="E5"/>
      <c r="F5"/>
      <c r="G5"/>
      <c r="H5"/>
      <c r="I5"/>
    </row>
    <row r="6" spans="1:9" ht="15">
      <c r="A6"/>
      <c r="B6" t="s">
        <v>161</v>
      </c>
      <c r="C6"/>
      <c r="D6"/>
      <c r="E6"/>
      <c r="F6"/>
      <c r="G6"/>
      <c r="H6"/>
      <c r="I6"/>
    </row>
    <row r="7" spans="1:9" ht="15">
      <c r="A7"/>
      <c r="B7" s="7" t="s">
        <v>43</v>
      </c>
      <c r="C7" s="7" t="s">
        <v>7</v>
      </c>
      <c r="D7" s="7" t="s">
        <v>11</v>
      </c>
      <c r="E7" s="7" t="s">
        <v>42</v>
      </c>
      <c r="F7" s="7" t="s">
        <v>16</v>
      </c>
      <c r="G7" s="7" t="s">
        <v>18</v>
      </c>
      <c r="H7" s="7" t="s">
        <v>20</v>
      </c>
      <c r="I7"/>
    </row>
    <row r="8" spans="1:9" ht="15">
      <c r="A8"/>
      <c r="B8" s="7"/>
      <c r="C8" s="7"/>
      <c r="D8" s="7"/>
      <c r="E8" s="7"/>
      <c r="F8" s="7"/>
      <c r="G8" s="7"/>
      <c r="H8" s="7"/>
      <c r="I8"/>
    </row>
    <row r="9" spans="1:9" ht="15">
      <c r="A9"/>
      <c r="B9" t="s">
        <v>44</v>
      </c>
      <c r="C9">
        <v>113864.5</v>
      </c>
      <c r="D9">
        <v>6</v>
      </c>
      <c r="E9">
        <v>729.25</v>
      </c>
      <c r="F9">
        <v>54446.75</v>
      </c>
      <c r="G9">
        <v>3766</v>
      </c>
      <c r="H9">
        <v>172812.5</v>
      </c>
      <c r="I9"/>
    </row>
    <row r="10" spans="1:9" ht="15">
      <c r="A10"/>
      <c r="B10" t="s">
        <v>45</v>
      </c>
      <c r="C10">
        <v>1731</v>
      </c>
      <c r="D10">
        <v>1184</v>
      </c>
      <c r="E10">
        <v>866.75</v>
      </c>
      <c r="F10">
        <v>4356.75</v>
      </c>
      <c r="G10">
        <v>7800.75</v>
      </c>
      <c r="H10">
        <v>15939.25</v>
      </c>
      <c r="I10"/>
    </row>
    <row r="11" spans="1:9" ht="15">
      <c r="A11"/>
      <c r="B11" t="s">
        <v>46</v>
      </c>
      <c r="C11">
        <f>SUM(C9:C10)</f>
        <v>115595.5</v>
      </c>
      <c r="D11">
        <f t="shared" ref="D11:H11" si="0">SUM(D9:D10)</f>
        <v>1190</v>
      </c>
      <c r="E11">
        <f t="shared" si="0"/>
        <v>1596</v>
      </c>
      <c r="F11">
        <f t="shared" si="0"/>
        <v>58803.5</v>
      </c>
      <c r="G11">
        <f t="shared" si="0"/>
        <v>11566.75</v>
      </c>
      <c r="H11">
        <f t="shared" si="0"/>
        <v>188751.75</v>
      </c>
      <c r="I11"/>
    </row>
    <row r="12" spans="1:9" ht="15">
      <c r="A12"/>
      <c r="B12"/>
      <c r="C12"/>
      <c r="D12"/>
      <c r="E12"/>
      <c r="F12"/>
      <c r="G12"/>
      <c r="H12"/>
      <c r="I12"/>
    </row>
    <row r="13" spans="1:9" ht="15">
      <c r="A13"/>
      <c r="B13" s="7" t="s">
        <v>47</v>
      </c>
      <c r="C13" s="7" t="s">
        <v>7</v>
      </c>
      <c r="D13" s="7" t="s">
        <v>11</v>
      </c>
      <c r="E13" s="7" t="s">
        <v>42</v>
      </c>
      <c r="F13" s="7" t="s">
        <v>16</v>
      </c>
      <c r="G13" s="7" t="s">
        <v>18</v>
      </c>
      <c r="H13" s="7" t="s">
        <v>20</v>
      </c>
      <c r="I13"/>
    </row>
    <row r="14" spans="1:9" ht="15">
      <c r="A14"/>
      <c r="B14" s="7"/>
      <c r="C14" s="7"/>
      <c r="D14" s="7"/>
      <c r="E14" s="7"/>
      <c r="F14" s="7"/>
      <c r="G14" s="7"/>
      <c r="H14" s="7"/>
      <c r="I14"/>
    </row>
    <row r="15" spans="1:9" ht="15">
      <c r="A15"/>
      <c r="B15" t="s">
        <v>44</v>
      </c>
      <c r="C15">
        <v>20283.75</v>
      </c>
      <c r="D15">
        <v>1254</v>
      </c>
      <c r="E15">
        <v>2013</v>
      </c>
      <c r="F15">
        <v>22013</v>
      </c>
      <c r="G15">
        <v>10473</v>
      </c>
      <c r="H15">
        <v>56036.75</v>
      </c>
      <c r="I15"/>
    </row>
    <row r="16" spans="1:9" ht="15">
      <c r="A16"/>
      <c r="B16" t="s">
        <v>45</v>
      </c>
      <c r="C16">
        <v>59303.25</v>
      </c>
      <c r="D16">
        <v>14</v>
      </c>
      <c r="E16">
        <v>76</v>
      </c>
      <c r="F16">
        <v>31875</v>
      </c>
      <c r="G16">
        <v>60</v>
      </c>
      <c r="H16">
        <v>91328.25</v>
      </c>
      <c r="I16"/>
    </row>
    <row r="17" spans="1:9" ht="15">
      <c r="A17"/>
      <c r="B17" t="s">
        <v>48</v>
      </c>
      <c r="C17">
        <f>SUM(C15:C16)</f>
        <v>79587</v>
      </c>
      <c r="D17">
        <f t="shared" ref="D17:H17" si="1">SUM(D15:D16)</f>
        <v>1268</v>
      </c>
      <c r="E17">
        <f t="shared" si="1"/>
        <v>2089</v>
      </c>
      <c r="F17">
        <f t="shared" si="1"/>
        <v>53888</v>
      </c>
      <c r="G17">
        <f t="shared" si="1"/>
        <v>10533</v>
      </c>
      <c r="H17">
        <f t="shared" si="1"/>
        <v>147365</v>
      </c>
      <c r="I17"/>
    </row>
    <row r="18" spans="1:9" ht="15">
      <c r="A18"/>
      <c r="B18"/>
      <c r="C18"/>
      <c r="D18"/>
      <c r="E18"/>
      <c r="F18"/>
      <c r="G18"/>
      <c r="H18"/>
      <c r="I18"/>
    </row>
    <row r="19" spans="1:9" ht="15">
      <c r="A19"/>
      <c r="B19" s="7" t="s">
        <v>49</v>
      </c>
      <c r="C19" s="7" t="s">
        <v>7</v>
      </c>
      <c r="D19" s="7" t="s">
        <v>11</v>
      </c>
      <c r="E19" s="7" t="s">
        <v>42</v>
      </c>
      <c r="F19" s="7" t="s">
        <v>16</v>
      </c>
      <c r="G19" s="7" t="s">
        <v>18</v>
      </c>
      <c r="H19" s="7" t="s">
        <v>20</v>
      </c>
      <c r="I19"/>
    </row>
    <row r="20" spans="1:9" ht="15">
      <c r="A20"/>
      <c r="B20" s="7"/>
      <c r="C20" s="7"/>
      <c r="D20" s="7"/>
      <c r="E20" s="7"/>
      <c r="F20" s="7"/>
      <c r="G20" s="7"/>
      <c r="H20" s="7"/>
      <c r="I20"/>
    </row>
    <row r="21" spans="1:9" ht="15">
      <c r="A21"/>
      <c r="B21" t="s">
        <v>44</v>
      </c>
      <c r="C21">
        <v>72747.5</v>
      </c>
      <c r="D21">
        <v>0</v>
      </c>
      <c r="E21">
        <v>0</v>
      </c>
      <c r="F21">
        <v>3999.5</v>
      </c>
      <c r="G21">
        <v>0</v>
      </c>
      <c r="H21">
        <v>76747</v>
      </c>
      <c r="I21"/>
    </row>
    <row r="22" spans="1:9" ht="15">
      <c r="A22"/>
      <c r="B22" t="s">
        <v>45</v>
      </c>
      <c r="C22">
        <v>35460</v>
      </c>
      <c r="D22">
        <v>0</v>
      </c>
      <c r="E22">
        <v>0</v>
      </c>
      <c r="F22">
        <v>10</v>
      </c>
      <c r="G22">
        <v>0</v>
      </c>
      <c r="H22">
        <v>35470</v>
      </c>
      <c r="I22"/>
    </row>
    <row r="23" spans="1:9" ht="15">
      <c r="A23"/>
      <c r="B23" t="s">
        <v>50</v>
      </c>
      <c r="C23">
        <f>SUM(C21:C22)</f>
        <v>108207.5</v>
      </c>
      <c r="D23">
        <f t="shared" ref="D23:H23" si="2">SUM(D21:D22)</f>
        <v>0</v>
      </c>
      <c r="E23">
        <f t="shared" si="2"/>
        <v>0</v>
      </c>
      <c r="F23">
        <f t="shared" si="2"/>
        <v>4009.5</v>
      </c>
      <c r="G23">
        <f t="shared" si="2"/>
        <v>0</v>
      </c>
      <c r="H23">
        <f t="shared" si="2"/>
        <v>112217</v>
      </c>
      <c r="I23"/>
    </row>
    <row r="24" spans="1:9" ht="15">
      <c r="A24"/>
      <c r="B24" t="s">
        <v>44</v>
      </c>
      <c r="C24">
        <v>73863.5</v>
      </c>
      <c r="D24">
        <v>0</v>
      </c>
      <c r="E24">
        <v>0</v>
      </c>
      <c r="F24">
        <v>4278.25</v>
      </c>
      <c r="G24">
        <v>0</v>
      </c>
      <c r="H24">
        <v>78141.75</v>
      </c>
      <c r="I24"/>
    </row>
    <row r="25" spans="1:9" ht="15">
      <c r="A25"/>
      <c r="B25" t="s">
        <v>45</v>
      </c>
      <c r="C25">
        <v>23987.5</v>
      </c>
      <c r="D25">
        <v>0</v>
      </c>
      <c r="E25">
        <v>0</v>
      </c>
      <c r="F25">
        <v>0</v>
      </c>
      <c r="G25">
        <v>0</v>
      </c>
      <c r="H25">
        <v>23987.5</v>
      </c>
      <c r="I25"/>
    </row>
    <row r="26" spans="1:9" ht="15">
      <c r="A26"/>
      <c r="B26" t="s">
        <v>51</v>
      </c>
      <c r="C26">
        <f>SUM(C24:C25)</f>
        <v>97851</v>
      </c>
      <c r="D26">
        <f t="shared" ref="D26:H26" si="3">SUM(D24:D25)</f>
        <v>0</v>
      </c>
      <c r="E26">
        <f t="shared" si="3"/>
        <v>0</v>
      </c>
      <c r="F26">
        <f t="shared" si="3"/>
        <v>4278.25</v>
      </c>
      <c r="G26">
        <f t="shared" si="3"/>
        <v>0</v>
      </c>
      <c r="H26">
        <f t="shared" si="3"/>
        <v>102129.25</v>
      </c>
      <c r="I26"/>
    </row>
    <row r="27" spans="1:9" ht="15">
      <c r="A27"/>
      <c r="B27" t="s">
        <v>49</v>
      </c>
      <c r="C27">
        <f>C23+C26</f>
        <v>206058.5</v>
      </c>
      <c r="D27">
        <f t="shared" ref="D27:H27" si="4">D23+D26</f>
        <v>0</v>
      </c>
      <c r="E27">
        <f t="shared" si="4"/>
        <v>0</v>
      </c>
      <c r="F27">
        <f t="shared" si="4"/>
        <v>8287.75</v>
      </c>
      <c r="G27">
        <f t="shared" si="4"/>
        <v>0</v>
      </c>
      <c r="H27">
        <f t="shared" si="4"/>
        <v>214346.25</v>
      </c>
      <c r="I27"/>
    </row>
    <row r="28" spans="1:9" ht="15">
      <c r="A28"/>
      <c r="B28"/>
      <c r="C28"/>
      <c r="D28"/>
      <c r="E28"/>
      <c r="F28"/>
      <c r="G28"/>
      <c r="H28"/>
      <c r="I28"/>
    </row>
    <row r="29" spans="1:9" ht="15">
      <c r="A29"/>
      <c r="B29" t="s">
        <v>20</v>
      </c>
      <c r="C29">
        <f>C11+C17+C27</f>
        <v>401241</v>
      </c>
      <c r="D29">
        <f t="shared" ref="D29:H29" si="5">D11+D17+D27</f>
        <v>2458</v>
      </c>
      <c r="E29">
        <f t="shared" si="5"/>
        <v>3685</v>
      </c>
      <c r="F29">
        <f t="shared" si="5"/>
        <v>120979.25</v>
      </c>
      <c r="G29">
        <f t="shared" si="5"/>
        <v>22099.75</v>
      </c>
      <c r="H29">
        <f t="shared" si="5"/>
        <v>550463</v>
      </c>
      <c r="I29"/>
    </row>
    <row r="30" spans="1:9" ht="15">
      <c r="A30"/>
      <c r="B30" t="s">
        <v>92</v>
      </c>
      <c r="C30"/>
      <c r="D30"/>
      <c r="E30"/>
      <c r="F30"/>
      <c r="G30"/>
      <c r="H30"/>
      <c r="I30"/>
    </row>
    <row r="31" spans="1:9" ht="15">
      <c r="A31"/>
      <c r="B31" t="s">
        <v>81</v>
      </c>
      <c r="C31"/>
      <c r="D31"/>
      <c r="E31"/>
      <c r="F31"/>
      <c r="G31"/>
      <c r="H31"/>
      <c r="I31"/>
    </row>
    <row r="32" spans="1:9" ht="15">
      <c r="A32"/>
      <c r="B32" t="s">
        <v>113</v>
      </c>
      <c r="C32"/>
      <c r="D32"/>
      <c r="E32"/>
      <c r="F32"/>
      <c r="G32"/>
      <c r="H32"/>
      <c r="I32"/>
    </row>
    <row r="33" spans="1:9" ht="15">
      <c r="A33"/>
      <c r="B33" t="s">
        <v>162</v>
      </c>
      <c r="C33"/>
      <c r="D33"/>
      <c r="E33"/>
      <c r="F33"/>
      <c r="G33"/>
      <c r="H33"/>
      <c r="I33"/>
    </row>
    <row r="34" spans="1:9" ht="15">
      <c r="A34"/>
      <c r="B34"/>
      <c r="C34"/>
      <c r="D34"/>
      <c r="E34"/>
      <c r="F34"/>
      <c r="G34"/>
      <c r="H34"/>
      <c r="I34"/>
    </row>
    <row r="35" spans="1:9" ht="15">
      <c r="A35"/>
      <c r="B35"/>
      <c r="C35"/>
      <c r="D35"/>
      <c r="E35"/>
      <c r="F35"/>
      <c r="G35"/>
      <c r="H35"/>
      <c r="I35"/>
    </row>
    <row r="36" spans="1:9" ht="15">
      <c r="A36"/>
      <c r="B36"/>
      <c r="C36"/>
      <c r="D36"/>
      <c r="E36"/>
      <c r="F36"/>
      <c r="G36"/>
      <c r="H36"/>
      <c r="I36"/>
    </row>
    <row r="37" spans="1:9" ht="15">
      <c r="A37"/>
      <c r="B37"/>
      <c r="C37"/>
      <c r="D37"/>
      <c r="E37"/>
      <c r="F37"/>
      <c r="G37"/>
      <c r="H37"/>
      <c r="I37"/>
    </row>
    <row r="38" spans="1:9" ht="15">
      <c r="A38" s="7" t="s">
        <v>163</v>
      </c>
      <c r="B38" s="7"/>
      <c r="C38" s="7"/>
      <c r="D38" s="7"/>
      <c r="E38" s="7"/>
      <c r="F38" s="7"/>
      <c r="G38" s="7"/>
      <c r="H38" s="7"/>
      <c r="I38" s="7"/>
    </row>
    <row r="39" spans="1:9" ht="15">
      <c r="A39"/>
      <c r="B39"/>
      <c r="C39"/>
      <c r="D39"/>
      <c r="E39"/>
      <c r="F39"/>
      <c r="G39"/>
      <c r="H39"/>
      <c r="I39"/>
    </row>
    <row r="40" spans="1:9" ht="15">
      <c r="A40"/>
      <c r="B40" t="s">
        <v>128</v>
      </c>
      <c r="C40" t="s">
        <v>7</v>
      </c>
      <c r="D40" t="s">
        <v>11</v>
      </c>
      <c r="E40" t="s">
        <v>42</v>
      </c>
      <c r="F40" t="s">
        <v>93</v>
      </c>
      <c r="G40" t="s">
        <v>18</v>
      </c>
      <c r="H40" t="s">
        <v>19</v>
      </c>
      <c r="I40"/>
    </row>
    <row r="41" spans="1:9" ht="15">
      <c r="A41"/>
      <c r="B41" t="s">
        <v>68</v>
      </c>
      <c r="C41">
        <v>115595.5</v>
      </c>
      <c r="D41">
        <v>1190</v>
      </c>
      <c r="E41">
        <v>1596</v>
      </c>
      <c r="F41">
        <v>58803.5</v>
      </c>
      <c r="G41">
        <v>11566.75</v>
      </c>
      <c r="H41">
        <f>SUM(C41:G41)</f>
        <v>188751.75</v>
      </c>
      <c r="I41"/>
    </row>
    <row r="42" spans="1:9" ht="15">
      <c r="A42"/>
      <c r="B42" t="s">
        <v>69</v>
      </c>
      <c r="C42">
        <v>79587</v>
      </c>
      <c r="D42">
        <v>1268</v>
      </c>
      <c r="E42">
        <v>2089</v>
      </c>
      <c r="F42">
        <v>53888</v>
      </c>
      <c r="G42">
        <v>10533</v>
      </c>
      <c r="H42">
        <f>SUM(C42:G42)</f>
        <v>147365</v>
      </c>
      <c r="I42"/>
    </row>
    <row r="43" spans="1:9" ht="15">
      <c r="A43"/>
      <c r="B43" t="s">
        <v>54</v>
      </c>
      <c r="C43">
        <v>206058.5</v>
      </c>
      <c r="D43">
        <v>0</v>
      </c>
      <c r="E43">
        <v>0</v>
      </c>
      <c r="F43">
        <v>8287.75</v>
      </c>
      <c r="G43">
        <v>0</v>
      </c>
      <c r="H43">
        <f>SUM(C43:G43)</f>
        <v>214346.25</v>
      </c>
      <c r="I43"/>
    </row>
    <row r="44" spans="1:9" ht="15">
      <c r="A44"/>
      <c r="B44" t="s">
        <v>20</v>
      </c>
      <c r="C44">
        <f>SUM(C41:C43)</f>
        <v>401241</v>
      </c>
      <c r="D44">
        <f t="shared" ref="D44:H44" si="6">SUM(D41:D43)</f>
        <v>2458</v>
      </c>
      <c r="E44">
        <f t="shared" si="6"/>
        <v>3685</v>
      </c>
      <c r="F44">
        <f t="shared" si="6"/>
        <v>120979.25</v>
      </c>
      <c r="G44">
        <f t="shared" si="6"/>
        <v>22099.75</v>
      </c>
      <c r="H44">
        <f t="shared" si="6"/>
        <v>550463</v>
      </c>
      <c r="I44"/>
    </row>
    <row r="45" spans="1:9" ht="15">
      <c r="A45"/>
      <c r="B45" t="s">
        <v>81</v>
      </c>
      <c r="C45"/>
      <c r="D45"/>
      <c r="E45"/>
      <c r="F45"/>
      <c r="G45"/>
      <c r="H45"/>
      <c r="I45"/>
    </row>
    <row r="46" spans="1:9" ht="15">
      <c r="A46"/>
      <c r="B46"/>
      <c r="C46"/>
      <c r="D46"/>
      <c r="E46"/>
      <c r="F46"/>
      <c r="G46"/>
      <c r="H46"/>
      <c r="I46"/>
    </row>
    <row r="47" spans="1:9" ht="15">
      <c r="A47"/>
      <c r="B47"/>
      <c r="C47"/>
      <c r="D47"/>
      <c r="E47"/>
      <c r="F47"/>
      <c r="G47"/>
      <c r="H47"/>
      <c r="I47"/>
    </row>
    <row r="48" spans="1:9" ht="15">
      <c r="A48"/>
      <c r="B48" s="7" t="s">
        <v>137</v>
      </c>
      <c r="C48" s="7"/>
      <c r="D48" s="7"/>
      <c r="E48" s="7"/>
      <c r="F48" s="7"/>
      <c r="G48"/>
      <c r="H48"/>
      <c r="I48"/>
    </row>
    <row r="49" spans="1:11" ht="15">
      <c r="A49"/>
      <c r="B49" s="7" t="s">
        <v>145</v>
      </c>
      <c r="C49" s="7"/>
      <c r="D49" s="7"/>
      <c r="E49" s="7"/>
      <c r="F49" s="7"/>
      <c r="G49"/>
      <c r="H49"/>
      <c r="I49"/>
    </row>
    <row r="50" spans="1:11" ht="15">
      <c r="A50"/>
      <c r="B50" t="s">
        <v>55</v>
      </c>
      <c r="C50">
        <v>2022</v>
      </c>
      <c r="D50">
        <v>2023</v>
      </c>
      <c r="E50" t="s">
        <v>84</v>
      </c>
      <c r="F50" t="s">
        <v>83</v>
      </c>
      <c r="G50"/>
      <c r="H50"/>
      <c r="I50"/>
    </row>
    <row r="51" spans="1:11" ht="15">
      <c r="A51"/>
      <c r="B51" t="s">
        <v>44</v>
      </c>
      <c r="C51">
        <v>136763</v>
      </c>
      <c r="D51">
        <v>172812.5</v>
      </c>
      <c r="E51">
        <f>D51-C51</f>
        <v>36049.5</v>
      </c>
      <c r="F51">
        <f>E51/C51</f>
        <v>0.2635910297375752</v>
      </c>
      <c r="G51"/>
      <c r="H51"/>
      <c r="I51"/>
    </row>
    <row r="52" spans="1:11" ht="15">
      <c r="A52"/>
      <c r="B52" t="s">
        <v>45</v>
      </c>
      <c r="C52">
        <v>10542</v>
      </c>
      <c r="D52">
        <v>15939.25</v>
      </c>
      <c r="E52">
        <f t="shared" ref="E52:E53" si="7">D52-C52</f>
        <v>5397.25</v>
      </c>
      <c r="F52">
        <f t="shared" ref="F52:F53" si="8">E52/C52</f>
        <v>0.51197590590020869</v>
      </c>
      <c r="G52"/>
      <c r="H52"/>
      <c r="I52"/>
    </row>
    <row r="53" spans="1:11" ht="15">
      <c r="A53"/>
      <c r="B53" t="s">
        <v>46</v>
      </c>
      <c r="C53">
        <v>147305</v>
      </c>
      <c r="D53">
        <v>188751.75</v>
      </c>
      <c r="E53">
        <f t="shared" si="7"/>
        <v>41446.75</v>
      </c>
      <c r="F53">
        <f t="shared" si="8"/>
        <v>0.28136689182308816</v>
      </c>
      <c r="G53"/>
      <c r="H53"/>
      <c r="I53"/>
    </row>
    <row r="54" spans="1:11" ht="15">
      <c r="A54"/>
      <c r="B54"/>
      <c r="C54"/>
      <c r="D54"/>
      <c r="E54"/>
      <c r="F54"/>
      <c r="G54"/>
      <c r="H54"/>
      <c r="I54"/>
    </row>
    <row r="55" spans="1:11" ht="15">
      <c r="A55"/>
      <c r="B55" t="s">
        <v>53</v>
      </c>
      <c r="C55">
        <v>2022</v>
      </c>
      <c r="D55">
        <v>2023</v>
      </c>
      <c r="E55" t="s">
        <v>84</v>
      </c>
      <c r="F55" t="s">
        <v>83</v>
      </c>
      <c r="G55"/>
      <c r="H55"/>
      <c r="I55"/>
    </row>
    <row r="56" spans="1:11" ht="15">
      <c r="A56"/>
      <c r="B56" t="s">
        <v>44</v>
      </c>
      <c r="C56">
        <v>56577</v>
      </c>
      <c r="D56">
        <v>56036.75</v>
      </c>
      <c r="E56">
        <f>D56-C56</f>
        <v>-540.25</v>
      </c>
      <c r="F56">
        <f>E56/C56</f>
        <v>-9.5489333121233002E-3</v>
      </c>
      <c r="G56"/>
      <c r="H56"/>
      <c r="I56"/>
    </row>
    <row r="57" spans="1:11" ht="15">
      <c r="A57"/>
      <c r="B57" t="s">
        <v>45</v>
      </c>
      <c r="C57">
        <v>88386</v>
      </c>
      <c r="D57">
        <v>91328.25</v>
      </c>
      <c r="E57">
        <f t="shared" ref="E57:E58" si="9">D57-C57</f>
        <v>2942.25</v>
      </c>
      <c r="F57">
        <f t="shared" ref="F57:F58" si="10">E57/C57</f>
        <v>3.3288642997759826E-2</v>
      </c>
      <c r="G57"/>
      <c r="H57"/>
      <c r="I57"/>
    </row>
    <row r="58" spans="1:11" ht="15">
      <c r="A58"/>
      <c r="B58" t="s">
        <v>48</v>
      </c>
      <c r="C58">
        <v>144963</v>
      </c>
      <c r="D58">
        <v>147365</v>
      </c>
      <c r="E58">
        <f t="shared" si="9"/>
        <v>2402</v>
      </c>
      <c r="F58">
        <f t="shared" si="10"/>
        <v>1.6569745383304704E-2</v>
      </c>
      <c r="G58"/>
      <c r="H58"/>
      <c r="I58"/>
    </row>
    <row r="59" spans="1:11" ht="15">
      <c r="A59"/>
      <c r="B59"/>
      <c r="C59"/>
      <c r="D59"/>
      <c r="E59"/>
      <c r="F59"/>
      <c r="G59"/>
      <c r="H59"/>
      <c r="I59"/>
    </row>
    <row r="60" spans="1:11" ht="15">
      <c r="A60"/>
      <c r="B60" t="s">
        <v>49</v>
      </c>
      <c r="C60">
        <v>2022</v>
      </c>
      <c r="D60">
        <v>2023</v>
      </c>
      <c r="E60" t="s">
        <v>84</v>
      </c>
      <c r="F60" t="s">
        <v>83</v>
      </c>
      <c r="G60"/>
      <c r="H60"/>
      <c r="I60"/>
    </row>
    <row r="61" spans="1:11" ht="15">
      <c r="A61"/>
      <c r="B61" t="s">
        <v>44</v>
      </c>
      <c r="C61">
        <v>40149</v>
      </c>
      <c r="D61">
        <v>76747</v>
      </c>
      <c r="E61">
        <f>D61-C61</f>
        <v>36598</v>
      </c>
      <c r="F61">
        <f>E61/C61</f>
        <v>0.91155445963784898</v>
      </c>
      <c r="G61"/>
      <c r="H61"/>
      <c r="I61"/>
    </row>
    <row r="62" spans="1:11" ht="15">
      <c r="A62"/>
      <c r="B62" t="s">
        <v>45</v>
      </c>
      <c r="C62">
        <v>13506</v>
      </c>
      <c r="D62">
        <v>35470</v>
      </c>
      <c r="E62">
        <f t="shared" ref="E62:E63" si="11">D62-C62</f>
        <v>21964</v>
      </c>
      <c r="F62">
        <f t="shared" ref="F62:F69" si="12">E62/C62</f>
        <v>1.6262401895453873</v>
      </c>
      <c r="G62"/>
      <c r="H62"/>
      <c r="I62"/>
      <c r="K62" s="2"/>
    </row>
    <row r="63" spans="1:11" ht="15">
      <c r="A63"/>
      <c r="B63" t="s">
        <v>50</v>
      </c>
      <c r="C63">
        <f>SUM(C61:C62)</f>
        <v>53655</v>
      </c>
      <c r="D63">
        <f>SUM(D61:D62)</f>
        <v>112217</v>
      </c>
      <c r="E63">
        <f t="shared" si="11"/>
        <v>58562</v>
      </c>
      <c r="F63">
        <f t="shared" si="12"/>
        <v>1.0914546640574039</v>
      </c>
      <c r="G63"/>
      <c r="H63"/>
      <c r="I63"/>
    </row>
    <row r="64" spans="1:11" ht="15">
      <c r="A64"/>
      <c r="B64" t="s">
        <v>44</v>
      </c>
      <c r="C64">
        <v>41834</v>
      </c>
      <c r="D64">
        <v>78141.75</v>
      </c>
      <c r="E64">
        <f>D64-C64</f>
        <v>36307.75</v>
      </c>
      <c r="F64">
        <f t="shared" si="12"/>
        <v>0.86790051154563275</v>
      </c>
      <c r="G64"/>
      <c r="H64"/>
      <c r="I64"/>
    </row>
    <row r="65" spans="1:9" ht="15">
      <c r="A65"/>
      <c r="B65" t="s">
        <v>45</v>
      </c>
      <c r="C65">
        <v>11436</v>
      </c>
      <c r="D65">
        <v>23987.5</v>
      </c>
      <c r="E65">
        <f t="shared" ref="E65:E66" si="13">D65-C65</f>
        <v>12551.5</v>
      </c>
      <c r="F65">
        <f t="shared" si="12"/>
        <v>1.0975428471493529</v>
      </c>
      <c r="G65"/>
      <c r="H65"/>
      <c r="I65"/>
    </row>
    <row r="66" spans="1:9" ht="15">
      <c r="A66"/>
      <c r="B66" t="s">
        <v>51</v>
      </c>
      <c r="C66">
        <f>SUM(C64:C65)</f>
        <v>53270</v>
      </c>
      <c r="D66">
        <f>SUM(D64:D65)</f>
        <v>102129.25</v>
      </c>
      <c r="E66">
        <f t="shared" si="13"/>
        <v>48859.25</v>
      </c>
      <c r="F66">
        <f t="shared" si="12"/>
        <v>0.91720011263375256</v>
      </c>
      <c r="G66"/>
      <c r="H66"/>
      <c r="I66"/>
    </row>
    <row r="67" spans="1:9" ht="15">
      <c r="A67"/>
      <c r="B67" t="s">
        <v>49</v>
      </c>
      <c r="C67">
        <f>C63+C66</f>
        <v>106925</v>
      </c>
      <c r="D67">
        <f t="shared" ref="D67" si="14">D63+D66</f>
        <v>214346.25</v>
      </c>
      <c r="E67">
        <f>D67-C67</f>
        <v>107421.25</v>
      </c>
      <c r="F67">
        <f t="shared" si="12"/>
        <v>1.0046411035772738</v>
      </c>
      <c r="G67"/>
      <c r="H67"/>
      <c r="I67"/>
    </row>
    <row r="68" spans="1:9" ht="15">
      <c r="A68"/>
      <c r="B68"/>
      <c r="C68"/>
      <c r="D68"/>
      <c r="E68"/>
      <c r="F68"/>
      <c r="G68"/>
      <c r="H68"/>
      <c r="I68"/>
    </row>
    <row r="69" spans="1:9" ht="15">
      <c r="A69"/>
      <c r="B69" t="s">
        <v>20</v>
      </c>
      <c r="C69">
        <f>C53+C58+C67</f>
        <v>399193</v>
      </c>
      <c r="D69">
        <f t="shared" ref="D69:E69" si="15">D53+D58+D67</f>
        <v>550463</v>
      </c>
      <c r="E69">
        <f t="shared" si="15"/>
        <v>151270</v>
      </c>
      <c r="F69">
        <f t="shared" si="12"/>
        <v>0.3789395104623578</v>
      </c>
      <c r="G69"/>
      <c r="H69"/>
      <c r="I69"/>
    </row>
    <row r="70" spans="1:9" ht="15">
      <c r="A70"/>
      <c r="B70" t="s">
        <v>81</v>
      </c>
      <c r="C70"/>
      <c r="D70"/>
      <c r="E70"/>
      <c r="F70"/>
      <c r="G70"/>
      <c r="H70"/>
      <c r="I70"/>
    </row>
    <row r="71" spans="1:9" ht="15">
      <c r="A71"/>
      <c r="B71"/>
      <c r="C71"/>
      <c r="D71"/>
      <c r="E71"/>
      <c r="F71"/>
      <c r="G71"/>
      <c r="H71"/>
      <c r="I71"/>
    </row>
    <row r="72" spans="1:9" ht="15">
      <c r="A72"/>
      <c r="B72"/>
      <c r="C72"/>
      <c r="D72"/>
      <c r="E72"/>
      <c r="F72"/>
      <c r="G72"/>
      <c r="H72"/>
      <c r="I72"/>
    </row>
    <row r="73" spans="1:9" ht="15">
      <c r="A73"/>
      <c r="B73" t="s">
        <v>55</v>
      </c>
      <c r="C73"/>
      <c r="D73"/>
      <c r="E73"/>
      <c r="F73"/>
      <c r="G73"/>
      <c r="H73"/>
      <c r="I73"/>
    </row>
    <row r="74" spans="1:9" ht="22.5" customHeight="1">
      <c r="A74"/>
      <c r="B74" t="s">
        <v>141</v>
      </c>
      <c r="C74">
        <v>2022</v>
      </c>
      <c r="D74">
        <v>2023</v>
      </c>
      <c r="E74"/>
      <c r="F74"/>
      <c r="G74"/>
      <c r="H74"/>
      <c r="I74"/>
    </row>
    <row r="75" spans="1:9" ht="15">
      <c r="A75"/>
      <c r="B75" t="s">
        <v>44</v>
      </c>
      <c r="C75">
        <v>40149</v>
      </c>
      <c r="D75">
        <v>76747</v>
      </c>
      <c r="E75"/>
      <c r="F75"/>
      <c r="G75"/>
      <c r="H75"/>
      <c r="I75"/>
    </row>
    <row r="76" spans="1:9" ht="15">
      <c r="A76"/>
      <c r="B76" t="s">
        <v>45</v>
      </c>
      <c r="C76">
        <v>13506</v>
      </c>
      <c r="D76">
        <v>35470</v>
      </c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 t="s">
        <v>53</v>
      </c>
      <c r="C79"/>
      <c r="D79"/>
      <c r="E79"/>
      <c r="F79"/>
      <c r="G79"/>
      <c r="H79"/>
      <c r="I79"/>
    </row>
    <row r="80" spans="1:9" ht="15">
      <c r="A80"/>
      <c r="B80" t="s">
        <v>138</v>
      </c>
      <c r="C80">
        <v>2022</v>
      </c>
      <c r="D80">
        <v>2023</v>
      </c>
      <c r="E80"/>
      <c r="F80"/>
      <c r="G80"/>
      <c r="H80"/>
      <c r="I80"/>
    </row>
    <row r="81" spans="1:9" ht="15">
      <c r="A81"/>
      <c r="B81" t="s">
        <v>44</v>
      </c>
      <c r="C81">
        <v>41834</v>
      </c>
      <c r="D81">
        <v>78141.75</v>
      </c>
      <c r="E81"/>
      <c r="F81"/>
      <c r="G81"/>
      <c r="H81"/>
      <c r="I81"/>
    </row>
    <row r="82" spans="1:9" ht="15">
      <c r="A82"/>
      <c r="B82" t="s">
        <v>45</v>
      </c>
      <c r="C82">
        <v>11436</v>
      </c>
      <c r="D82">
        <v>23987.5</v>
      </c>
      <c r="E82"/>
      <c r="F82"/>
      <c r="G82"/>
      <c r="H82"/>
      <c r="I82"/>
    </row>
    <row r="83" spans="1:9" ht="15">
      <c r="A83"/>
      <c r="B83"/>
      <c r="C83"/>
      <c r="D83"/>
      <c r="E83"/>
      <c r="F83"/>
      <c r="G83"/>
      <c r="H83"/>
      <c r="I83"/>
    </row>
    <row r="84" spans="1:9" ht="15">
      <c r="A84"/>
      <c r="B84"/>
      <c r="C84"/>
      <c r="D84"/>
      <c r="E84"/>
      <c r="F84"/>
      <c r="G84"/>
      <c r="H84"/>
      <c r="I84"/>
    </row>
    <row r="85" spans="1:9" ht="15">
      <c r="A85"/>
      <c r="B85"/>
      <c r="C85"/>
      <c r="D85"/>
      <c r="E85"/>
      <c r="F85"/>
      <c r="G85"/>
      <c r="H85"/>
      <c r="I85"/>
    </row>
    <row r="86" spans="1:9" ht="15">
      <c r="A86"/>
      <c r="B86" s="7" t="s">
        <v>164</v>
      </c>
      <c r="C86" s="7"/>
      <c r="D86" s="7"/>
      <c r="E86" s="7"/>
      <c r="F86" s="7"/>
      <c r="G86"/>
      <c r="H86"/>
      <c r="I86"/>
    </row>
    <row r="87" spans="1:9" ht="15">
      <c r="A87"/>
      <c r="B87"/>
      <c r="C87"/>
      <c r="D87"/>
      <c r="E87"/>
      <c r="F87"/>
      <c r="G87"/>
      <c r="H87"/>
      <c r="I87"/>
    </row>
    <row r="88" spans="1:9" ht="15">
      <c r="A88"/>
      <c r="B88" t="s">
        <v>67</v>
      </c>
      <c r="C88">
        <v>2022</v>
      </c>
      <c r="D88">
        <v>2023</v>
      </c>
      <c r="E88" t="s">
        <v>111</v>
      </c>
      <c r="F88" t="s">
        <v>108</v>
      </c>
      <c r="G88"/>
      <c r="H88"/>
      <c r="I88"/>
    </row>
    <row r="89" spans="1:9" ht="15">
      <c r="A89"/>
      <c r="B89" t="s">
        <v>52</v>
      </c>
      <c r="C89">
        <v>147305</v>
      </c>
      <c r="D89">
        <v>188751.75</v>
      </c>
      <c r="E89">
        <f>D89-C89</f>
        <v>41446.75</v>
      </c>
      <c r="F89">
        <f>E89/C89</f>
        <v>0.28136689182308816</v>
      </c>
      <c r="G89"/>
      <c r="H89"/>
      <c r="I89"/>
    </row>
    <row r="90" spans="1:9" ht="15">
      <c r="A90"/>
      <c r="B90" t="s">
        <v>53</v>
      </c>
      <c r="C90">
        <v>144963</v>
      </c>
      <c r="D90">
        <v>147365</v>
      </c>
      <c r="E90">
        <f t="shared" ref="E90:E92" si="16">D90-C90</f>
        <v>2402</v>
      </c>
      <c r="F90">
        <f t="shared" ref="F90:F92" si="17">E90/C90</f>
        <v>1.6569745383304704E-2</v>
      </c>
      <c r="G90"/>
      <c r="H90"/>
      <c r="I90"/>
    </row>
    <row r="91" spans="1:9" ht="15">
      <c r="A91"/>
      <c r="B91" t="s">
        <v>54</v>
      </c>
      <c r="C91">
        <v>106925</v>
      </c>
      <c r="D91">
        <v>214346.25</v>
      </c>
      <c r="E91">
        <f t="shared" si="16"/>
        <v>107421.25</v>
      </c>
      <c r="F91">
        <f t="shared" si="17"/>
        <v>1.0046411035772738</v>
      </c>
      <c r="G91"/>
      <c r="H91"/>
      <c r="I91"/>
    </row>
    <row r="92" spans="1:9" ht="15">
      <c r="A92"/>
      <c r="B92" t="s">
        <v>20</v>
      </c>
      <c r="C92">
        <f>SUM(C89:C91)</f>
        <v>399193</v>
      </c>
      <c r="D92">
        <f>SUM(D89:D91)</f>
        <v>550463</v>
      </c>
      <c r="E92">
        <f t="shared" si="16"/>
        <v>151270</v>
      </c>
      <c r="F92">
        <f t="shared" si="17"/>
        <v>0.3789395104623578</v>
      </c>
      <c r="G92"/>
      <c r="H92"/>
      <c r="I92"/>
    </row>
    <row r="93" spans="1:9" ht="15">
      <c r="A93"/>
      <c r="B93" t="s">
        <v>81</v>
      </c>
      <c r="C93"/>
      <c r="D93"/>
      <c r="E93"/>
      <c r="F93"/>
      <c r="G93"/>
      <c r="H93"/>
      <c r="I93"/>
    </row>
    <row r="94" spans="1:9" ht="15">
      <c r="A94"/>
      <c r="B94"/>
      <c r="C94"/>
      <c r="D94"/>
      <c r="E94"/>
      <c r="F94"/>
      <c r="G94"/>
      <c r="H94"/>
      <c r="I94"/>
    </row>
    <row r="95" spans="1:9" ht="15">
      <c r="A95"/>
      <c r="B95"/>
      <c r="C95"/>
      <c r="D95"/>
      <c r="E95"/>
      <c r="F95"/>
      <c r="G95"/>
      <c r="H95"/>
      <c r="I95"/>
    </row>
    <row r="96" spans="1:9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  <row r="100" spans="1:9" ht="15">
      <c r="A100"/>
      <c r="B100"/>
      <c r="C100"/>
      <c r="D100"/>
      <c r="E100"/>
      <c r="F100"/>
      <c r="G100"/>
      <c r="H100"/>
      <c r="I100"/>
    </row>
    <row r="101" spans="1:9" ht="15">
      <c r="A101"/>
      <c r="B101"/>
      <c r="C101"/>
      <c r="D101"/>
      <c r="E101"/>
      <c r="F101"/>
      <c r="G101"/>
      <c r="H101"/>
      <c r="I101"/>
    </row>
    <row r="102" spans="1:9" ht="15">
      <c r="A102"/>
      <c r="B102"/>
      <c r="C102"/>
      <c r="D102"/>
      <c r="E102"/>
      <c r="F102"/>
      <c r="G102"/>
      <c r="H102"/>
      <c r="I102"/>
    </row>
    <row r="103" spans="1:9" ht="15">
      <c r="A103"/>
      <c r="B103"/>
      <c r="C103"/>
      <c r="D103"/>
      <c r="E103"/>
      <c r="F103"/>
      <c r="G103"/>
      <c r="H103"/>
      <c r="I103"/>
    </row>
    <row r="104" spans="1:9" ht="15">
      <c r="A104"/>
      <c r="B104"/>
      <c r="C104"/>
      <c r="D104"/>
      <c r="E104"/>
      <c r="F104"/>
      <c r="G104"/>
      <c r="H104"/>
      <c r="I104"/>
    </row>
    <row r="105" spans="1:9" ht="15">
      <c r="A105"/>
      <c r="B105"/>
      <c r="C105"/>
      <c r="D105"/>
      <c r="E105"/>
      <c r="F105"/>
      <c r="G105"/>
      <c r="H105"/>
      <c r="I105"/>
    </row>
    <row r="106" spans="1:9" ht="15">
      <c r="A106"/>
      <c r="B106"/>
      <c r="C106"/>
      <c r="D106"/>
      <c r="E106"/>
      <c r="F106"/>
      <c r="G106"/>
      <c r="H106"/>
      <c r="I106"/>
    </row>
    <row r="107" spans="1:9" ht="15">
      <c r="A107"/>
      <c r="B107"/>
      <c r="C107"/>
      <c r="D107"/>
      <c r="E107"/>
      <c r="F107"/>
      <c r="G107"/>
      <c r="H107"/>
      <c r="I107"/>
    </row>
    <row r="108" spans="1:9" ht="15">
      <c r="A108"/>
      <c r="B108"/>
      <c r="C108"/>
      <c r="D108"/>
      <c r="E108"/>
      <c r="F108"/>
      <c r="G108"/>
      <c r="H108"/>
      <c r="I108"/>
    </row>
    <row r="109" spans="1:9" ht="15">
      <c r="A109"/>
      <c r="B109"/>
      <c r="C109"/>
      <c r="D109"/>
      <c r="E109"/>
      <c r="F109"/>
      <c r="G109"/>
      <c r="H109"/>
      <c r="I109"/>
    </row>
    <row r="110" spans="1:9" ht="15">
      <c r="A110"/>
      <c r="B110"/>
      <c r="C110"/>
      <c r="D110"/>
      <c r="E110"/>
      <c r="F110"/>
      <c r="G110"/>
      <c r="H110"/>
      <c r="I110"/>
    </row>
    <row r="111" spans="1:9" ht="15">
      <c r="A111"/>
      <c r="B111"/>
      <c r="C111"/>
      <c r="D111"/>
      <c r="E111"/>
      <c r="F111"/>
      <c r="G111"/>
      <c r="H111"/>
      <c r="I111"/>
    </row>
    <row r="112" spans="1:9" ht="15">
      <c r="A112"/>
      <c r="B112"/>
      <c r="C112"/>
      <c r="D112"/>
      <c r="E112"/>
      <c r="F112"/>
      <c r="G112"/>
      <c r="H112"/>
      <c r="I112"/>
    </row>
    <row r="113" spans="1:9" ht="15">
      <c r="A113"/>
      <c r="B113"/>
      <c r="C113"/>
      <c r="D113"/>
      <c r="E113"/>
      <c r="F113"/>
      <c r="G113"/>
      <c r="H113"/>
      <c r="I113"/>
    </row>
    <row r="114" spans="1:9" ht="15">
      <c r="A114"/>
      <c r="B114"/>
      <c r="C114"/>
      <c r="D114"/>
      <c r="E114"/>
      <c r="F114"/>
      <c r="G114"/>
      <c r="H114"/>
      <c r="I114"/>
    </row>
    <row r="115" spans="1:9" ht="15">
      <c r="A115"/>
      <c r="B115"/>
      <c r="C115"/>
      <c r="D115"/>
      <c r="E115"/>
      <c r="F115"/>
      <c r="G115"/>
      <c r="H115"/>
      <c r="I115"/>
    </row>
    <row r="116" spans="1:9" ht="15">
      <c r="A116"/>
      <c r="B116"/>
      <c r="C116"/>
      <c r="D116"/>
      <c r="E116"/>
      <c r="F116"/>
      <c r="G116"/>
      <c r="H116"/>
      <c r="I116"/>
    </row>
    <row r="117" spans="1:9" ht="15">
      <c r="A117"/>
      <c r="B117"/>
      <c r="C117"/>
      <c r="D117"/>
      <c r="E117"/>
      <c r="F117"/>
      <c r="G117"/>
      <c r="H117"/>
      <c r="I117"/>
    </row>
    <row r="118" spans="1:9" ht="15">
      <c r="A118"/>
      <c r="B118"/>
      <c r="C118"/>
      <c r="D118"/>
      <c r="E118"/>
      <c r="F118"/>
      <c r="G118"/>
      <c r="H118"/>
      <c r="I118"/>
    </row>
    <row r="119" spans="1:9" ht="15">
      <c r="A119"/>
      <c r="B119"/>
      <c r="C119"/>
      <c r="D119"/>
      <c r="E119"/>
      <c r="F119"/>
      <c r="G119"/>
      <c r="H119"/>
      <c r="I119"/>
    </row>
  </sheetData>
  <mergeCells count="25">
    <mergeCell ref="B48:F48"/>
    <mergeCell ref="H19:H20"/>
    <mergeCell ref="B19:B20"/>
    <mergeCell ref="C19:C20"/>
    <mergeCell ref="D19:D20"/>
    <mergeCell ref="E19:E20"/>
    <mergeCell ref="F19:F20"/>
    <mergeCell ref="G19:G20"/>
    <mergeCell ref="A38:I38"/>
    <mergeCell ref="B86:F86"/>
    <mergeCell ref="H7:H8"/>
    <mergeCell ref="B13:B14"/>
    <mergeCell ref="C13:C14"/>
    <mergeCell ref="D13:D14"/>
    <mergeCell ref="E13:E14"/>
    <mergeCell ref="F13:F14"/>
    <mergeCell ref="G13:G14"/>
    <mergeCell ref="H13:H14"/>
    <mergeCell ref="B7:B8"/>
    <mergeCell ref="C7:C8"/>
    <mergeCell ref="D7:D8"/>
    <mergeCell ref="E7:E8"/>
    <mergeCell ref="F7:F8"/>
    <mergeCell ref="G7:G8"/>
    <mergeCell ref="B49:F49"/>
  </mergeCells>
  <pageMargins left="0.7" right="0.7" top="0.75" bottom="0.75" header="0.3" footer="0.3"/>
  <pageSetup scale="57" orientation="landscape" horizontalDpi="4294967293" verticalDpi="0" r:id="rId1"/>
  <rowBreaks count="2" manualBreakCount="2">
    <brk id="35" max="8" man="1"/>
    <brk id="95" max="8" man="1"/>
  </rowBreaks>
  <ignoredErrors>
    <ignoredError sqref="C55 C59:C60 C63:D63 C92:D9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814DC-FF94-482E-80DF-71D3500B15D5}">
  <sheetPr>
    <tabColor theme="0"/>
  </sheetPr>
  <dimension ref="A2:M65"/>
  <sheetViews>
    <sheetView view="pageBreakPreview" zoomScale="60" zoomScaleNormal="100" workbookViewId="0">
      <selection activeCell="R36" sqref="R36"/>
    </sheetView>
  </sheetViews>
  <sheetFormatPr baseColWidth="10" defaultRowHeight="15"/>
  <cols>
    <col min="1" max="1" width="17.28515625" customWidth="1"/>
    <col min="2" max="2" width="12.5703125" customWidth="1"/>
    <col min="3" max="3" width="14" customWidth="1"/>
    <col min="4" max="4" width="10.7109375" customWidth="1"/>
    <col min="5" max="5" width="12.28515625" customWidth="1"/>
    <col min="6" max="6" width="9.42578125" customWidth="1"/>
    <col min="7" max="7" width="9" customWidth="1"/>
    <col min="8" max="8" width="9.140625" customWidth="1"/>
    <col min="9" max="9" width="9.28515625" customWidth="1"/>
    <col min="10" max="10" width="14.42578125" customWidth="1"/>
    <col min="11" max="11" width="7.5703125" customWidth="1"/>
    <col min="12" max="12" width="10" customWidth="1"/>
    <col min="13" max="13" width="15.5703125" customWidth="1"/>
  </cols>
  <sheetData>
    <row r="2" spans="1:13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 t="s">
        <v>124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7" t="s">
        <v>146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6" spans="1:13">
      <c r="A6" t="s">
        <v>95</v>
      </c>
      <c r="B6" t="s">
        <v>21</v>
      </c>
      <c r="C6" t="s">
        <v>22</v>
      </c>
      <c r="D6" t="s">
        <v>23</v>
      </c>
      <c r="E6" t="s">
        <v>24</v>
      </c>
      <c r="F6" t="s">
        <v>118</v>
      </c>
      <c r="G6" t="s">
        <v>125</v>
      </c>
      <c r="H6" t="s">
        <v>27</v>
      </c>
      <c r="I6" t="s">
        <v>28</v>
      </c>
      <c r="J6" t="s">
        <v>29</v>
      </c>
      <c r="K6" t="s">
        <v>30</v>
      </c>
      <c r="L6" t="s">
        <v>20</v>
      </c>
      <c r="M6" t="s">
        <v>72</v>
      </c>
    </row>
    <row r="7" spans="1:13" ht="24.75" customHeight="1">
      <c r="A7" t="s">
        <v>1</v>
      </c>
      <c r="B7">
        <v>0</v>
      </c>
      <c r="C7">
        <v>0</v>
      </c>
      <c r="D7">
        <v>0</v>
      </c>
      <c r="E7">
        <v>61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f>SUM(B7:K7)</f>
        <v>61</v>
      </c>
      <c r="M7">
        <f>L7/$L$29</f>
        <v>4.5556385362210607E-2</v>
      </c>
    </row>
    <row r="8" spans="1:13" ht="21" customHeight="1">
      <c r="A8" t="s">
        <v>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f t="shared" ref="L8:L28" si="0">SUM(B8:K8)</f>
        <v>0</v>
      </c>
      <c r="M8">
        <f t="shared" ref="M8:M28" si="1">L8/$L$29</f>
        <v>0</v>
      </c>
    </row>
    <row r="9" spans="1:13">
      <c r="A9" t="s">
        <v>3</v>
      </c>
      <c r="B9">
        <v>1</v>
      </c>
      <c r="C9">
        <v>1</v>
      </c>
      <c r="D9">
        <v>2</v>
      </c>
      <c r="E9">
        <v>0</v>
      </c>
      <c r="F9">
        <v>0</v>
      </c>
      <c r="G9">
        <v>4</v>
      </c>
      <c r="H9">
        <v>3</v>
      </c>
      <c r="I9">
        <v>0</v>
      </c>
      <c r="J9">
        <v>0</v>
      </c>
      <c r="K9">
        <v>0</v>
      </c>
      <c r="L9">
        <f t="shared" si="0"/>
        <v>11</v>
      </c>
      <c r="M9">
        <f t="shared" si="1"/>
        <v>8.215085884988798E-3</v>
      </c>
    </row>
    <row r="10" spans="1:13">
      <c r="A10" t="s">
        <v>4</v>
      </c>
      <c r="B10">
        <v>0</v>
      </c>
      <c r="C10">
        <v>6</v>
      </c>
      <c r="D10">
        <v>0</v>
      </c>
      <c r="E10">
        <v>0</v>
      </c>
      <c r="F10">
        <v>0</v>
      </c>
      <c r="G10">
        <v>4</v>
      </c>
      <c r="H10">
        <v>1</v>
      </c>
      <c r="I10">
        <v>0</v>
      </c>
      <c r="J10">
        <v>0</v>
      </c>
      <c r="K10">
        <v>0</v>
      </c>
      <c r="L10">
        <f t="shared" si="0"/>
        <v>11</v>
      </c>
      <c r="M10">
        <f t="shared" si="1"/>
        <v>8.215085884988798E-3</v>
      </c>
    </row>
    <row r="11" spans="1:13" ht="21" customHeight="1">
      <c r="A11" t="s">
        <v>5</v>
      </c>
      <c r="B11">
        <v>12</v>
      </c>
      <c r="C11">
        <v>0</v>
      </c>
      <c r="D11">
        <v>8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f t="shared" si="0"/>
        <v>20</v>
      </c>
      <c r="M11">
        <f t="shared" si="1"/>
        <v>1.4936519790888723E-2</v>
      </c>
    </row>
    <row r="12" spans="1:13" ht="19.5" customHeight="1">
      <c r="A12" t="s">
        <v>115</v>
      </c>
      <c r="B12">
        <v>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f t="shared" si="0"/>
        <v>6</v>
      </c>
      <c r="M12">
        <f t="shared" si="1"/>
        <v>4.4809559372666168E-3</v>
      </c>
    </row>
    <row r="13" spans="1:13">
      <c r="A13" t="s">
        <v>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f t="shared" si="0"/>
        <v>0</v>
      </c>
      <c r="M13">
        <f t="shared" si="1"/>
        <v>0</v>
      </c>
    </row>
    <row r="14" spans="1:13">
      <c r="A14" t="s">
        <v>7</v>
      </c>
      <c r="B14">
        <v>285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f t="shared" si="0"/>
        <v>285</v>
      </c>
      <c r="M14">
        <f t="shared" si="1"/>
        <v>0.2128454070201643</v>
      </c>
    </row>
    <row r="15" spans="1:13">
      <c r="A15" t="s">
        <v>8</v>
      </c>
      <c r="B15">
        <v>0</v>
      </c>
      <c r="C15">
        <v>0</v>
      </c>
      <c r="D15">
        <v>69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0"/>
        <v>69</v>
      </c>
      <c r="M15">
        <f t="shared" si="1"/>
        <v>5.1530993278566091E-2</v>
      </c>
    </row>
    <row r="16" spans="1:13" ht="18.75" customHeight="1">
      <c r="A16" t="s">
        <v>9</v>
      </c>
      <c r="B16">
        <v>1</v>
      </c>
      <c r="C16">
        <v>0</v>
      </c>
      <c r="D16">
        <v>3</v>
      </c>
      <c r="E16">
        <v>36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f t="shared" si="0"/>
        <v>40</v>
      </c>
      <c r="M16">
        <f>L16/$L$29</f>
        <v>2.9873039581777446E-2</v>
      </c>
    </row>
    <row r="17" spans="1:13">
      <c r="A17" t="s">
        <v>117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23</v>
      </c>
      <c r="J17">
        <v>0</v>
      </c>
      <c r="K17">
        <v>0</v>
      </c>
      <c r="L17">
        <f t="shared" si="0"/>
        <v>23</v>
      </c>
      <c r="M17">
        <f t="shared" si="1"/>
        <v>1.7176997759522031E-2</v>
      </c>
    </row>
    <row r="18" spans="1:13">
      <c r="A18" t="s">
        <v>10</v>
      </c>
      <c r="B18">
        <v>0</v>
      </c>
      <c r="C18">
        <v>0</v>
      </c>
      <c r="D18">
        <v>0</v>
      </c>
      <c r="E18">
        <v>74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f t="shared" si="0"/>
        <v>74</v>
      </c>
      <c r="M18">
        <f t="shared" si="1"/>
        <v>5.5265123226288272E-2</v>
      </c>
    </row>
    <row r="19" spans="1:13">
      <c r="A19" t="s">
        <v>11</v>
      </c>
      <c r="B19">
        <v>22</v>
      </c>
      <c r="C19">
        <v>3</v>
      </c>
      <c r="D19">
        <v>0</v>
      </c>
      <c r="E19">
        <v>0</v>
      </c>
      <c r="F19">
        <v>0</v>
      </c>
      <c r="G19">
        <v>2</v>
      </c>
      <c r="H19">
        <v>2</v>
      </c>
      <c r="I19">
        <v>0</v>
      </c>
      <c r="J19">
        <v>0</v>
      </c>
      <c r="K19">
        <v>0</v>
      </c>
      <c r="L19">
        <f t="shared" si="0"/>
        <v>29</v>
      </c>
      <c r="M19">
        <f t="shared" si="1"/>
        <v>2.1657953696788648E-2</v>
      </c>
    </row>
    <row r="20" spans="1:13">
      <c r="A20" t="s">
        <v>12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  <c r="M20">
        <f t="shared" si="1"/>
        <v>0</v>
      </c>
    </row>
    <row r="21" spans="1:13">
      <c r="A21" t="s">
        <v>13</v>
      </c>
      <c r="B21">
        <v>7</v>
      </c>
      <c r="C21">
        <v>0</v>
      </c>
      <c r="D21">
        <v>0</v>
      </c>
      <c r="E21">
        <v>0</v>
      </c>
      <c r="F21">
        <v>0</v>
      </c>
      <c r="G21">
        <v>3</v>
      </c>
      <c r="H21">
        <v>1</v>
      </c>
      <c r="I21">
        <v>0</v>
      </c>
      <c r="J21">
        <v>0</v>
      </c>
      <c r="K21">
        <v>0</v>
      </c>
      <c r="L21">
        <f t="shared" si="0"/>
        <v>11</v>
      </c>
      <c r="M21">
        <f t="shared" si="1"/>
        <v>8.215085884988798E-3</v>
      </c>
    </row>
    <row r="22" spans="1:13">
      <c r="A22" t="s">
        <v>14</v>
      </c>
      <c r="B22">
        <v>95</v>
      </c>
      <c r="C22">
        <v>8</v>
      </c>
      <c r="D22">
        <v>0</v>
      </c>
      <c r="E22">
        <v>0</v>
      </c>
      <c r="F22">
        <v>0</v>
      </c>
      <c r="G22">
        <v>11</v>
      </c>
      <c r="H22">
        <v>11</v>
      </c>
      <c r="I22">
        <v>0</v>
      </c>
      <c r="J22">
        <v>0</v>
      </c>
      <c r="K22">
        <v>0</v>
      </c>
      <c r="L22">
        <f t="shared" si="0"/>
        <v>125</v>
      </c>
      <c r="M22">
        <f t="shared" si="1"/>
        <v>9.3353248693054516E-2</v>
      </c>
    </row>
    <row r="23" spans="1:13">
      <c r="A23" t="s">
        <v>15</v>
      </c>
      <c r="B23">
        <v>0</v>
      </c>
      <c r="C23">
        <v>10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f t="shared" si="0"/>
        <v>10</v>
      </c>
      <c r="M23">
        <f t="shared" si="1"/>
        <v>7.4682598954443615E-3</v>
      </c>
    </row>
    <row r="24" spans="1:13">
      <c r="A24" t="s">
        <v>93</v>
      </c>
      <c r="B24">
        <v>253</v>
      </c>
      <c r="C24">
        <v>48</v>
      </c>
      <c r="D24">
        <v>84</v>
      </c>
      <c r="E24">
        <v>0</v>
      </c>
      <c r="F24">
        <v>0</v>
      </c>
      <c r="G24">
        <v>8</v>
      </c>
      <c r="H24">
        <v>8</v>
      </c>
      <c r="I24">
        <v>0</v>
      </c>
      <c r="J24">
        <v>0</v>
      </c>
      <c r="K24">
        <v>0</v>
      </c>
      <c r="L24">
        <f t="shared" si="0"/>
        <v>401</v>
      </c>
      <c r="M24">
        <f t="shared" si="1"/>
        <v>0.29947722180731889</v>
      </c>
    </row>
    <row r="25" spans="1:13" ht="16.5" customHeight="1">
      <c r="A25" t="s">
        <v>35</v>
      </c>
      <c r="B25">
        <v>0</v>
      </c>
      <c r="C25">
        <v>0</v>
      </c>
      <c r="D25">
        <v>0</v>
      </c>
      <c r="E25">
        <v>3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f t="shared" si="0"/>
        <v>3</v>
      </c>
      <c r="M25">
        <f t="shared" si="1"/>
        <v>2.2404779686333084E-3</v>
      </c>
    </row>
    <row r="26" spans="1:13" ht="24" customHeight="1">
      <c r="A26" t="s">
        <v>36</v>
      </c>
      <c r="B26">
        <v>14</v>
      </c>
      <c r="C26">
        <v>0</v>
      </c>
      <c r="D26">
        <v>11</v>
      </c>
      <c r="E26">
        <v>0</v>
      </c>
      <c r="F26">
        <v>0</v>
      </c>
      <c r="G26">
        <v>3</v>
      </c>
      <c r="H26">
        <v>1</v>
      </c>
      <c r="I26">
        <v>0</v>
      </c>
      <c r="J26">
        <v>0</v>
      </c>
      <c r="K26">
        <v>0</v>
      </c>
      <c r="L26">
        <f t="shared" si="0"/>
        <v>29</v>
      </c>
      <c r="M26">
        <f t="shared" si="1"/>
        <v>2.1657953696788648E-2</v>
      </c>
    </row>
    <row r="27" spans="1:13" ht="18.75" customHeight="1">
      <c r="A27" t="s">
        <v>17</v>
      </c>
      <c r="B27">
        <v>0</v>
      </c>
      <c r="C27">
        <v>0</v>
      </c>
      <c r="D27">
        <v>0</v>
      </c>
      <c r="E27">
        <v>11</v>
      </c>
      <c r="F27">
        <v>0</v>
      </c>
      <c r="G27">
        <v>0</v>
      </c>
      <c r="H27">
        <v>0</v>
      </c>
      <c r="I27">
        <v>3</v>
      </c>
      <c r="J27">
        <v>0</v>
      </c>
      <c r="K27">
        <v>0</v>
      </c>
      <c r="L27">
        <f t="shared" si="0"/>
        <v>14</v>
      </c>
      <c r="M27">
        <f t="shared" si="1"/>
        <v>1.0455563853622106E-2</v>
      </c>
    </row>
    <row r="28" spans="1:13" ht="18.75" customHeight="1">
      <c r="A28" t="s">
        <v>18</v>
      </c>
      <c r="B28">
        <v>56</v>
      </c>
      <c r="C28">
        <v>0</v>
      </c>
      <c r="D28">
        <v>2</v>
      </c>
      <c r="E28">
        <v>8</v>
      </c>
      <c r="F28">
        <v>0</v>
      </c>
      <c r="G28">
        <v>3</v>
      </c>
      <c r="H28">
        <v>4</v>
      </c>
      <c r="I28">
        <v>2</v>
      </c>
      <c r="J28">
        <v>3</v>
      </c>
      <c r="K28">
        <v>39</v>
      </c>
      <c r="L28">
        <f t="shared" si="0"/>
        <v>117</v>
      </c>
      <c r="M28">
        <f t="shared" si="1"/>
        <v>8.7378640776699032E-2</v>
      </c>
    </row>
    <row r="29" spans="1:13">
      <c r="A29" t="s">
        <v>20</v>
      </c>
      <c r="B29">
        <f>SUM(B7:B28)</f>
        <v>752</v>
      </c>
      <c r="C29">
        <f t="shared" ref="C29:K29" si="2">SUM(C7:C28)</f>
        <v>76</v>
      </c>
      <c r="D29">
        <f t="shared" si="2"/>
        <v>179</v>
      </c>
      <c r="E29">
        <f t="shared" si="2"/>
        <v>193</v>
      </c>
      <c r="F29">
        <f t="shared" si="2"/>
        <v>0</v>
      </c>
      <c r="G29">
        <f t="shared" si="2"/>
        <v>38</v>
      </c>
      <c r="H29">
        <f t="shared" si="2"/>
        <v>31</v>
      </c>
      <c r="I29">
        <f t="shared" si="2"/>
        <v>28</v>
      </c>
      <c r="J29">
        <f t="shared" si="2"/>
        <v>3</v>
      </c>
      <c r="K29">
        <f t="shared" si="2"/>
        <v>39</v>
      </c>
      <c r="L29">
        <f>SUM(L7:L28)</f>
        <v>1339</v>
      </c>
      <c r="M29">
        <f>L29/$L$29</f>
        <v>1</v>
      </c>
    </row>
    <row r="30" spans="1:13">
      <c r="A30" t="s">
        <v>81</v>
      </c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</sheetData>
  <mergeCells count="3">
    <mergeCell ref="A4:M4"/>
    <mergeCell ref="A3:M3"/>
    <mergeCell ref="A2:M2"/>
  </mergeCells>
  <pageMargins left="0.7" right="0.7" top="0.75" bottom="0.75" header="0.3" footer="0.3"/>
  <pageSetup paperSize="5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70366-E80D-4415-A8DF-5F69E3B501E1}">
  <sheetPr>
    <tabColor theme="0"/>
  </sheetPr>
  <dimension ref="A2:H156"/>
  <sheetViews>
    <sheetView view="pageBreakPreview" zoomScale="69" zoomScaleNormal="100" zoomScaleSheetLayoutView="69" workbookViewId="0">
      <selection activeCell="M39" sqref="M39"/>
    </sheetView>
  </sheetViews>
  <sheetFormatPr baseColWidth="10" defaultRowHeight="15"/>
  <cols>
    <col min="2" max="2" width="25.28515625" customWidth="1"/>
    <col min="3" max="3" width="24.85546875" customWidth="1"/>
    <col min="4" max="4" width="17.5703125" customWidth="1"/>
    <col min="5" max="5" width="18" customWidth="1"/>
    <col min="6" max="6" width="16.7109375" customWidth="1"/>
    <col min="7" max="7" width="14.5703125" customWidth="1"/>
    <col min="8" max="8" width="14.28515625" customWidth="1"/>
  </cols>
  <sheetData>
    <row r="2" spans="2:8">
      <c r="B2" s="7" t="s">
        <v>31</v>
      </c>
      <c r="C2" s="7"/>
      <c r="D2" s="7"/>
      <c r="E2" s="7"/>
      <c r="F2" s="7"/>
      <c r="G2" s="7"/>
      <c r="H2" s="7"/>
    </row>
    <row r="3" spans="2:8">
      <c r="B3" s="7" t="s">
        <v>121</v>
      </c>
      <c r="C3" s="7"/>
      <c r="D3" s="7"/>
      <c r="E3" s="7"/>
      <c r="F3" s="7"/>
      <c r="G3" s="7"/>
      <c r="H3" s="7"/>
    </row>
    <row r="4" spans="2:8">
      <c r="B4" s="7" t="s">
        <v>149</v>
      </c>
      <c r="C4" s="7"/>
      <c r="D4" s="7"/>
      <c r="E4" s="7"/>
      <c r="F4" s="7"/>
      <c r="G4" s="7"/>
      <c r="H4" s="7"/>
    </row>
    <row r="5" spans="2:8">
      <c r="B5" s="7"/>
      <c r="C5" s="7"/>
      <c r="D5" s="7"/>
      <c r="E5" s="7"/>
      <c r="F5" s="7"/>
      <c r="G5" s="7"/>
      <c r="H5" s="7"/>
    </row>
    <row r="6" spans="2:8">
      <c r="B6" s="7" t="s">
        <v>143</v>
      </c>
      <c r="C6" s="7"/>
      <c r="D6" s="7"/>
      <c r="E6" s="7"/>
      <c r="F6" s="7"/>
      <c r="G6" s="7"/>
      <c r="H6" s="7"/>
    </row>
    <row r="7" spans="2:8" ht="27.75" customHeight="1">
      <c r="B7" t="s">
        <v>120</v>
      </c>
      <c r="C7" t="s">
        <v>34</v>
      </c>
      <c r="D7" t="s">
        <v>97</v>
      </c>
      <c r="E7" t="s">
        <v>98</v>
      </c>
      <c r="F7" t="s">
        <v>99</v>
      </c>
      <c r="G7" t="s">
        <v>100</v>
      </c>
      <c r="H7" t="s">
        <v>101</v>
      </c>
    </row>
    <row r="8" spans="2:8">
      <c r="B8" t="s">
        <v>41</v>
      </c>
      <c r="C8">
        <v>61</v>
      </c>
      <c r="D8">
        <v>62171</v>
      </c>
      <c r="E8">
        <v>200225</v>
      </c>
      <c r="F8">
        <f>SUM(D8:E8)</f>
        <v>262396</v>
      </c>
      <c r="G8">
        <v>85586</v>
      </c>
      <c r="H8">
        <v>68</v>
      </c>
    </row>
    <row r="9" spans="2:8">
      <c r="B9" t="s">
        <v>116</v>
      </c>
      <c r="C9">
        <v>74</v>
      </c>
      <c r="D9">
        <v>57390</v>
      </c>
      <c r="E9">
        <v>170464</v>
      </c>
      <c r="F9">
        <f t="shared" ref="F9:F14" si="0">SUM(D9:E9)</f>
        <v>227854</v>
      </c>
      <c r="G9">
        <v>88954</v>
      </c>
      <c r="H9">
        <v>170</v>
      </c>
    </row>
    <row r="10" spans="2:8">
      <c r="B10" t="s">
        <v>9</v>
      </c>
      <c r="C10">
        <v>36</v>
      </c>
      <c r="D10">
        <v>35466</v>
      </c>
      <c r="E10">
        <v>73046</v>
      </c>
      <c r="F10">
        <f t="shared" si="0"/>
        <v>108512</v>
      </c>
      <c r="G10">
        <v>36970</v>
      </c>
      <c r="H10">
        <v>28260</v>
      </c>
    </row>
    <row r="11" spans="2:8">
      <c r="B11" t="s">
        <v>119</v>
      </c>
      <c r="C11">
        <v>11</v>
      </c>
      <c r="D11">
        <v>421</v>
      </c>
      <c r="E11">
        <v>19733</v>
      </c>
      <c r="F11">
        <f t="shared" si="0"/>
        <v>20154</v>
      </c>
      <c r="G11">
        <v>7971</v>
      </c>
      <c r="H11">
        <v>11</v>
      </c>
    </row>
    <row r="12" spans="2:8">
      <c r="B12" t="s">
        <v>103</v>
      </c>
      <c r="C12">
        <v>8</v>
      </c>
      <c r="D12">
        <v>4974</v>
      </c>
      <c r="E12">
        <v>7698</v>
      </c>
      <c r="F12">
        <f t="shared" si="0"/>
        <v>12672</v>
      </c>
      <c r="G12">
        <v>5303</v>
      </c>
      <c r="H12">
        <v>1963</v>
      </c>
    </row>
    <row r="13" spans="2:8">
      <c r="B13" t="s">
        <v>104</v>
      </c>
      <c r="C13">
        <v>39</v>
      </c>
      <c r="D13">
        <v>14778</v>
      </c>
      <c r="E13">
        <v>0</v>
      </c>
      <c r="F13">
        <f t="shared" si="0"/>
        <v>14778</v>
      </c>
      <c r="G13">
        <v>4279</v>
      </c>
      <c r="H13">
        <v>8296</v>
      </c>
    </row>
    <row r="14" spans="2:8">
      <c r="B14" t="s">
        <v>105</v>
      </c>
      <c r="C14">
        <v>3</v>
      </c>
      <c r="D14">
        <v>0</v>
      </c>
      <c r="E14">
        <v>5566</v>
      </c>
      <c r="F14">
        <f t="shared" si="0"/>
        <v>5566</v>
      </c>
      <c r="G14">
        <v>4668</v>
      </c>
      <c r="H14">
        <v>0</v>
      </c>
    </row>
    <row r="15" spans="2:8">
      <c r="B15" t="s">
        <v>19</v>
      </c>
      <c r="C15">
        <f>SUM(C8:C14)</f>
        <v>232</v>
      </c>
      <c r="D15">
        <f t="shared" ref="D15:H15" si="1">SUM(D8:D14)</f>
        <v>175200</v>
      </c>
      <c r="E15">
        <f t="shared" si="1"/>
        <v>476732</v>
      </c>
      <c r="F15">
        <f t="shared" si="1"/>
        <v>651932</v>
      </c>
      <c r="G15">
        <f t="shared" si="1"/>
        <v>233731</v>
      </c>
      <c r="H15">
        <f t="shared" si="1"/>
        <v>38768</v>
      </c>
    </row>
    <row r="16" spans="2:8">
      <c r="B16" t="s">
        <v>81</v>
      </c>
    </row>
    <row r="17" spans="2:8">
      <c r="B17" s="7" t="s">
        <v>150</v>
      </c>
      <c r="C17" s="7"/>
      <c r="D17" s="7"/>
      <c r="E17" s="7"/>
      <c r="F17" s="7"/>
      <c r="G17" s="7"/>
      <c r="H17" s="7"/>
    </row>
    <row r="24" spans="2:8">
      <c r="B24" s="7" t="s">
        <v>139</v>
      </c>
      <c r="C24" s="7"/>
    </row>
    <row r="25" spans="2:8">
      <c r="B25" t="s">
        <v>40</v>
      </c>
      <c r="C25" t="s">
        <v>19</v>
      </c>
    </row>
    <row r="26" spans="2:8">
      <c r="B26" t="s">
        <v>41</v>
      </c>
      <c r="C26">
        <v>61</v>
      </c>
    </row>
    <row r="27" spans="2:8">
      <c r="B27" t="s">
        <v>10</v>
      </c>
      <c r="C27">
        <v>74</v>
      </c>
    </row>
    <row r="28" spans="2:8">
      <c r="B28" t="s">
        <v>9</v>
      </c>
      <c r="C28">
        <v>36</v>
      </c>
    </row>
    <row r="29" spans="2:8">
      <c r="B29" t="s">
        <v>102</v>
      </c>
      <c r="C29">
        <v>11</v>
      </c>
    </row>
    <row r="30" spans="2:8">
      <c r="B30" t="s">
        <v>18</v>
      </c>
      <c r="C30">
        <v>8</v>
      </c>
    </row>
    <row r="31" spans="2:8">
      <c r="B31" t="s">
        <v>106</v>
      </c>
      <c r="C31">
        <v>39</v>
      </c>
    </row>
    <row r="32" spans="2:8">
      <c r="B32" t="s">
        <v>105</v>
      </c>
      <c r="C32">
        <v>3</v>
      </c>
    </row>
    <row r="33" spans="2:3">
      <c r="B33" t="s">
        <v>19</v>
      </c>
      <c r="C33">
        <f>SUM(C26:C32)</f>
        <v>232</v>
      </c>
    </row>
    <row r="34" spans="2:3">
      <c r="B34" t="s">
        <v>81</v>
      </c>
    </row>
    <row r="37" spans="2:3">
      <c r="B37" s="7" t="s">
        <v>140</v>
      </c>
      <c r="C37" s="7"/>
    </row>
    <row r="39" spans="2:3">
      <c r="B39" t="s">
        <v>40</v>
      </c>
      <c r="C39" t="s">
        <v>19</v>
      </c>
    </row>
    <row r="40" spans="2:3">
      <c r="B40" t="s">
        <v>41</v>
      </c>
      <c r="C40">
        <v>262396</v>
      </c>
    </row>
    <row r="41" spans="2:3">
      <c r="B41" t="s">
        <v>10</v>
      </c>
      <c r="C41">
        <v>227854</v>
      </c>
    </row>
    <row r="42" spans="2:3">
      <c r="B42" t="s">
        <v>9</v>
      </c>
      <c r="C42">
        <v>108512</v>
      </c>
    </row>
    <row r="43" spans="2:3">
      <c r="B43" t="s">
        <v>102</v>
      </c>
      <c r="C43">
        <v>20154</v>
      </c>
    </row>
    <row r="44" spans="2:3">
      <c r="B44" t="s">
        <v>18</v>
      </c>
      <c r="C44">
        <v>12672</v>
      </c>
    </row>
    <row r="45" spans="2:3">
      <c r="B45" t="s">
        <v>106</v>
      </c>
      <c r="C45">
        <v>14778</v>
      </c>
    </row>
    <row r="46" spans="2:3">
      <c r="B46" t="s">
        <v>105</v>
      </c>
      <c r="C46">
        <v>5566</v>
      </c>
    </row>
    <row r="47" spans="2:3">
      <c r="B47" t="s">
        <v>19</v>
      </c>
      <c r="C47">
        <f>SUM(C40:C46)</f>
        <v>651932</v>
      </c>
    </row>
    <row r="48" spans="2:3">
      <c r="B48" t="s">
        <v>81</v>
      </c>
    </row>
    <row r="49" ht="14.25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customHeight="1"/>
    <row r="66" spans="1:7">
      <c r="A66" s="7" t="s">
        <v>160</v>
      </c>
      <c r="B66" s="7"/>
      <c r="C66" s="7"/>
      <c r="D66" s="7"/>
      <c r="E66" s="7"/>
      <c r="F66" s="7"/>
      <c r="G66" s="7"/>
    </row>
    <row r="68" spans="1:7">
      <c r="B68" t="s">
        <v>96</v>
      </c>
      <c r="C68" t="s">
        <v>97</v>
      </c>
      <c r="D68" t="s">
        <v>98</v>
      </c>
      <c r="E68" t="s">
        <v>100</v>
      </c>
      <c r="F68" t="s">
        <v>101</v>
      </c>
    </row>
    <row r="69" spans="1:7">
      <c r="B69">
        <v>232</v>
      </c>
      <c r="C69">
        <v>175200</v>
      </c>
      <c r="D69">
        <v>476732</v>
      </c>
      <c r="E69">
        <v>233731</v>
      </c>
      <c r="F69">
        <v>38768</v>
      </c>
    </row>
    <row r="70" spans="1:7">
      <c r="B70" t="s">
        <v>81</v>
      </c>
    </row>
    <row r="73" spans="1:7">
      <c r="B73" s="7" t="s">
        <v>152</v>
      </c>
      <c r="C73" s="7"/>
      <c r="D73" s="7"/>
      <c r="E73" s="7"/>
      <c r="F73" s="7"/>
    </row>
    <row r="75" spans="1:7">
      <c r="B75" t="s">
        <v>40</v>
      </c>
      <c r="C75" t="s">
        <v>97</v>
      </c>
      <c r="D75" t="s">
        <v>98</v>
      </c>
      <c r="E75" t="s">
        <v>100</v>
      </c>
      <c r="F75" t="s">
        <v>101</v>
      </c>
    </row>
    <row r="76" spans="1:7">
      <c r="B76" t="s">
        <v>41</v>
      </c>
      <c r="C76">
        <v>62171</v>
      </c>
      <c r="D76">
        <v>200225</v>
      </c>
      <c r="E76">
        <v>85586</v>
      </c>
      <c r="F76">
        <v>68</v>
      </c>
    </row>
    <row r="77" spans="1:7">
      <c r="B77" t="s">
        <v>10</v>
      </c>
      <c r="C77">
        <v>57390</v>
      </c>
      <c r="D77">
        <v>170464</v>
      </c>
      <c r="E77">
        <v>88954</v>
      </c>
      <c r="F77">
        <v>170</v>
      </c>
    </row>
    <row r="78" spans="1:7">
      <c r="B78" t="s">
        <v>9</v>
      </c>
      <c r="C78">
        <v>35466</v>
      </c>
      <c r="D78">
        <v>73046</v>
      </c>
      <c r="E78">
        <v>36970</v>
      </c>
      <c r="F78">
        <v>28260</v>
      </c>
    </row>
    <row r="79" spans="1:7">
      <c r="B79" t="s">
        <v>102</v>
      </c>
      <c r="C79">
        <v>421</v>
      </c>
      <c r="D79">
        <v>19733</v>
      </c>
      <c r="E79">
        <v>7971</v>
      </c>
      <c r="F79">
        <v>11</v>
      </c>
    </row>
    <row r="80" spans="1:7">
      <c r="B80" t="s">
        <v>103</v>
      </c>
      <c r="C80">
        <v>4974</v>
      </c>
      <c r="D80">
        <v>7698</v>
      </c>
      <c r="E80">
        <v>5303</v>
      </c>
      <c r="F80">
        <v>1963</v>
      </c>
    </row>
    <row r="81" spans="2:6">
      <c r="B81" t="s">
        <v>104</v>
      </c>
      <c r="C81">
        <v>14778</v>
      </c>
      <c r="D81">
        <v>0</v>
      </c>
      <c r="E81">
        <v>4279</v>
      </c>
      <c r="F81">
        <v>8296</v>
      </c>
    </row>
    <row r="82" spans="2:6">
      <c r="B82" t="s">
        <v>105</v>
      </c>
      <c r="C82">
        <v>0</v>
      </c>
      <c r="D82">
        <v>5566</v>
      </c>
      <c r="E82">
        <v>4668</v>
      </c>
      <c r="F82">
        <v>0</v>
      </c>
    </row>
    <row r="83" spans="2:6">
      <c r="B83" t="s">
        <v>20</v>
      </c>
      <c r="C83">
        <f>SUM(C76:C82)</f>
        <v>175200</v>
      </c>
      <c r="D83">
        <f t="shared" ref="D83:F83" si="2">SUM(D76:D82)</f>
        <v>476732</v>
      </c>
      <c r="E83">
        <f t="shared" si="2"/>
        <v>233731</v>
      </c>
      <c r="F83">
        <f t="shared" si="2"/>
        <v>38768</v>
      </c>
    </row>
    <row r="84" spans="2:6">
      <c r="B84" t="s">
        <v>81</v>
      </c>
    </row>
    <row r="87" spans="2:6">
      <c r="B87" s="7" t="s">
        <v>31</v>
      </c>
      <c r="C87" s="7"/>
      <c r="D87" s="7"/>
      <c r="E87" s="7"/>
      <c r="F87" s="7"/>
    </row>
    <row r="88" spans="2:6">
      <c r="B88" s="7" t="s">
        <v>121</v>
      </c>
      <c r="C88" s="7"/>
      <c r="D88" s="7"/>
      <c r="E88" s="7"/>
      <c r="F88" s="7"/>
    </row>
    <row r="89" spans="2:6">
      <c r="B89" s="7" t="s">
        <v>134</v>
      </c>
      <c r="C89" s="7"/>
      <c r="D89" s="7"/>
      <c r="E89" s="7"/>
      <c r="F89" s="7"/>
    </row>
    <row r="90" spans="2:6">
      <c r="B90" s="7" t="s">
        <v>151</v>
      </c>
      <c r="C90" s="7"/>
      <c r="D90" s="7"/>
      <c r="E90" s="7"/>
      <c r="F90" s="7"/>
    </row>
    <row r="92" spans="2:6">
      <c r="B92" t="s">
        <v>40</v>
      </c>
      <c r="C92">
        <v>2022</v>
      </c>
      <c r="D92">
        <v>2023</v>
      </c>
      <c r="E92" t="s">
        <v>107</v>
      </c>
      <c r="F92" t="s">
        <v>108</v>
      </c>
    </row>
    <row r="93" spans="2:6">
      <c r="B93" t="s">
        <v>41</v>
      </c>
      <c r="C93">
        <v>277619</v>
      </c>
      <c r="D93">
        <v>262396</v>
      </c>
      <c r="E93">
        <f>D93-C93</f>
        <v>-15223</v>
      </c>
      <c r="F93">
        <f>E93/C93</f>
        <v>-5.4834143196250976E-2</v>
      </c>
    </row>
    <row r="94" spans="2:6">
      <c r="B94" t="s">
        <v>10</v>
      </c>
      <c r="C94">
        <v>125600</v>
      </c>
      <c r="D94">
        <v>227854</v>
      </c>
      <c r="E94">
        <f t="shared" ref="E94:E100" si="3">D94-C94</f>
        <v>102254</v>
      </c>
      <c r="F94">
        <f t="shared" ref="F94:F100" si="4">E94/C94</f>
        <v>0.81412420382165607</v>
      </c>
    </row>
    <row r="95" spans="2:6">
      <c r="B95" t="s">
        <v>9</v>
      </c>
      <c r="C95">
        <v>75203</v>
      </c>
      <c r="D95">
        <v>108512</v>
      </c>
      <c r="E95">
        <f t="shared" si="3"/>
        <v>33309</v>
      </c>
      <c r="F95">
        <f t="shared" si="4"/>
        <v>0.44292116006010396</v>
      </c>
    </row>
    <row r="96" spans="2:6">
      <c r="B96" t="s">
        <v>102</v>
      </c>
      <c r="C96">
        <v>7312</v>
      </c>
      <c r="D96">
        <v>20154</v>
      </c>
      <c r="E96">
        <f t="shared" si="3"/>
        <v>12842</v>
      </c>
      <c r="F96">
        <f t="shared" si="4"/>
        <v>1.7562910284463895</v>
      </c>
    </row>
    <row r="97" spans="2:6">
      <c r="B97" t="s">
        <v>18</v>
      </c>
      <c r="C97">
        <v>6940</v>
      </c>
      <c r="D97">
        <v>12672</v>
      </c>
      <c r="E97">
        <f t="shared" si="3"/>
        <v>5732</v>
      </c>
      <c r="F97">
        <f t="shared" si="4"/>
        <v>0.82593659942363118</v>
      </c>
    </row>
    <row r="98" spans="2:6">
      <c r="B98" t="s">
        <v>106</v>
      </c>
      <c r="C98">
        <v>15256</v>
      </c>
      <c r="D98">
        <v>14778</v>
      </c>
      <c r="E98">
        <f t="shared" si="3"/>
        <v>-478</v>
      </c>
      <c r="F98">
        <f t="shared" si="4"/>
        <v>-3.1331934976402728E-2</v>
      </c>
    </row>
    <row r="99" spans="2:6">
      <c r="B99" t="s">
        <v>105</v>
      </c>
      <c r="C99">
        <v>1104</v>
      </c>
      <c r="D99">
        <v>5566</v>
      </c>
      <c r="E99">
        <f t="shared" si="3"/>
        <v>4462</v>
      </c>
      <c r="F99">
        <f t="shared" si="4"/>
        <v>4.041666666666667</v>
      </c>
    </row>
    <row r="100" spans="2:6">
      <c r="B100" t="s">
        <v>19</v>
      </c>
      <c r="C100">
        <f>SUM(C93:C99)</f>
        <v>509034</v>
      </c>
      <c r="D100">
        <f>SUM(D93:D99)</f>
        <v>651932</v>
      </c>
      <c r="E100">
        <f t="shared" si="3"/>
        <v>142898</v>
      </c>
      <c r="F100">
        <f t="shared" si="4"/>
        <v>0.28072388091954564</v>
      </c>
    </row>
    <row r="101" spans="2:6">
      <c r="B101" t="s">
        <v>81</v>
      </c>
    </row>
    <row r="102" spans="2:6" ht="27.6" customHeight="1">
      <c r="B102" s="7" t="s">
        <v>155</v>
      </c>
      <c r="C102" s="7"/>
      <c r="D102" s="7"/>
      <c r="E102" s="7"/>
      <c r="F102" s="7"/>
    </row>
    <row r="105" spans="2:6">
      <c r="B105" s="7" t="s">
        <v>31</v>
      </c>
      <c r="C105" s="7"/>
      <c r="D105" s="7"/>
      <c r="E105" s="7"/>
      <c r="F105" s="7"/>
    </row>
    <row r="106" spans="2:6">
      <c r="B106" s="7" t="s">
        <v>136</v>
      </c>
      <c r="C106" s="7"/>
      <c r="D106" s="7"/>
      <c r="E106" s="7"/>
      <c r="F106" s="7"/>
    </row>
    <row r="107" spans="2:6">
      <c r="B107" s="7" t="s">
        <v>135</v>
      </c>
      <c r="C107" s="7"/>
      <c r="D107" s="7"/>
      <c r="E107" s="7"/>
      <c r="F107" s="7"/>
    </row>
    <row r="108" spans="2:6">
      <c r="B108" s="7" t="s">
        <v>151</v>
      </c>
      <c r="C108" s="7"/>
      <c r="D108" s="7"/>
      <c r="E108" s="7"/>
      <c r="F108" s="7"/>
    </row>
    <row r="110" spans="2:6">
      <c r="B110" t="s">
        <v>40</v>
      </c>
      <c r="C110">
        <v>2022</v>
      </c>
      <c r="D110">
        <v>2023</v>
      </c>
      <c r="E110" t="s">
        <v>37</v>
      </c>
      <c r="F110" t="s">
        <v>38</v>
      </c>
    </row>
    <row r="111" spans="2:6">
      <c r="B111" t="s">
        <v>41</v>
      </c>
      <c r="C111">
        <v>76</v>
      </c>
      <c r="D111">
        <v>61</v>
      </c>
      <c r="E111">
        <f>D111-C111</f>
        <v>-15</v>
      </c>
      <c r="F111">
        <f>E111/C111</f>
        <v>-0.19736842105263158</v>
      </c>
    </row>
    <row r="112" spans="2:6">
      <c r="B112" t="s">
        <v>116</v>
      </c>
      <c r="C112">
        <v>57</v>
      </c>
      <c r="D112">
        <v>74</v>
      </c>
      <c r="E112">
        <f t="shared" ref="E112:E118" si="5">D112-C112</f>
        <v>17</v>
      </c>
      <c r="F112">
        <f t="shared" ref="F112:F118" si="6">E112/C112</f>
        <v>0.2982456140350877</v>
      </c>
    </row>
    <row r="113" spans="2:6">
      <c r="B113" t="s">
        <v>9</v>
      </c>
      <c r="C113">
        <v>33</v>
      </c>
      <c r="D113">
        <v>36</v>
      </c>
      <c r="E113">
        <f t="shared" si="5"/>
        <v>3</v>
      </c>
      <c r="F113">
        <f t="shared" si="6"/>
        <v>9.0909090909090912E-2</v>
      </c>
    </row>
    <row r="114" spans="2:6">
      <c r="B114" t="s">
        <v>119</v>
      </c>
      <c r="C114">
        <v>8</v>
      </c>
      <c r="D114">
        <v>11</v>
      </c>
      <c r="E114">
        <f t="shared" si="5"/>
        <v>3</v>
      </c>
      <c r="F114">
        <f t="shared" si="6"/>
        <v>0.375</v>
      </c>
    </row>
    <row r="115" spans="2:6">
      <c r="B115" t="s">
        <v>103</v>
      </c>
      <c r="C115">
        <v>8</v>
      </c>
      <c r="D115">
        <v>8</v>
      </c>
      <c r="E115">
        <f t="shared" si="5"/>
        <v>0</v>
      </c>
      <c r="F115">
        <f t="shared" si="6"/>
        <v>0</v>
      </c>
    </row>
    <row r="116" spans="2:6">
      <c r="B116" t="s">
        <v>104</v>
      </c>
      <c r="C116">
        <v>40</v>
      </c>
      <c r="D116">
        <v>39</v>
      </c>
      <c r="E116">
        <f t="shared" si="5"/>
        <v>-1</v>
      </c>
      <c r="F116">
        <f t="shared" si="6"/>
        <v>-2.5000000000000001E-2</v>
      </c>
    </row>
    <row r="117" spans="2:6">
      <c r="B117" t="s">
        <v>105</v>
      </c>
      <c r="C117">
        <v>2</v>
      </c>
      <c r="D117">
        <v>3</v>
      </c>
      <c r="E117">
        <f t="shared" si="5"/>
        <v>1</v>
      </c>
      <c r="F117">
        <f t="shared" si="6"/>
        <v>0.5</v>
      </c>
    </row>
    <row r="118" spans="2:6">
      <c r="B118" t="s">
        <v>20</v>
      </c>
      <c r="C118">
        <f>SUM(C111:C117)</f>
        <v>224</v>
      </c>
      <c r="D118">
        <f>SUM(D111:D117)</f>
        <v>232</v>
      </c>
      <c r="E118">
        <f t="shared" si="5"/>
        <v>8</v>
      </c>
      <c r="F118">
        <f t="shared" si="6"/>
        <v>3.5714285714285712E-2</v>
      </c>
    </row>
    <row r="119" spans="2:6">
      <c r="B119" t="s">
        <v>81</v>
      </c>
    </row>
    <row r="120" spans="2:6" ht="18" customHeight="1">
      <c r="B120" t="s">
        <v>153</v>
      </c>
    </row>
    <row r="123" spans="2:6">
      <c r="B123" s="7" t="s">
        <v>31</v>
      </c>
      <c r="C123" s="7"/>
      <c r="D123" s="7"/>
      <c r="E123" s="7"/>
      <c r="F123" s="7"/>
    </row>
    <row r="124" spans="2:6">
      <c r="B124" s="7" t="s">
        <v>121</v>
      </c>
      <c r="C124" s="7"/>
      <c r="D124" s="7"/>
      <c r="E124" s="7"/>
      <c r="F124" s="7"/>
    </row>
    <row r="125" spans="2:6">
      <c r="B125" s="7" t="s">
        <v>110</v>
      </c>
      <c r="C125" s="7"/>
      <c r="D125" s="7"/>
      <c r="E125" s="7"/>
      <c r="F125" s="7"/>
    </row>
    <row r="126" spans="2:6">
      <c r="B126" s="7" t="s">
        <v>154</v>
      </c>
      <c r="C126" s="7"/>
      <c r="D126" s="7"/>
      <c r="E126" s="7"/>
      <c r="F126" s="7"/>
    </row>
    <row r="128" spans="2:6">
      <c r="B128" t="s">
        <v>95</v>
      </c>
      <c r="C128">
        <v>2019</v>
      </c>
      <c r="D128">
        <v>2023</v>
      </c>
      <c r="E128" t="s">
        <v>37</v>
      </c>
      <c r="F128" t="s">
        <v>38</v>
      </c>
    </row>
    <row r="129" spans="2:7">
      <c r="B129" t="s">
        <v>41</v>
      </c>
      <c r="C129">
        <v>186461</v>
      </c>
      <c r="D129">
        <v>262396</v>
      </c>
      <c r="E129">
        <f>D129-C129</f>
        <v>75935</v>
      </c>
      <c r="F129">
        <f>E129/C129</f>
        <v>0.40724333774891264</v>
      </c>
    </row>
    <row r="130" spans="2:7">
      <c r="B130" t="s">
        <v>116</v>
      </c>
      <c r="C130">
        <v>0</v>
      </c>
      <c r="D130">
        <v>227854</v>
      </c>
      <c r="E130">
        <f t="shared" ref="E130:E136" si="7">D130-C130</f>
        <v>227854</v>
      </c>
      <c r="F130">
        <v>1</v>
      </c>
      <c r="G130" t="s">
        <v>156</v>
      </c>
    </row>
    <row r="131" spans="2:7">
      <c r="B131" t="s">
        <v>9</v>
      </c>
      <c r="C131">
        <v>102577</v>
      </c>
      <c r="D131">
        <v>108512</v>
      </c>
      <c r="E131">
        <f t="shared" si="7"/>
        <v>5935</v>
      </c>
      <c r="F131">
        <f t="shared" ref="F131:F136" si="8">E131/C131</f>
        <v>5.7858974233990078E-2</v>
      </c>
    </row>
    <row r="132" spans="2:7">
      <c r="B132" t="s">
        <v>119</v>
      </c>
      <c r="C132">
        <v>21142</v>
      </c>
      <c r="D132">
        <v>20154</v>
      </c>
      <c r="E132">
        <f t="shared" si="7"/>
        <v>-988</v>
      </c>
      <c r="F132">
        <f t="shared" si="8"/>
        <v>-4.6731624255037366E-2</v>
      </c>
    </row>
    <row r="133" spans="2:7">
      <c r="B133" t="s">
        <v>103</v>
      </c>
      <c r="C133">
        <v>4237</v>
      </c>
      <c r="D133">
        <v>12672</v>
      </c>
      <c r="E133">
        <f t="shared" si="7"/>
        <v>8435</v>
      </c>
      <c r="F133">
        <f t="shared" si="8"/>
        <v>1.9907953740854378</v>
      </c>
    </row>
    <row r="134" spans="2:7">
      <c r="B134" t="s">
        <v>104</v>
      </c>
      <c r="C134">
        <v>18993</v>
      </c>
      <c r="D134">
        <v>14778</v>
      </c>
      <c r="E134">
        <f t="shared" si="7"/>
        <v>-4215</v>
      </c>
      <c r="F134">
        <f t="shared" si="8"/>
        <v>-0.22192386668772707</v>
      </c>
    </row>
    <row r="135" spans="2:7">
      <c r="B135" t="s">
        <v>105</v>
      </c>
      <c r="C135">
        <v>0</v>
      </c>
      <c r="D135">
        <v>5566</v>
      </c>
      <c r="E135">
        <f t="shared" si="7"/>
        <v>5566</v>
      </c>
      <c r="F135">
        <v>1</v>
      </c>
    </row>
    <row r="136" spans="2:7">
      <c r="B136" t="s">
        <v>20</v>
      </c>
      <c r="C136">
        <f>SUM(C129:C135)</f>
        <v>333410</v>
      </c>
      <c r="D136">
        <f>SUM(D129:D135)</f>
        <v>651932</v>
      </c>
      <c r="E136">
        <f t="shared" si="7"/>
        <v>318522</v>
      </c>
      <c r="F136">
        <f t="shared" si="8"/>
        <v>0.95534627035781772</v>
      </c>
    </row>
    <row r="137" spans="2:7">
      <c r="B137" t="s">
        <v>81</v>
      </c>
    </row>
    <row r="138" spans="2:7" ht="18" customHeight="1">
      <c r="B138" t="s">
        <v>157</v>
      </c>
    </row>
    <row r="141" spans="2:7">
      <c r="B141" s="7" t="s">
        <v>31</v>
      </c>
      <c r="C141" s="7"/>
      <c r="D141" s="7"/>
      <c r="E141" s="7"/>
      <c r="F141" s="7"/>
    </row>
    <row r="142" spans="2:7">
      <c r="B142" s="7" t="s">
        <v>122</v>
      </c>
      <c r="C142" s="7"/>
      <c r="D142" s="7"/>
      <c r="E142" s="7"/>
      <c r="F142" s="7"/>
    </row>
    <row r="143" spans="2:7">
      <c r="B143" s="7" t="s">
        <v>109</v>
      </c>
      <c r="C143" s="7"/>
      <c r="D143" s="7"/>
      <c r="E143" s="7"/>
      <c r="F143" s="7"/>
    </row>
    <row r="144" spans="2:7">
      <c r="B144" s="7" t="s">
        <v>158</v>
      </c>
      <c r="C144" s="7"/>
      <c r="D144" s="7"/>
      <c r="E144" s="7"/>
      <c r="F144" s="7"/>
    </row>
    <row r="146" spans="2:7">
      <c r="B146" t="s">
        <v>95</v>
      </c>
      <c r="C146">
        <v>2019</v>
      </c>
      <c r="D146">
        <v>2023</v>
      </c>
      <c r="E146" t="s">
        <v>107</v>
      </c>
      <c r="F146" t="s">
        <v>108</v>
      </c>
    </row>
    <row r="147" spans="2:7">
      <c r="B147" t="s">
        <v>41</v>
      </c>
      <c r="C147">
        <v>65</v>
      </c>
      <c r="D147">
        <v>61</v>
      </c>
      <c r="E147">
        <f>D147-C147</f>
        <v>-4</v>
      </c>
      <c r="F147">
        <f>E147/C147</f>
        <v>-6.1538461538461542E-2</v>
      </c>
    </row>
    <row r="148" spans="2:7">
      <c r="B148" t="s">
        <v>116</v>
      </c>
      <c r="C148">
        <v>0</v>
      </c>
      <c r="D148">
        <v>74</v>
      </c>
      <c r="E148">
        <f t="shared" ref="E148:E154" si="9">D148-C148</f>
        <v>74</v>
      </c>
      <c r="F148">
        <v>1</v>
      </c>
      <c r="G148" t="s">
        <v>142</v>
      </c>
    </row>
    <row r="149" spans="2:7">
      <c r="B149" t="s">
        <v>9</v>
      </c>
      <c r="C149">
        <v>40</v>
      </c>
      <c r="D149">
        <v>36</v>
      </c>
      <c r="E149">
        <f t="shared" si="9"/>
        <v>-4</v>
      </c>
      <c r="F149">
        <f t="shared" ref="F149:F154" si="10">E149/C149</f>
        <v>-0.1</v>
      </c>
    </row>
    <row r="150" spans="2:7">
      <c r="B150" t="s">
        <v>119</v>
      </c>
      <c r="C150">
        <v>16</v>
      </c>
      <c r="D150">
        <v>11</v>
      </c>
      <c r="E150">
        <f t="shared" si="9"/>
        <v>-5</v>
      </c>
      <c r="F150">
        <f t="shared" si="10"/>
        <v>-0.3125</v>
      </c>
    </row>
    <row r="151" spans="2:7">
      <c r="B151" t="s">
        <v>103</v>
      </c>
      <c r="C151">
        <v>7</v>
      </c>
      <c r="D151">
        <v>8</v>
      </c>
      <c r="E151">
        <f t="shared" si="9"/>
        <v>1</v>
      </c>
      <c r="F151">
        <f t="shared" si="10"/>
        <v>0.14285714285714285</v>
      </c>
    </row>
    <row r="152" spans="2:7">
      <c r="B152" t="s">
        <v>104</v>
      </c>
      <c r="C152">
        <v>41</v>
      </c>
      <c r="D152">
        <v>39</v>
      </c>
      <c r="E152">
        <f t="shared" si="9"/>
        <v>-2</v>
      </c>
      <c r="F152">
        <f t="shared" si="10"/>
        <v>-4.878048780487805E-2</v>
      </c>
    </row>
    <row r="153" spans="2:7">
      <c r="B153" t="s">
        <v>105</v>
      </c>
      <c r="C153">
        <v>0</v>
      </c>
      <c r="D153">
        <v>3</v>
      </c>
      <c r="E153">
        <f t="shared" si="9"/>
        <v>3</v>
      </c>
      <c r="F153">
        <v>1</v>
      </c>
    </row>
    <row r="154" spans="2:7">
      <c r="B154" t="s">
        <v>19</v>
      </c>
      <c r="C154">
        <f>SUM(C147:C153)</f>
        <v>169</v>
      </c>
      <c r="D154">
        <f>SUM(D147:D153)</f>
        <v>232</v>
      </c>
      <c r="E154">
        <f t="shared" si="9"/>
        <v>63</v>
      </c>
      <c r="F154">
        <f t="shared" si="10"/>
        <v>0.37278106508875741</v>
      </c>
    </row>
    <row r="155" spans="2:7">
      <c r="B155" t="s">
        <v>81</v>
      </c>
    </row>
    <row r="156" spans="2:7">
      <c r="B156" s="7" t="s">
        <v>159</v>
      </c>
      <c r="C156" s="7"/>
      <c r="D156" s="7"/>
      <c r="E156" s="7"/>
      <c r="F156" s="7"/>
    </row>
  </sheetData>
  <mergeCells count="28">
    <mergeCell ref="B17:H17"/>
    <mergeCell ref="B102:F102"/>
    <mergeCell ref="B156:F156"/>
    <mergeCell ref="B24:C24"/>
    <mergeCell ref="B123:F123"/>
    <mergeCell ref="B124:F124"/>
    <mergeCell ref="B125:F125"/>
    <mergeCell ref="A66:G66"/>
    <mergeCell ref="B89:F89"/>
    <mergeCell ref="B90:F90"/>
    <mergeCell ref="B105:F105"/>
    <mergeCell ref="B106:F106"/>
    <mergeCell ref="B37:C37"/>
    <mergeCell ref="B73:F73"/>
    <mergeCell ref="B87:F87"/>
    <mergeCell ref="B88:F88"/>
    <mergeCell ref="B142:F142"/>
    <mergeCell ref="B143:F143"/>
    <mergeCell ref="B144:F144"/>
    <mergeCell ref="B107:F107"/>
    <mergeCell ref="B108:F108"/>
    <mergeCell ref="B141:F141"/>
    <mergeCell ref="B126:F126"/>
    <mergeCell ref="B2:H2"/>
    <mergeCell ref="B3:H3"/>
    <mergeCell ref="B4:H4"/>
    <mergeCell ref="B5:H5"/>
    <mergeCell ref="B6:H6"/>
  </mergeCells>
  <pageMargins left="0.7" right="0.7" top="0.75" bottom="0.75" header="0.3" footer="0.3"/>
  <pageSetup scale="36" orientation="landscape" horizontalDpi="4294967293" r:id="rId1"/>
  <rowBreaks count="1" manualBreakCount="1">
    <brk id="63" max="8" man="1"/>
  </rowBreaks>
  <ignoredErrors>
    <ignoredError sqref="F8:F14 C118:D118 C136:D136 C154:D15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T122"/>
  <sheetViews>
    <sheetView view="pageBreakPreview" zoomScale="60" zoomScaleNormal="87" workbookViewId="0">
      <selection activeCell="G92" sqref="G92"/>
    </sheetView>
  </sheetViews>
  <sheetFormatPr baseColWidth="10" defaultColWidth="10.85546875" defaultRowHeight="12.75"/>
  <cols>
    <col min="1" max="1" width="25.140625" style="3" customWidth="1"/>
    <col min="2" max="2" width="12.42578125" style="3" customWidth="1"/>
    <col min="3" max="3" width="16.140625" style="3" customWidth="1"/>
    <col min="4" max="4" width="14.7109375" style="3" customWidth="1"/>
    <col min="5" max="5" width="16" style="3" customWidth="1"/>
    <col min="6" max="6" width="15.5703125" style="3" customWidth="1"/>
    <col min="7" max="7" width="14.28515625" style="3" customWidth="1"/>
    <col min="8" max="8" width="10.7109375" style="3" customWidth="1"/>
    <col min="9" max="9" width="13.28515625" style="3" customWidth="1"/>
    <col min="10" max="10" width="14" style="3" customWidth="1"/>
    <col min="11" max="11" width="12" style="3" customWidth="1"/>
    <col min="12" max="12" width="16" style="3" customWidth="1"/>
    <col min="13" max="13" width="10.5703125" style="3" customWidth="1"/>
    <col min="14" max="14" width="15.140625" style="3" customWidth="1"/>
    <col min="15" max="15" width="14" style="3" customWidth="1"/>
    <col min="16" max="16" width="13.7109375" style="3" customWidth="1"/>
    <col min="17" max="17" width="15.42578125" style="3" customWidth="1"/>
    <col min="18" max="18" width="14" style="3" customWidth="1"/>
    <col min="19" max="19" width="13.42578125" style="3" customWidth="1"/>
    <col min="20" max="20" width="15.42578125" style="3" customWidth="1"/>
    <col min="21" max="16384" width="10.85546875" style="3"/>
  </cols>
  <sheetData>
    <row r="1" spans="1:20" ht="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">
      <c r="A2" s="7" t="s">
        <v>71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">
      <c r="A3" s="7" t="s">
        <v>121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5">
      <c r="A4" s="7" t="s">
        <v>73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">
      <c r="A5" s="7" t="s">
        <v>145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15">
      <c r="A7" t="s">
        <v>55</v>
      </c>
      <c r="B7" t="s">
        <v>3</v>
      </c>
      <c r="C7" t="s">
        <v>2</v>
      </c>
      <c r="D7" t="s">
        <v>4</v>
      </c>
      <c r="E7" t="s">
        <v>5</v>
      </c>
      <c r="F7" t="s">
        <v>56</v>
      </c>
      <c r="G7" t="s">
        <v>7</v>
      </c>
      <c r="H7" t="s">
        <v>8</v>
      </c>
      <c r="I7" t="s">
        <v>9</v>
      </c>
      <c r="J7" t="s">
        <v>11</v>
      </c>
      <c r="K7" t="s">
        <v>12</v>
      </c>
      <c r="L7" t="s">
        <v>13</v>
      </c>
      <c r="M7" t="s">
        <v>57</v>
      </c>
      <c r="N7" t="s">
        <v>14</v>
      </c>
      <c r="O7" t="s">
        <v>15</v>
      </c>
      <c r="P7" t="s">
        <v>93</v>
      </c>
      <c r="Q7" t="s">
        <v>36</v>
      </c>
      <c r="R7" t="s">
        <v>17</v>
      </c>
      <c r="S7" t="s">
        <v>18</v>
      </c>
      <c r="T7" t="s">
        <v>20</v>
      </c>
    </row>
    <row r="8" spans="1:20" ht="15">
      <c r="A8" t="s">
        <v>58</v>
      </c>
      <c r="B8">
        <v>0</v>
      </c>
      <c r="C8">
        <v>0</v>
      </c>
      <c r="D8">
        <v>0</v>
      </c>
      <c r="E8">
        <v>9577</v>
      </c>
      <c r="F8">
        <v>0</v>
      </c>
      <c r="G8">
        <v>110709</v>
      </c>
      <c r="H8">
        <v>0</v>
      </c>
      <c r="I8">
        <v>0</v>
      </c>
      <c r="J8">
        <v>38998</v>
      </c>
      <c r="K8">
        <v>0</v>
      </c>
      <c r="L8">
        <v>58717</v>
      </c>
      <c r="M8">
        <v>0</v>
      </c>
      <c r="N8">
        <v>11506</v>
      </c>
      <c r="O8">
        <v>0</v>
      </c>
      <c r="P8">
        <v>349511</v>
      </c>
      <c r="Q8">
        <v>14241</v>
      </c>
      <c r="R8">
        <v>0</v>
      </c>
      <c r="S8">
        <v>129079.8</v>
      </c>
      <c r="T8">
        <f>SUM(B8:S8)</f>
        <v>722338.8</v>
      </c>
    </row>
    <row r="9" spans="1:20" ht="15">
      <c r="A9" t="s">
        <v>59</v>
      </c>
      <c r="B9">
        <v>0</v>
      </c>
      <c r="C9">
        <v>0</v>
      </c>
      <c r="D9">
        <v>0</v>
      </c>
      <c r="E9">
        <v>0</v>
      </c>
      <c r="F9">
        <v>0</v>
      </c>
      <c r="G9">
        <v>1161212</v>
      </c>
      <c r="H9">
        <v>0</v>
      </c>
      <c r="I9">
        <v>0</v>
      </c>
      <c r="J9">
        <v>58</v>
      </c>
      <c r="K9">
        <v>0</v>
      </c>
      <c r="L9">
        <v>0</v>
      </c>
      <c r="M9">
        <v>0</v>
      </c>
      <c r="N9">
        <v>11495</v>
      </c>
      <c r="O9">
        <v>0</v>
      </c>
      <c r="P9">
        <v>421040</v>
      </c>
      <c r="Q9">
        <v>0</v>
      </c>
      <c r="R9">
        <v>0</v>
      </c>
      <c r="S9">
        <v>9188.99</v>
      </c>
      <c r="T9">
        <f t="shared" ref="T9:T12" si="0">SUM(B9:S9)</f>
        <v>1602993.99</v>
      </c>
    </row>
    <row r="10" spans="1:20" ht="15">
      <c r="A10" t="s">
        <v>60</v>
      </c>
      <c r="B10">
        <v>42000</v>
      </c>
      <c r="C10">
        <v>0</v>
      </c>
      <c r="D10">
        <v>62062</v>
      </c>
      <c r="E10">
        <v>0</v>
      </c>
      <c r="F10">
        <v>0</v>
      </c>
      <c r="G10">
        <v>0</v>
      </c>
      <c r="H10">
        <v>0</v>
      </c>
      <c r="I10">
        <v>0</v>
      </c>
      <c r="J10">
        <v>147973</v>
      </c>
      <c r="K10">
        <v>0</v>
      </c>
      <c r="L10">
        <v>0</v>
      </c>
      <c r="M10">
        <v>0</v>
      </c>
      <c r="N10">
        <v>159204</v>
      </c>
      <c r="O10">
        <v>588723</v>
      </c>
      <c r="P10">
        <v>721777</v>
      </c>
      <c r="Q10">
        <v>0</v>
      </c>
      <c r="R10">
        <v>0</v>
      </c>
      <c r="S10">
        <v>0</v>
      </c>
      <c r="T10">
        <f t="shared" si="0"/>
        <v>1721739</v>
      </c>
    </row>
    <row r="11" spans="1:20" ht="15">
      <c r="A11" t="s">
        <v>61</v>
      </c>
      <c r="B11">
        <v>53887</v>
      </c>
      <c r="C11">
        <v>0</v>
      </c>
      <c r="D11">
        <v>0</v>
      </c>
      <c r="E11">
        <v>414522</v>
      </c>
      <c r="F11">
        <v>0</v>
      </c>
      <c r="G11">
        <v>0</v>
      </c>
      <c r="H11">
        <v>541597</v>
      </c>
      <c r="I11">
        <v>11166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895316</v>
      </c>
      <c r="Q11">
        <v>97922</v>
      </c>
      <c r="R11">
        <v>0</v>
      </c>
      <c r="S11">
        <v>220418</v>
      </c>
      <c r="T11">
        <f t="shared" si="0"/>
        <v>2234828</v>
      </c>
    </row>
    <row r="12" spans="1:20" ht="15">
      <c r="A12" t="s">
        <v>62</v>
      </c>
      <c r="B12">
        <f>SUM(B8:B11)</f>
        <v>95887</v>
      </c>
      <c r="C12">
        <f t="shared" ref="C12:S12" si="1">SUM(C8:C11)</f>
        <v>0</v>
      </c>
      <c r="D12">
        <f t="shared" si="1"/>
        <v>62062</v>
      </c>
      <c r="E12">
        <f t="shared" si="1"/>
        <v>424099</v>
      </c>
      <c r="F12">
        <f t="shared" si="1"/>
        <v>0</v>
      </c>
      <c r="G12">
        <f t="shared" si="1"/>
        <v>1271921</v>
      </c>
      <c r="H12">
        <f t="shared" si="1"/>
        <v>541597</v>
      </c>
      <c r="I12">
        <f t="shared" si="1"/>
        <v>11166</v>
      </c>
      <c r="J12">
        <f t="shared" si="1"/>
        <v>187029</v>
      </c>
      <c r="K12">
        <f t="shared" si="1"/>
        <v>0</v>
      </c>
      <c r="L12">
        <f t="shared" si="1"/>
        <v>58717</v>
      </c>
      <c r="M12">
        <f t="shared" si="1"/>
        <v>0</v>
      </c>
      <c r="N12">
        <f t="shared" si="1"/>
        <v>182205</v>
      </c>
      <c r="O12">
        <f t="shared" si="1"/>
        <v>588723</v>
      </c>
      <c r="P12">
        <f t="shared" si="1"/>
        <v>2387644</v>
      </c>
      <c r="Q12">
        <f t="shared" si="1"/>
        <v>112163</v>
      </c>
      <c r="R12">
        <f t="shared" si="1"/>
        <v>0</v>
      </c>
      <c r="S12">
        <f t="shared" si="1"/>
        <v>358686.79000000004</v>
      </c>
      <c r="T12">
        <f t="shared" si="0"/>
        <v>6281899.79</v>
      </c>
    </row>
    <row r="13" spans="1:20" ht="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>
      <c r="A14" t="s">
        <v>53</v>
      </c>
      <c r="B14" t="s">
        <v>3</v>
      </c>
      <c r="C14" t="s">
        <v>2</v>
      </c>
      <c r="D14" t="s">
        <v>4</v>
      </c>
      <c r="E14" t="s">
        <v>5</v>
      </c>
      <c r="F14" t="s">
        <v>56</v>
      </c>
      <c r="G14" t="s">
        <v>7</v>
      </c>
      <c r="H14" t="s">
        <v>8</v>
      </c>
      <c r="I14" t="s">
        <v>9</v>
      </c>
      <c r="J14" t="s">
        <v>11</v>
      </c>
      <c r="K14" t="s">
        <v>12</v>
      </c>
      <c r="L14" t="s">
        <v>13</v>
      </c>
      <c r="M14" t="s">
        <v>57</v>
      </c>
      <c r="N14" t="s">
        <v>14</v>
      </c>
      <c r="O14" t="s">
        <v>15</v>
      </c>
      <c r="P14" t="s">
        <v>93</v>
      </c>
      <c r="Q14" t="s">
        <v>36</v>
      </c>
      <c r="R14" t="s">
        <v>17</v>
      </c>
      <c r="S14" t="s">
        <v>18</v>
      </c>
      <c r="T14" t="s">
        <v>20</v>
      </c>
    </row>
    <row r="15" spans="1:20" ht="15">
      <c r="A15" t="s">
        <v>58</v>
      </c>
      <c r="B15">
        <v>0</v>
      </c>
      <c r="C15">
        <v>0</v>
      </c>
      <c r="D15">
        <v>3054</v>
      </c>
      <c r="E15">
        <v>3661</v>
      </c>
      <c r="F15">
        <v>0</v>
      </c>
      <c r="G15">
        <v>0</v>
      </c>
      <c r="H15">
        <v>0</v>
      </c>
      <c r="I15">
        <v>0</v>
      </c>
      <c r="J15">
        <v>25007</v>
      </c>
      <c r="K15">
        <v>0</v>
      </c>
      <c r="L15">
        <v>0</v>
      </c>
      <c r="M15">
        <v>0</v>
      </c>
      <c r="N15">
        <v>31169</v>
      </c>
      <c r="O15">
        <v>0</v>
      </c>
      <c r="P15">
        <v>58159</v>
      </c>
      <c r="Q15">
        <v>20769</v>
      </c>
      <c r="R15">
        <v>0</v>
      </c>
      <c r="S15">
        <v>5112.78</v>
      </c>
      <c r="T15">
        <f>SUM(B15:S15)</f>
        <v>146931.78</v>
      </c>
    </row>
    <row r="16" spans="1:20" ht="15">
      <c r="A16" t="s">
        <v>59</v>
      </c>
      <c r="B16">
        <v>0</v>
      </c>
      <c r="C16">
        <v>0</v>
      </c>
      <c r="D16">
        <v>0</v>
      </c>
      <c r="E16">
        <v>0</v>
      </c>
      <c r="F16">
        <v>0</v>
      </c>
      <c r="G16">
        <v>312114.02</v>
      </c>
      <c r="H16">
        <v>0</v>
      </c>
      <c r="I16">
        <v>0</v>
      </c>
      <c r="J16">
        <v>10280</v>
      </c>
      <c r="K16">
        <v>0</v>
      </c>
      <c r="L16">
        <v>0</v>
      </c>
      <c r="M16">
        <v>0</v>
      </c>
      <c r="N16">
        <v>22391</v>
      </c>
      <c r="O16">
        <v>0</v>
      </c>
      <c r="P16">
        <v>169817</v>
      </c>
      <c r="Q16">
        <v>0</v>
      </c>
      <c r="R16">
        <v>0</v>
      </c>
      <c r="S16">
        <v>76264</v>
      </c>
      <c r="T16">
        <f t="shared" ref="T16:T19" si="2">SUM(B16:S16)</f>
        <v>590866.02</v>
      </c>
    </row>
    <row r="17" spans="1:20" ht="15">
      <c r="A17" t="s">
        <v>60</v>
      </c>
      <c r="B17">
        <v>0</v>
      </c>
      <c r="C17">
        <v>0</v>
      </c>
      <c r="D17">
        <v>13738</v>
      </c>
      <c r="E17">
        <v>0</v>
      </c>
      <c r="F17">
        <v>0</v>
      </c>
      <c r="G17">
        <v>0</v>
      </c>
      <c r="H17">
        <v>0</v>
      </c>
      <c r="I17">
        <v>2000</v>
      </c>
      <c r="J17">
        <v>0</v>
      </c>
      <c r="K17">
        <v>0</v>
      </c>
      <c r="L17">
        <v>0</v>
      </c>
      <c r="M17">
        <v>0</v>
      </c>
      <c r="N17">
        <v>32257</v>
      </c>
      <c r="O17">
        <v>0</v>
      </c>
      <c r="P17">
        <v>37961</v>
      </c>
      <c r="Q17">
        <v>7000</v>
      </c>
      <c r="R17">
        <v>0</v>
      </c>
      <c r="S17">
        <v>0</v>
      </c>
      <c r="T17">
        <f t="shared" si="2"/>
        <v>92956</v>
      </c>
    </row>
    <row r="18" spans="1:20" ht="15">
      <c r="A18" t="s">
        <v>61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267635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3653</v>
      </c>
      <c r="Q18">
        <v>49064</v>
      </c>
      <c r="R18">
        <v>0</v>
      </c>
      <c r="S18">
        <v>0</v>
      </c>
      <c r="T18">
        <f t="shared" si="2"/>
        <v>320352</v>
      </c>
    </row>
    <row r="19" spans="1:20" ht="15">
      <c r="A19" t="s">
        <v>63</v>
      </c>
      <c r="B19">
        <f>SUM(B15:B18)</f>
        <v>0</v>
      </c>
      <c r="C19">
        <f t="shared" ref="C19:S19" si="3">SUM(C15:C18)</f>
        <v>0</v>
      </c>
      <c r="D19">
        <f t="shared" si="3"/>
        <v>16792</v>
      </c>
      <c r="E19">
        <f t="shared" si="3"/>
        <v>3661</v>
      </c>
      <c r="F19">
        <f t="shared" si="3"/>
        <v>0</v>
      </c>
      <c r="G19">
        <f t="shared" si="3"/>
        <v>312114.02</v>
      </c>
      <c r="H19">
        <f t="shared" si="3"/>
        <v>267635</v>
      </c>
      <c r="I19">
        <f t="shared" si="3"/>
        <v>2000</v>
      </c>
      <c r="J19">
        <f t="shared" si="3"/>
        <v>35287</v>
      </c>
      <c r="K19">
        <f t="shared" si="3"/>
        <v>0</v>
      </c>
      <c r="L19">
        <f t="shared" si="3"/>
        <v>0</v>
      </c>
      <c r="M19">
        <f t="shared" si="3"/>
        <v>0</v>
      </c>
      <c r="N19">
        <f t="shared" si="3"/>
        <v>85817</v>
      </c>
      <c r="O19">
        <f t="shared" si="3"/>
        <v>0</v>
      </c>
      <c r="P19">
        <f t="shared" si="3"/>
        <v>269590</v>
      </c>
      <c r="Q19">
        <f t="shared" si="3"/>
        <v>76833</v>
      </c>
      <c r="R19">
        <f t="shared" si="3"/>
        <v>0</v>
      </c>
      <c r="S19">
        <f t="shared" si="3"/>
        <v>81376.78</v>
      </c>
      <c r="T19">
        <f t="shared" si="2"/>
        <v>1151105.8</v>
      </c>
    </row>
    <row r="20" spans="1:20" ht="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>
      <c r="A21" t="s">
        <v>54</v>
      </c>
      <c r="B21" t="s">
        <v>3</v>
      </c>
      <c r="C21" t="s">
        <v>2</v>
      </c>
      <c r="D21" t="s">
        <v>4</v>
      </c>
      <c r="E21" t="s">
        <v>5</v>
      </c>
      <c r="F21" t="s">
        <v>56</v>
      </c>
      <c r="G21" t="s">
        <v>7</v>
      </c>
      <c r="H21" t="s">
        <v>8</v>
      </c>
      <c r="I21" t="s">
        <v>9</v>
      </c>
      <c r="J21" t="s">
        <v>11</v>
      </c>
      <c r="K21" t="s">
        <v>12</v>
      </c>
      <c r="L21" t="s">
        <v>13</v>
      </c>
      <c r="M21" t="s">
        <v>57</v>
      </c>
      <c r="N21" t="s">
        <v>14</v>
      </c>
      <c r="O21" t="s">
        <v>15</v>
      </c>
      <c r="P21" t="s">
        <v>93</v>
      </c>
      <c r="Q21" t="s">
        <v>36</v>
      </c>
      <c r="R21" t="s">
        <v>17</v>
      </c>
      <c r="S21" t="s">
        <v>18</v>
      </c>
      <c r="T21" t="s">
        <v>20</v>
      </c>
    </row>
    <row r="22" spans="1:20" ht="15">
      <c r="A22" t="s">
        <v>50</v>
      </c>
      <c r="B22">
        <v>0</v>
      </c>
      <c r="C22">
        <v>0</v>
      </c>
      <c r="D22">
        <v>0</v>
      </c>
      <c r="E22">
        <v>0</v>
      </c>
      <c r="F22">
        <v>0</v>
      </c>
      <c r="G22">
        <v>767909</v>
      </c>
      <c r="H22">
        <v>0</v>
      </c>
      <c r="I22"/>
      <c r="J22">
        <v>0</v>
      </c>
      <c r="K22">
        <v>0</v>
      </c>
      <c r="L22">
        <v>0</v>
      </c>
      <c r="M22">
        <v>0</v>
      </c>
      <c r="N22">
        <v>110</v>
      </c>
      <c r="O22">
        <v>0</v>
      </c>
      <c r="P22">
        <v>32282</v>
      </c>
      <c r="Q22">
        <v>0</v>
      </c>
      <c r="R22">
        <v>0</v>
      </c>
      <c r="S22">
        <v>2448</v>
      </c>
      <c r="T22">
        <f>SUM(B22:S22)</f>
        <v>802749</v>
      </c>
    </row>
    <row r="23" spans="1:20" ht="15">
      <c r="A23" t="s">
        <v>64</v>
      </c>
      <c r="B23">
        <v>0</v>
      </c>
      <c r="C23">
        <v>0</v>
      </c>
      <c r="D23">
        <v>0</v>
      </c>
      <c r="E23">
        <v>0</v>
      </c>
      <c r="F23">
        <v>0</v>
      </c>
      <c r="G23">
        <v>659511</v>
      </c>
      <c r="H23">
        <v>0</v>
      </c>
      <c r="I23"/>
      <c r="J23">
        <v>0</v>
      </c>
      <c r="K23">
        <v>0</v>
      </c>
      <c r="L23">
        <v>0</v>
      </c>
      <c r="M23">
        <v>0</v>
      </c>
      <c r="N23">
        <v>3781</v>
      </c>
      <c r="O23">
        <v>0</v>
      </c>
      <c r="P23">
        <v>37929</v>
      </c>
      <c r="Q23">
        <v>0</v>
      </c>
      <c r="R23">
        <v>0</v>
      </c>
      <c r="S23">
        <v>0</v>
      </c>
      <c r="T23">
        <f>SUM(B23:S23)</f>
        <v>701221</v>
      </c>
    </row>
    <row r="24" spans="1:20" ht="15">
      <c r="A24" t="s">
        <v>65</v>
      </c>
      <c r="B24">
        <f>SUM(B22:B23)</f>
        <v>0</v>
      </c>
      <c r="C24">
        <f t="shared" ref="C24:T24" si="4">SUM(C22:C23)</f>
        <v>0</v>
      </c>
      <c r="D24">
        <f t="shared" si="4"/>
        <v>0</v>
      </c>
      <c r="E24">
        <f t="shared" si="4"/>
        <v>0</v>
      </c>
      <c r="F24">
        <f t="shared" si="4"/>
        <v>0</v>
      </c>
      <c r="G24">
        <f t="shared" si="4"/>
        <v>1427420</v>
      </c>
      <c r="H24">
        <f t="shared" si="4"/>
        <v>0</v>
      </c>
      <c r="I24">
        <f t="shared" si="4"/>
        <v>0</v>
      </c>
      <c r="J24">
        <f t="shared" si="4"/>
        <v>0</v>
      </c>
      <c r="K24">
        <f t="shared" si="4"/>
        <v>0</v>
      </c>
      <c r="L24">
        <f t="shared" si="4"/>
        <v>0</v>
      </c>
      <c r="M24">
        <f t="shared" si="4"/>
        <v>0</v>
      </c>
      <c r="N24">
        <f t="shared" si="4"/>
        <v>3891</v>
      </c>
      <c r="O24">
        <f t="shared" si="4"/>
        <v>0</v>
      </c>
      <c r="P24">
        <f t="shared" si="4"/>
        <v>70211</v>
      </c>
      <c r="Q24">
        <f t="shared" si="4"/>
        <v>0</v>
      </c>
      <c r="R24">
        <f t="shared" si="4"/>
        <v>0</v>
      </c>
      <c r="S24">
        <f t="shared" si="4"/>
        <v>2448</v>
      </c>
      <c r="T24">
        <f t="shared" si="4"/>
        <v>1503970</v>
      </c>
    </row>
    <row r="25" spans="1:20" ht="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>
      <c r="A26" t="s">
        <v>66</v>
      </c>
      <c r="B26">
        <f>B12+B19+B24</f>
        <v>95887</v>
      </c>
      <c r="C26">
        <f t="shared" ref="C26:S26" si="5">C12+C19+C24</f>
        <v>0</v>
      </c>
      <c r="D26">
        <f t="shared" si="5"/>
        <v>78854</v>
      </c>
      <c r="E26">
        <f t="shared" si="5"/>
        <v>427760</v>
      </c>
      <c r="F26">
        <f t="shared" si="5"/>
        <v>0</v>
      </c>
      <c r="G26">
        <f t="shared" si="5"/>
        <v>3011455.02</v>
      </c>
      <c r="H26">
        <f t="shared" si="5"/>
        <v>809232</v>
      </c>
      <c r="I26">
        <f t="shared" si="5"/>
        <v>13166</v>
      </c>
      <c r="J26">
        <f t="shared" si="5"/>
        <v>222316</v>
      </c>
      <c r="K26">
        <f t="shared" si="5"/>
        <v>0</v>
      </c>
      <c r="L26">
        <f t="shared" si="5"/>
        <v>58717</v>
      </c>
      <c r="M26">
        <f t="shared" si="5"/>
        <v>0</v>
      </c>
      <c r="N26">
        <f t="shared" si="5"/>
        <v>271913</v>
      </c>
      <c r="O26">
        <f t="shared" si="5"/>
        <v>588723</v>
      </c>
      <c r="P26">
        <f>P12+P19+P24</f>
        <v>2727445</v>
      </c>
      <c r="Q26">
        <f t="shared" si="5"/>
        <v>188996</v>
      </c>
      <c r="R26">
        <f t="shared" si="5"/>
        <v>0</v>
      </c>
      <c r="S26">
        <f t="shared" si="5"/>
        <v>442511.57000000007</v>
      </c>
      <c r="T26">
        <f>T12+T19+T24</f>
        <v>8936975.5899999999</v>
      </c>
    </row>
    <row r="27" spans="1:20" ht="15">
      <c r="A27" t="s">
        <v>81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>
      <c r="A28" t="s">
        <v>94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>
      <c r="A31" s="7" t="s">
        <v>133</v>
      </c>
      <c r="B31" s="7"/>
      <c r="C31" s="7"/>
      <c r="D31" s="7"/>
      <c r="E31" s="7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>
      <c r="A32" s="7" t="s">
        <v>165</v>
      </c>
      <c r="B32" s="7"/>
      <c r="C32" s="7"/>
      <c r="D32" s="7"/>
      <c r="E32" s="7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30" customHeight="1">
      <c r="A34" t="s">
        <v>55</v>
      </c>
      <c r="B34">
        <v>2022</v>
      </c>
      <c r="C34">
        <v>2023</v>
      </c>
      <c r="D34" t="s">
        <v>76</v>
      </c>
      <c r="E34" t="s">
        <v>85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>
      <c r="A35" t="s">
        <v>88</v>
      </c>
      <c r="B35">
        <v>497658</v>
      </c>
      <c r="C35">
        <v>722338.8</v>
      </c>
      <c r="D35">
        <f>C35-B35</f>
        <v>224680.80000000005</v>
      </c>
      <c r="E35">
        <f>D35/B35</f>
        <v>0.4514763150597399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>
      <c r="A36" t="s">
        <v>86</v>
      </c>
      <c r="B36">
        <v>1370986</v>
      </c>
      <c r="C36">
        <v>1602993.99</v>
      </c>
      <c r="D36">
        <f t="shared" ref="D36:D38" si="6">C36-B36</f>
        <v>232007.99</v>
      </c>
      <c r="E36">
        <f t="shared" ref="E36:E38" si="7">D36/B36</f>
        <v>0.16922710370492478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>
      <c r="A37" t="s">
        <v>60</v>
      </c>
      <c r="B37">
        <v>1624473</v>
      </c>
      <c r="C37">
        <v>1721739</v>
      </c>
      <c r="D37">
        <f t="shared" si="6"/>
        <v>97266</v>
      </c>
      <c r="E37">
        <f t="shared" si="7"/>
        <v>5.9875418058656558E-2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>
      <c r="A38" t="s">
        <v>61</v>
      </c>
      <c r="B38">
        <v>1796352</v>
      </c>
      <c r="C38">
        <v>2234828</v>
      </c>
      <c r="D38">
        <f t="shared" si="6"/>
        <v>438476</v>
      </c>
      <c r="E38">
        <f t="shared" si="7"/>
        <v>0.24409247185406868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>
      <c r="A39" t="s">
        <v>62</v>
      </c>
      <c r="B39">
        <f>SUM(B35:B38)</f>
        <v>5289469</v>
      </c>
      <c r="C39">
        <f t="shared" ref="C39:D39" si="8">SUM(C35:C38)</f>
        <v>6281899.79</v>
      </c>
      <c r="D39">
        <f t="shared" si="8"/>
        <v>992430.79</v>
      </c>
      <c r="E39">
        <f>D39/B39</f>
        <v>0.18762389759728246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26.25" customHeight="1">
      <c r="A41" t="s">
        <v>53</v>
      </c>
      <c r="B41">
        <v>2022</v>
      </c>
      <c r="C41">
        <v>2023</v>
      </c>
      <c r="D41" t="s">
        <v>76</v>
      </c>
      <c r="E41" t="s">
        <v>85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>
      <c r="A42" t="s">
        <v>87</v>
      </c>
      <c r="B42">
        <v>155299</v>
      </c>
      <c r="C42">
        <v>146931.78</v>
      </c>
      <c r="D42">
        <f>C42-B42</f>
        <v>-8367.2200000000012</v>
      </c>
      <c r="E42">
        <f>D42/B42</f>
        <v>-5.3878131861763441E-2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>
      <c r="A43" t="s">
        <v>86</v>
      </c>
      <c r="B43">
        <v>442616</v>
      </c>
      <c r="C43">
        <v>590866.02</v>
      </c>
      <c r="D43">
        <f t="shared" ref="D43:D45" si="9">C43-B43</f>
        <v>148250.02000000002</v>
      </c>
      <c r="E43">
        <f t="shared" ref="E43:E45" si="10">D43/B43</f>
        <v>0.3349404901765865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>
      <c r="A44" t="s">
        <v>131</v>
      </c>
      <c r="B44">
        <v>179766</v>
      </c>
      <c r="C44">
        <v>92956</v>
      </c>
      <c r="D44">
        <f t="shared" si="9"/>
        <v>-86810</v>
      </c>
      <c r="E44">
        <f t="shared" si="10"/>
        <v>-0.48290555499927684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>
      <c r="A45" t="s">
        <v>130</v>
      </c>
      <c r="B45">
        <v>328121</v>
      </c>
      <c r="C45">
        <v>320352</v>
      </c>
      <c r="D45">
        <f t="shared" si="9"/>
        <v>-7769</v>
      </c>
      <c r="E45">
        <f t="shared" si="10"/>
        <v>-2.3677241017795263E-2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>
      <c r="A46" t="s">
        <v>75</v>
      </c>
      <c r="B46">
        <f>SUM(B42:B45)</f>
        <v>1105802</v>
      </c>
      <c r="C46">
        <f t="shared" ref="C46:D46" si="11">SUM(C42:C45)</f>
        <v>1151105.8</v>
      </c>
      <c r="D46">
        <f t="shared" si="11"/>
        <v>45303.800000000017</v>
      </c>
      <c r="E46">
        <f>D46/B46</f>
        <v>4.0969178930767007E-2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24" customHeight="1">
      <c r="A48" t="s">
        <v>54</v>
      </c>
      <c r="B48">
        <v>2022</v>
      </c>
      <c r="C48">
        <v>2023</v>
      </c>
      <c r="D48" t="s">
        <v>76</v>
      </c>
      <c r="E48" t="s">
        <v>85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>
      <c r="A49" t="s">
        <v>50</v>
      </c>
      <c r="B49">
        <v>546383</v>
      </c>
      <c r="C49">
        <v>802749</v>
      </c>
      <c r="D49">
        <f>C49-B49</f>
        <v>256366</v>
      </c>
      <c r="E49">
        <f>D49/B49</f>
        <v>0.46920566708700673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>
      <c r="A50" t="s">
        <v>64</v>
      </c>
      <c r="B50">
        <v>494431</v>
      </c>
      <c r="C50">
        <v>701221</v>
      </c>
      <c r="D50">
        <f t="shared" ref="D50" si="12">C50-B50</f>
        <v>206790</v>
      </c>
      <c r="E50">
        <f t="shared" ref="E50" si="13">D50/B50</f>
        <v>0.41823833861549942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>
      <c r="A51" t="s">
        <v>74</v>
      </c>
      <c r="B51">
        <f>SUM(B49:B50)</f>
        <v>1040814</v>
      </c>
      <c r="C51">
        <f t="shared" ref="C51:D51" si="14">SUM(C49:C50)</f>
        <v>1503970</v>
      </c>
      <c r="D51">
        <f t="shared" si="14"/>
        <v>463156</v>
      </c>
      <c r="E51">
        <f>D51/B51</f>
        <v>0.44499401430034569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>
      <c r="A53" t="s">
        <v>66</v>
      </c>
      <c r="B53">
        <f>B39+B46+B51</f>
        <v>7436085</v>
      </c>
      <c r="C53">
        <f>C39+C46+C51</f>
        <v>8936975.5899999999</v>
      </c>
      <c r="D53">
        <f>C53-B53</f>
        <v>1500890.5899999999</v>
      </c>
      <c r="E53">
        <f>D53/B53</f>
        <v>0.20183881572090689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>
      <c r="A54" t="s">
        <v>81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A57" s="7" t="s">
        <v>132</v>
      </c>
      <c r="B57" s="7"/>
      <c r="C57" s="7"/>
      <c r="D57" s="7"/>
      <c r="E57" s="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A58" s="7" t="s">
        <v>166</v>
      </c>
      <c r="B58" s="7"/>
      <c r="C58" s="7"/>
      <c r="D58" s="7"/>
      <c r="E58" s="7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>
      <c r="A59" t="s">
        <v>95</v>
      </c>
      <c r="B59">
        <v>2022</v>
      </c>
      <c r="C59">
        <v>2023</v>
      </c>
      <c r="D59" t="s">
        <v>111</v>
      </c>
      <c r="E59" t="s">
        <v>108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>
      <c r="A60" t="s">
        <v>2</v>
      </c>
      <c r="B60">
        <v>0</v>
      </c>
      <c r="C60">
        <v>0</v>
      </c>
      <c r="D60">
        <f>C60-B60</f>
        <v>0</v>
      </c>
      <c r="E60">
        <v>0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>
      <c r="A61" t="s">
        <v>3</v>
      </c>
      <c r="B61">
        <v>36283</v>
      </c>
      <c r="C61">
        <v>95887</v>
      </c>
      <c r="D61">
        <f t="shared" ref="D61:D75" si="15">C61-B61</f>
        <v>59604</v>
      </c>
      <c r="E61">
        <f t="shared" ref="E61:E75" si="16">D61/B61</f>
        <v>1.6427528043436319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>
      <c r="A62" t="s">
        <v>4</v>
      </c>
      <c r="B62">
        <v>20976</v>
      </c>
      <c r="C62">
        <v>78854</v>
      </c>
      <c r="D62">
        <f t="shared" si="15"/>
        <v>57878</v>
      </c>
      <c r="E62">
        <f t="shared" si="16"/>
        <v>2.7592486651411137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>
      <c r="A63" t="s">
        <v>5</v>
      </c>
      <c r="B63">
        <v>379718</v>
      </c>
      <c r="C63">
        <v>427760</v>
      </c>
      <c r="D63">
        <f t="shared" si="15"/>
        <v>48042</v>
      </c>
      <c r="E63">
        <f t="shared" si="16"/>
        <v>0.12652020710105921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>
      <c r="A64" t="s">
        <v>7</v>
      </c>
      <c r="B64">
        <v>1660125</v>
      </c>
      <c r="C64">
        <v>3011455.02</v>
      </c>
      <c r="D64">
        <f t="shared" si="15"/>
        <v>1351330.02</v>
      </c>
      <c r="E64">
        <f t="shared" si="16"/>
        <v>0.81399293426699793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15">
      <c r="A65" t="s">
        <v>8</v>
      </c>
      <c r="B65">
        <v>652135</v>
      </c>
      <c r="C65">
        <v>809232</v>
      </c>
      <c r="D65">
        <f t="shared" si="15"/>
        <v>157097</v>
      </c>
      <c r="E65">
        <f t="shared" si="16"/>
        <v>0.24089644015426254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15">
      <c r="A66" t="s">
        <v>9</v>
      </c>
      <c r="B66">
        <v>26834</v>
      </c>
      <c r="C66">
        <v>13166</v>
      </c>
      <c r="D66">
        <f t="shared" si="15"/>
        <v>-13668</v>
      </c>
      <c r="E66">
        <f t="shared" si="16"/>
        <v>-0.50935380487441306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ht="15">
      <c r="A67" t="s">
        <v>11</v>
      </c>
      <c r="B67">
        <v>156084</v>
      </c>
      <c r="C67">
        <v>222316</v>
      </c>
      <c r="D67">
        <f t="shared" si="15"/>
        <v>66232</v>
      </c>
      <c r="E67">
        <f t="shared" si="16"/>
        <v>0.42433561415647986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15">
      <c r="A68" t="s">
        <v>13</v>
      </c>
      <c r="B68">
        <v>22635</v>
      </c>
      <c r="C68">
        <v>58717</v>
      </c>
      <c r="D68">
        <f t="shared" si="15"/>
        <v>36082</v>
      </c>
      <c r="E68">
        <f t="shared" si="16"/>
        <v>1.5940799646565054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t="15">
      <c r="A69" t="s">
        <v>14</v>
      </c>
      <c r="B69">
        <v>327886</v>
      </c>
      <c r="C69">
        <v>271913</v>
      </c>
      <c r="D69">
        <f t="shared" si="15"/>
        <v>-55973</v>
      </c>
      <c r="E69">
        <f t="shared" si="16"/>
        <v>-0.17070872193384287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5">
      <c r="A70" t="s">
        <v>93</v>
      </c>
      <c r="B70">
        <v>3007815</v>
      </c>
      <c r="C70">
        <v>2727445</v>
      </c>
      <c r="D70">
        <f t="shared" si="15"/>
        <v>-280370</v>
      </c>
      <c r="E70">
        <f t="shared" si="16"/>
        <v>-9.3213844601479814E-2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5">
      <c r="A71" t="s">
        <v>15</v>
      </c>
      <c r="B71">
        <v>538557</v>
      </c>
      <c r="C71">
        <v>588723</v>
      </c>
      <c r="D71">
        <f t="shared" si="15"/>
        <v>50166</v>
      </c>
      <c r="E71">
        <f t="shared" si="16"/>
        <v>9.3148914599568852E-2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15">
      <c r="A72" t="s">
        <v>36</v>
      </c>
      <c r="B72">
        <v>275543</v>
      </c>
      <c r="C72">
        <v>188996</v>
      </c>
      <c r="D72">
        <f t="shared" si="15"/>
        <v>-86547</v>
      </c>
      <c r="E72">
        <f t="shared" si="16"/>
        <v>-0.31409616647855326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15">
      <c r="A73" t="s">
        <v>17</v>
      </c>
      <c r="B73">
        <v>1587</v>
      </c>
      <c r="C73">
        <v>0</v>
      </c>
      <c r="D73">
        <f t="shared" si="15"/>
        <v>-1587</v>
      </c>
      <c r="E73">
        <f t="shared" si="16"/>
        <v>-1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t="15">
      <c r="A74" t="s">
        <v>18</v>
      </c>
      <c r="B74">
        <v>329907</v>
      </c>
      <c r="C74">
        <v>442511.57000000007</v>
      </c>
      <c r="D74">
        <f t="shared" si="15"/>
        <v>112604.57000000007</v>
      </c>
      <c r="E74">
        <f t="shared" si="16"/>
        <v>0.34132216048765279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15">
      <c r="A75" t="s">
        <v>66</v>
      </c>
      <c r="B75">
        <f>SUM(B60:B74)</f>
        <v>7436085</v>
      </c>
      <c r="C75">
        <f>SUM(C60:C74)</f>
        <v>8936975.5899999999</v>
      </c>
      <c r="D75">
        <f t="shared" si="15"/>
        <v>1500890.5899999999</v>
      </c>
      <c r="E75">
        <f t="shared" si="16"/>
        <v>0.20183881572090689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15">
      <c r="A76" t="s">
        <v>81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t="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ht="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ht="15">
      <c r="A79" s="7" t="s">
        <v>167</v>
      </c>
      <c r="B79" s="7"/>
      <c r="C79" s="7"/>
      <c r="D79" s="7"/>
      <c r="E79" s="7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ht="1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5">
      <c r="A81" t="s">
        <v>112</v>
      </c>
      <c r="B81">
        <v>2022</v>
      </c>
      <c r="C81">
        <v>2023</v>
      </c>
      <c r="D81" t="s">
        <v>78</v>
      </c>
      <c r="E81" t="s">
        <v>79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ht="15">
      <c r="A82" t="s">
        <v>55</v>
      </c>
      <c r="B82">
        <v>5289469</v>
      </c>
      <c r="C82">
        <v>6281899.79</v>
      </c>
      <c r="D82">
        <f>C82-B82</f>
        <v>992430.79</v>
      </c>
      <c r="E82">
        <f>D82/B82</f>
        <v>0.18762389759728246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ht="15">
      <c r="A83" t="s">
        <v>69</v>
      </c>
      <c r="B83">
        <v>1105802</v>
      </c>
      <c r="C83">
        <v>1151105.8</v>
      </c>
      <c r="D83">
        <f t="shared" ref="D83:D85" si="17">C83-B83</f>
        <v>45303.800000000047</v>
      </c>
      <c r="E83">
        <f t="shared" ref="E83:E85" si="18">D83/B83</f>
        <v>4.0969178930767035E-2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ht="15">
      <c r="A84" t="s">
        <v>54</v>
      </c>
      <c r="B84">
        <v>1040814</v>
      </c>
      <c r="C84">
        <v>1503970</v>
      </c>
      <c r="D84">
        <f t="shared" si="17"/>
        <v>463156</v>
      </c>
      <c r="E84">
        <f t="shared" si="18"/>
        <v>0.44499401430034569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ht="15">
      <c r="A85" t="s">
        <v>19</v>
      </c>
      <c r="B85">
        <f>SUM(B82:B84)</f>
        <v>7436085</v>
      </c>
      <c r="C85">
        <f>SUM(C82:C84)</f>
        <v>8936975.5899999999</v>
      </c>
      <c r="D85">
        <f t="shared" si="17"/>
        <v>1500890.5899999999</v>
      </c>
      <c r="E85">
        <f t="shared" si="18"/>
        <v>0.20183881572090689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ht="15">
      <c r="A86" t="s">
        <v>81</v>
      </c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ht="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ht="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ht="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ht="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ht="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ht="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ht="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ht="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ht="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ht="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ht="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ht="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ht="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ht="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ht="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ht="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ht="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ht="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ht="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ht="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ht="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ht="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ht="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ht="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ht="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ht="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ht="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ht="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ht="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ht="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ht="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ht="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ht="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</sheetData>
  <mergeCells count="9">
    <mergeCell ref="A32:E32"/>
    <mergeCell ref="A79:E79"/>
    <mergeCell ref="A2:T2"/>
    <mergeCell ref="A31:E31"/>
    <mergeCell ref="A5:T5"/>
    <mergeCell ref="A4:T4"/>
    <mergeCell ref="A3:T3"/>
    <mergeCell ref="A57:E57"/>
    <mergeCell ref="A58:E58"/>
  </mergeCells>
  <pageMargins left="0.7" right="0.7" top="0.75" bottom="0.75" header="0.3" footer="0.3"/>
  <pageSetup scale="37" orientation="landscape" horizontalDpi="4294967293" verticalDpi="0" r:id="rId1"/>
  <rowBreaks count="1" manualBreakCount="1">
    <brk id="89" max="19" man="1"/>
  </rowBreaks>
  <ignoredErrors>
    <ignoredError sqref="B85:C85 B51:C51 B39:D39 B46 B75:C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COMPARATIVO EMB.</vt:lpstr>
      <vt:lpstr>EMBARCACIONES </vt:lpstr>
      <vt:lpstr>CONTENEDORES</vt:lpstr>
      <vt:lpstr>Representacion porct.</vt:lpstr>
      <vt:lpstr>CRUCEROS </vt:lpstr>
      <vt:lpstr>CARGAS</vt:lpstr>
      <vt:lpstr>CARGAS!Área_de_impresión</vt:lpstr>
      <vt:lpstr>'COMPARATIVO EMB.'!Área_de_impresión</vt:lpstr>
      <vt:lpstr>CONTENEDORES!Área_de_impresión</vt:lpstr>
      <vt:lpstr>'CRUCEROS '!Área_de_impresión</vt:lpstr>
      <vt:lpstr>'EMBARCACIONES '!Área_de_impresión</vt:lpstr>
      <vt:lpstr>'Representacion porct.'!Área_de_impresión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MOISES ISSAIAS RICHARSON CAMPUSANO</cp:lastModifiedBy>
  <cp:lastPrinted>2024-01-24T15:42:20Z</cp:lastPrinted>
  <dcterms:created xsi:type="dcterms:W3CDTF">2023-01-12T15:54:36Z</dcterms:created>
  <dcterms:modified xsi:type="dcterms:W3CDTF">2024-01-24T16:06:15Z</dcterms:modified>
</cp:coreProperties>
</file>