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4\"/>
    </mc:Choice>
  </mc:AlternateContent>
  <bookViews>
    <workbookView xWindow="0" yWindow="0" windowWidth="10140" windowHeight="3450" firstSheet="2" activeTab="6"/>
  </bookViews>
  <sheets>
    <sheet name="COMPARATIVO EMB." sheetId="5" r:id="rId1"/>
    <sheet name="EMBARCACIONES " sheetId="1" r:id="rId2"/>
    <sheet name="Representacion porct." sheetId="8" r:id="rId3"/>
    <sheet name="CARGAS" sheetId="4" r:id="rId4"/>
    <sheet name="CONTENEDORES" sheetId="3" r:id="rId5"/>
    <sheet name="Contenedores por Unidad" sheetId="10" r:id="rId6"/>
    <sheet name="CRUCEROS " sheetId="9" r:id="rId7"/>
  </sheets>
  <externalReferences>
    <externalReference r:id="rId8"/>
  </externalReferences>
  <definedNames>
    <definedName name="_xlnm._FilterDatabase" localSheetId="1" hidden="1">'EMBARCACIONES '!$B$8:$M$32</definedName>
    <definedName name="_xlnm.Print_Area" localSheetId="3">CARGAS!$A$1:$T$132</definedName>
    <definedName name="_xlnm.Print_Area" localSheetId="0">'COMPARATIVO EMB.'!$A$1:$O$47</definedName>
    <definedName name="_xlnm.Print_Area" localSheetId="4">CONTENEDORES!$A$1:$M$118</definedName>
    <definedName name="_xlnm.Print_Area" localSheetId="6">'CRUCEROS '!$A$1:$K$143</definedName>
    <definedName name="_xlnm.Print_Area" localSheetId="1">'EMBARCACIONES '!$A$2:$M$64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0" l="1"/>
  <c r="C75" i="10"/>
  <c r="C74" i="10"/>
  <c r="C73" i="10"/>
  <c r="H69" i="10"/>
  <c r="G69" i="10"/>
  <c r="F69" i="10"/>
  <c r="E69" i="10"/>
  <c r="D69" i="10"/>
  <c r="C69" i="10"/>
  <c r="D57" i="10"/>
  <c r="E57" i="10"/>
  <c r="F57" i="10"/>
  <c r="G57" i="10"/>
  <c r="H57" i="10"/>
  <c r="C57" i="10"/>
  <c r="H44" i="10"/>
  <c r="G44" i="10"/>
  <c r="F44" i="10"/>
  <c r="E44" i="10"/>
  <c r="D44" i="10"/>
  <c r="C44" i="10"/>
  <c r="D24" i="10"/>
  <c r="E24" i="10"/>
  <c r="F24" i="10"/>
  <c r="G24" i="10"/>
  <c r="H24" i="10"/>
  <c r="C24" i="10"/>
  <c r="D93" i="4"/>
  <c r="E93" i="4" s="1"/>
  <c r="D94" i="4"/>
  <c r="E94" i="4" s="1"/>
  <c r="D92" i="4"/>
  <c r="E92" i="4" s="1"/>
  <c r="C95" i="4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62" i="4"/>
  <c r="C77" i="4"/>
  <c r="B77" i="4"/>
  <c r="C39" i="4"/>
  <c r="T9" i="4"/>
  <c r="T10" i="4"/>
  <c r="T11" i="4"/>
  <c r="T8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2" i="4"/>
  <c r="T15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E23" i="5"/>
  <c r="F23" i="5" s="1"/>
  <c r="D50" i="4"/>
  <c r="E50" i="4" s="1"/>
  <c r="D49" i="4"/>
  <c r="E49" i="4" s="1"/>
  <c r="D43" i="4"/>
  <c r="E43" i="4" s="1"/>
  <c r="D44" i="4"/>
  <c r="E44" i="4" s="1"/>
  <c r="D45" i="4"/>
  <c r="E45" i="4" s="1"/>
  <c r="D42" i="4"/>
  <c r="E42" i="4" s="1"/>
  <c r="D36" i="4"/>
  <c r="E36" i="4" s="1"/>
  <c r="D37" i="4"/>
  <c r="E37" i="4" s="1"/>
  <c r="D38" i="4"/>
  <c r="E38" i="4" s="1"/>
  <c r="D35" i="4"/>
  <c r="B51" i="4"/>
  <c r="C51" i="4"/>
  <c r="T23" i="4"/>
  <c r="T22" i="4"/>
  <c r="T16" i="4"/>
  <c r="T17" i="4"/>
  <c r="T18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E12" i="9"/>
  <c r="N69" i="10"/>
  <c r="M69" i="10"/>
  <c r="N57" i="10"/>
  <c r="M57" i="10"/>
  <c r="N44" i="10"/>
  <c r="M44" i="10"/>
  <c r="N24" i="10"/>
  <c r="M24" i="10"/>
  <c r="E49" i="3"/>
  <c r="F49" i="3" s="1"/>
  <c r="E89" i="3"/>
  <c r="F89" i="3" s="1"/>
  <c r="E90" i="3"/>
  <c r="F90" i="3" s="1"/>
  <c r="E88" i="3"/>
  <c r="D91" i="3"/>
  <c r="C91" i="3"/>
  <c r="E62" i="3"/>
  <c r="F62" i="3" s="1"/>
  <c r="E63" i="3"/>
  <c r="F63" i="3" s="1"/>
  <c r="E60" i="3"/>
  <c r="F60" i="3" s="1"/>
  <c r="E59" i="3"/>
  <c r="F59" i="3" s="1"/>
  <c r="E55" i="3"/>
  <c r="F55" i="3" s="1"/>
  <c r="E54" i="3"/>
  <c r="F54" i="3" s="1"/>
  <c r="E50" i="3"/>
  <c r="F50" i="3" s="1"/>
  <c r="D64" i="3"/>
  <c r="D61" i="3"/>
  <c r="D56" i="3"/>
  <c r="D51" i="3"/>
  <c r="C51" i="3"/>
  <c r="H38" i="3"/>
  <c r="H39" i="3"/>
  <c r="H37" i="3"/>
  <c r="D40" i="3"/>
  <c r="E40" i="3"/>
  <c r="F40" i="3"/>
  <c r="G40" i="3"/>
  <c r="C40" i="3"/>
  <c r="G24" i="3"/>
  <c r="F24" i="3"/>
  <c r="E24" i="3"/>
  <c r="D24" i="3"/>
  <c r="C24" i="3"/>
  <c r="H23" i="3"/>
  <c r="H22" i="3"/>
  <c r="G21" i="3"/>
  <c r="F21" i="3"/>
  <c r="E21" i="3"/>
  <c r="D21" i="3"/>
  <c r="C21" i="3"/>
  <c r="H20" i="3"/>
  <c r="H19" i="3"/>
  <c r="G15" i="3"/>
  <c r="F15" i="3"/>
  <c r="E15" i="3"/>
  <c r="D15" i="3"/>
  <c r="C15" i="3"/>
  <c r="H14" i="3"/>
  <c r="H13" i="3"/>
  <c r="G9" i="3"/>
  <c r="F9" i="3"/>
  <c r="E9" i="3"/>
  <c r="D9" i="3"/>
  <c r="C9" i="3"/>
  <c r="H8" i="3"/>
  <c r="H7" i="3"/>
  <c r="B95" i="4"/>
  <c r="C46" i="4"/>
  <c r="B46" i="4"/>
  <c r="B39" i="4"/>
  <c r="E25" i="3" l="1"/>
  <c r="D65" i="3"/>
  <c r="F25" i="3"/>
  <c r="F27" i="3" s="1"/>
  <c r="H40" i="3"/>
  <c r="E91" i="3"/>
  <c r="F91" i="3" s="1"/>
  <c r="D77" i="4"/>
  <c r="E77" i="4" s="1"/>
  <c r="C53" i="4"/>
  <c r="B53" i="4"/>
  <c r="O26" i="4"/>
  <c r="C26" i="4"/>
  <c r="D95" i="4"/>
  <c r="E95" i="4" s="1"/>
  <c r="S26" i="4"/>
  <c r="G26" i="4"/>
  <c r="I26" i="4"/>
  <c r="D39" i="4"/>
  <c r="E39" i="4" s="1"/>
  <c r="P26" i="4"/>
  <c r="D26" i="4"/>
  <c r="T19" i="4"/>
  <c r="K26" i="4"/>
  <c r="T12" i="4"/>
  <c r="J26" i="4"/>
  <c r="H26" i="4"/>
  <c r="Q26" i="4"/>
  <c r="E26" i="4"/>
  <c r="R26" i="4"/>
  <c r="F26" i="4"/>
  <c r="B26" i="4"/>
  <c r="L26" i="4"/>
  <c r="M26" i="4"/>
  <c r="E35" i="4"/>
  <c r="N26" i="4"/>
  <c r="F88" i="3"/>
  <c r="H24" i="3"/>
  <c r="D67" i="3"/>
  <c r="H9" i="3"/>
  <c r="E51" i="3"/>
  <c r="G25" i="3"/>
  <c r="T24" i="4"/>
  <c r="H21" i="3"/>
  <c r="H15" i="3"/>
  <c r="C25" i="3"/>
  <c r="D25" i="3"/>
  <c r="C56" i="3"/>
  <c r="E56" i="3" s="1"/>
  <c r="F56" i="3" s="1"/>
  <c r="C64" i="3"/>
  <c r="E64" i="3" s="1"/>
  <c r="F64" i="3" s="1"/>
  <c r="C61" i="3"/>
  <c r="F27" i="5"/>
  <c r="F39" i="5"/>
  <c r="F43" i="5"/>
  <c r="E24" i="5"/>
  <c r="F24" i="5" s="1"/>
  <c r="E25" i="5"/>
  <c r="F25" i="5" s="1"/>
  <c r="E26" i="5"/>
  <c r="F26" i="5" s="1"/>
  <c r="E27" i="5"/>
  <c r="E28" i="5"/>
  <c r="F28" i="5" s="1"/>
  <c r="E29" i="5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E37" i="5"/>
  <c r="F37" i="5" s="1"/>
  <c r="E38" i="5"/>
  <c r="F38" i="5" s="1"/>
  <c r="E39" i="5"/>
  <c r="E40" i="5"/>
  <c r="F40" i="5" s="1"/>
  <c r="E41" i="5"/>
  <c r="F41" i="5" s="1"/>
  <c r="E42" i="5"/>
  <c r="F42" i="5" s="1"/>
  <c r="E43" i="5"/>
  <c r="E44" i="5"/>
  <c r="F44" i="5" s="1"/>
  <c r="D45" i="5"/>
  <c r="E45" i="5" s="1"/>
  <c r="F45" i="5" s="1"/>
  <c r="C45" i="5"/>
  <c r="I8" i="5"/>
  <c r="J8" i="5" s="1"/>
  <c r="M13" i="5"/>
  <c r="M12" i="5"/>
  <c r="C63" i="1"/>
  <c r="M10" i="1"/>
  <c r="H25" i="3" l="1"/>
  <c r="H27" i="3" s="1"/>
  <c r="T26" i="4"/>
  <c r="C65" i="3"/>
  <c r="E65" i="3" s="1"/>
  <c r="F65" i="3" s="1"/>
  <c r="E61" i="3"/>
  <c r="F61" i="3" s="1"/>
  <c r="F51" i="3"/>
  <c r="E8" i="9"/>
  <c r="D97" i="9"/>
  <c r="C97" i="9"/>
  <c r="E96" i="9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78" i="9"/>
  <c r="D78" i="9"/>
  <c r="C78" i="9"/>
  <c r="F77" i="9"/>
  <c r="F76" i="9"/>
  <c r="F75" i="9"/>
  <c r="F74" i="9"/>
  <c r="F73" i="9"/>
  <c r="F72" i="9"/>
  <c r="F71" i="9"/>
  <c r="F70" i="9"/>
  <c r="J60" i="9"/>
  <c r="I60" i="9"/>
  <c r="H60" i="9"/>
  <c r="G60" i="9"/>
  <c r="F60" i="9"/>
  <c r="E60" i="9"/>
  <c r="D60" i="9"/>
  <c r="C60" i="9"/>
  <c r="K59" i="9"/>
  <c r="K58" i="9"/>
  <c r="K57" i="9"/>
  <c r="D48" i="9"/>
  <c r="C48" i="9"/>
  <c r="E47" i="9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C30" i="9"/>
  <c r="G16" i="9"/>
  <c r="F16" i="9"/>
  <c r="D16" i="9"/>
  <c r="C16" i="9"/>
  <c r="E15" i="9"/>
  <c r="E14" i="9"/>
  <c r="E13" i="9"/>
  <c r="E11" i="9"/>
  <c r="E10" i="9"/>
  <c r="E9" i="9"/>
  <c r="F67" i="3" l="1"/>
  <c r="E67" i="3"/>
  <c r="C67" i="3"/>
  <c r="E97" i="9"/>
  <c r="F97" i="9" s="1"/>
  <c r="K60" i="9"/>
  <c r="F78" i="9"/>
  <c r="E16" i="9"/>
  <c r="E48" i="9"/>
  <c r="F48" i="9" s="1"/>
  <c r="M9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D51" i="4" l="1"/>
  <c r="D27" i="3"/>
  <c r="E27" i="3"/>
  <c r="G27" i="3"/>
  <c r="C27" i="3"/>
  <c r="D46" i="4" l="1"/>
  <c r="E51" i="4"/>
  <c r="E46" i="4" l="1"/>
  <c r="D53" i="4"/>
  <c r="E53" i="4" s="1"/>
  <c r="D31" i="1"/>
  <c r="E31" i="1"/>
  <c r="F31" i="1"/>
  <c r="G31" i="1"/>
  <c r="H31" i="1"/>
  <c r="I31" i="1"/>
  <c r="J31" i="1"/>
  <c r="K31" i="1"/>
  <c r="L31" i="1"/>
  <c r="C31" i="1"/>
  <c r="C29" i="8"/>
  <c r="D29" i="8"/>
  <c r="E29" i="8"/>
  <c r="F29" i="8"/>
  <c r="G29" i="8"/>
  <c r="H29" i="8"/>
  <c r="I29" i="8"/>
  <c r="J29" i="8"/>
  <c r="K29" i="8"/>
  <c r="B29" i="8"/>
  <c r="M31" i="1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 l="1"/>
  <c r="M7" i="8" s="1"/>
  <c r="M13" i="8" l="1"/>
  <c r="M25" i="8"/>
  <c r="M14" i="8"/>
  <c r="M27" i="8"/>
  <c r="M16" i="8"/>
  <c r="M28" i="8"/>
  <c r="M17" i="8"/>
  <c r="M29" i="8"/>
  <c r="M19" i="8"/>
  <c r="M8" i="8"/>
  <c r="M9" i="8"/>
  <c r="M21" i="8"/>
  <c r="M22" i="8"/>
  <c r="M23" i="8"/>
  <c r="M24" i="8"/>
  <c r="M15" i="8"/>
  <c r="M18" i="8"/>
  <c r="M20" i="8"/>
  <c r="M10" i="8"/>
  <c r="M11" i="8"/>
  <c r="M12" i="8"/>
  <c r="M26" i="8"/>
</calcChain>
</file>

<file path=xl/sharedStrings.xml><?xml version="1.0" encoding="utf-8"?>
<sst xmlns="http://schemas.openxmlformats.org/spreadsheetml/2006/main" count="619" uniqueCount="245">
  <si>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</si>
  <si>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</si>
  <si>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</si>
  <si>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</si>
  <si>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</si>
  <si>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</si>
  <si>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</si>
  <si>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</si>
  <si>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</si>
  <si>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</si>
  <si>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</si>
  <si>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</si>
  <si>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</si>
  <si>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</si>
  <si>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</si>
  <si>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</si>
  <si>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</si>
  <si>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</si>
  <si>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</si>
  <si>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</si>
  <si>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</si>
  <si>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</si>
  <si>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</si>
  <si>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</si>
  <si>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</si>
  <si>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</si>
  <si>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</si>
  <si>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</si>
  <si>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</si>
  <si>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</si>
  <si>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</si>
  <si>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</si>
  <si>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 xml:space="preserve">Resumen </t>
  </si>
  <si>
    <t>Variación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</si>
  <si>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</si>
  <si>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</si>
  <si>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</si>
  <si>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</si>
  <si>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</si>
  <si>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</si>
  <si>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</si>
  <si>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AMBER COVE</t>
  </si>
  <si>
    <t>PUERTO  PLATA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</si>
  <si>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</si>
  <si>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</si>
  <si>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</si>
  <si>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</si>
  <si>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</si>
  <si>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</si>
  <si>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</si>
  <si>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</si>
  <si>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</si>
  <si>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</si>
  <si>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</si>
  <si>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</si>
  <si>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</si>
  <si>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</si>
  <si>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</si>
  <si>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</si>
  <si>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</si>
  <si>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</si>
  <si>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</si>
  <si>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</si>
  <si>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</si>
  <si>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</si>
  <si>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</si>
  <si>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</si>
  <si>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</si>
  <si>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</si>
  <si>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</si>
  <si>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</si>
  <si>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</si>
  <si>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 xml:space="preserve">TOTAL TÁNSITO </t>
  </si>
  <si>
    <t>TOTAL EXPORTACÓN</t>
  </si>
  <si>
    <t>VARIACIÓN ABSOLUTA</t>
  </si>
  <si>
    <t>AÑO</t>
  </si>
  <si>
    <t>V. ABSOLUTA</t>
  </si>
  <si>
    <t>V. PORCENTUAL</t>
  </si>
  <si>
    <t xml:space="preserve">MOVIMIENTO  DE EMBARCACIONES CLASIFICADAS POR PUERTOS Y TIPOS. 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</si>
  <si>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</si>
  <si>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</si>
  <si>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</si>
  <si>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</si>
  <si>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</si>
  <si>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</si>
  <si>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</si>
  <si>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</si>
  <si>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</si>
  <si>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</si>
  <si>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</si>
  <si>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</si>
  <si>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</si>
  <si>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</si>
  <si>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PUERTOS</t>
  </si>
  <si>
    <t>PORCENTAJE</t>
  </si>
  <si>
    <t>DIFERENCIAS</t>
  </si>
  <si>
    <t>CARGAS</t>
  </si>
  <si>
    <t>Puertos</t>
  </si>
  <si>
    <t>BAHÍA DE CALDERAS</t>
  </si>
  <si>
    <t>TAÍNO BAY</t>
  </si>
  <si>
    <t xml:space="preserve">LUPERÓN </t>
  </si>
  <si>
    <t>PESQUERO</t>
  </si>
  <si>
    <t xml:space="preserve">SANTA BÁRBARA </t>
  </si>
  <si>
    <t>ESTADÍSTICA. DIRECCIÓN DE PLANIFICACIÓN Y DESARROLLO</t>
  </si>
  <si>
    <t xml:space="preserve"> ESTADÍSTICA.DIRECCIÓN DE PLANIFICACIÓN Y DESARROLLO</t>
  </si>
  <si>
    <t xml:space="preserve"> ESTADÍSTICA. DIRECCIÓN DE PLANIFICACIÓN Y DESARROLLO</t>
  </si>
  <si>
    <t>REM.</t>
  </si>
  <si>
    <t>Absoluta</t>
  </si>
  <si>
    <t>Porcentual</t>
  </si>
  <si>
    <t>CONTENEDORES (TEUS)</t>
  </si>
  <si>
    <t xml:space="preserve"> ESTADÍSTICA. DIRECCIÓN DE PLANIFICACIÓN Y DESAROLLO</t>
  </si>
  <si>
    <t>CARGA LÍQUIDA</t>
  </si>
  <si>
    <t xml:space="preserve"> CARGA SÓLIDA</t>
  </si>
  <si>
    <t>COMPARATIVO DEL  MOVIMIENTO DE CARGAS POR PUERTOS</t>
  </si>
  <si>
    <t>ESTADÍSTICA.DIRECCIÓN DE PLANIFICACIÓN Y DESARROLLO</t>
  </si>
  <si>
    <t>TEUs EN TRÁNSITO SALIDA</t>
  </si>
  <si>
    <t>TEUs EN TRÁNSITO ENTRADA</t>
  </si>
  <si>
    <t>ENERO-MARZO 2024</t>
  </si>
  <si>
    <t>TRIMESTRE ENERO-MARZO 2024</t>
  </si>
  <si>
    <t xml:space="preserve">MOVIMIENTO DE CRUCEROS VÍA MARÍTIMA </t>
  </si>
  <si>
    <t>PASAJEROS ENTRADA</t>
  </si>
  <si>
    <t>PASAJEROS TRÁNSITO</t>
  </si>
  <si>
    <t>TOTAL DE PASAJEROS</t>
  </si>
  <si>
    <t>TRIPULACIÓN</t>
  </si>
  <si>
    <t>PASAJEROS DE SALIDA</t>
  </si>
  <si>
    <t>SANTA BARBARA</t>
  </si>
  <si>
    <t>SANTO DOMINGO C</t>
  </si>
  <si>
    <t>SANTO DOMINGO FERRY</t>
  </si>
  <si>
    <t>PEDERNALES CABO ROJO</t>
  </si>
  <si>
    <t>CANTIDAD DE CRUCEROS (ENERO-MARZO 2024)</t>
  </si>
  <si>
    <t xml:space="preserve">AMBER COVE </t>
  </si>
  <si>
    <t>TAINO  BAY</t>
  </si>
  <si>
    <t>SANTA BARBARA SAMANA</t>
  </si>
  <si>
    <t>SANTO DOMINGO  CRUCERO</t>
  </si>
  <si>
    <t>SANTO DOMINGO (FERRY)</t>
  </si>
  <si>
    <t>CABO ROJO PEDERNALES</t>
  </si>
  <si>
    <t>COMPARATIVO DE LA CANTIDAD DE CRUCERISTAS  VÍA MARÍTIMA  2024 Vs 2023</t>
  </si>
  <si>
    <t xml:space="preserve"> ENERO-MARZO 2024</t>
  </si>
  <si>
    <t xml:space="preserve">PUERTOS Y/O TREMINALES </t>
  </si>
  <si>
    <t>ISLAS  CATALINA</t>
  </si>
  <si>
    <t xml:space="preserve">SANTO DOMINGO </t>
  </si>
  <si>
    <t>MOVIMIENTO DE CRUCERISTAS  CLASIFICADOS POR MES  Y PUERTOS</t>
  </si>
  <si>
    <t>MES</t>
  </si>
  <si>
    <t xml:space="preserve">SANTO DOMINGO CRUCERO </t>
  </si>
  <si>
    <t>ISLA CATALINA</t>
  </si>
  <si>
    <t>ENERO</t>
  </si>
  <si>
    <t>FEBRERO</t>
  </si>
  <si>
    <t>MARZO</t>
  </si>
  <si>
    <t>SANTO DOMINGO (CRUCERO)</t>
  </si>
  <si>
    <t>CANO ROJO PEDERNALES</t>
  </si>
  <si>
    <t>En el Trimestre Enero-Marzo arribó un total de 275 Embarcaciones de Cruceros</t>
  </si>
  <si>
    <t>TRIMESTRE ENERO-MARZO 2024 Vs 2023</t>
  </si>
  <si>
    <t xml:space="preserve">DIFERENCIAS </t>
  </si>
  <si>
    <t>PORCENTAJES</t>
  </si>
  <si>
    <t>SANTA BÁRBARA SAMANÁ</t>
  </si>
  <si>
    <t xml:space="preserve">CABO ROJO PEDERNALES </t>
  </si>
  <si>
    <t>Año base en cero</t>
  </si>
  <si>
    <t>Se registra una disminución de un 12% en el tráfico de embarcaciones de cruceros en el primer trimestre 2024 al compararlo con el  año 2023.</t>
  </si>
  <si>
    <t>MOVIMIENTO  DE EMBARCACIONES LLEGADAS TRIMESTRE  ENERO-MARZO   2024Vs 2023</t>
  </si>
  <si>
    <t>COMPARATIVO  DE EMBARCACIONES   ENERO-MARZO   2024 Vs 2023</t>
  </si>
  <si>
    <t>REPRESENTACIÓN PORCENTUAL DEL MOVIMIENTO DE EMBARCACIONES  TRIMESTRE  ENERO-MARZO 2024</t>
  </si>
  <si>
    <t>MOVIMIENTO DE CONTENEDORES  ENERO-MARZO  2024</t>
  </si>
  <si>
    <t>COMPARATIVO   DEL MOVIMIENTO DE CONTENEDORES   CARGADOS Y VACÍOS  2024 Vs. 2023</t>
  </si>
  <si>
    <t>MOVIMIENTO DE CONTENEDORES  ENERO-MARZO  2024 Vs 2023</t>
  </si>
  <si>
    <t>Puerto</t>
  </si>
  <si>
    <t>Importación 20 cargado</t>
  </si>
  <si>
    <t>Importación 20 vacío</t>
  </si>
  <si>
    <t>Importación 40 cargado</t>
  </si>
  <si>
    <t>Importación 40 vacío</t>
  </si>
  <si>
    <t>Importación 45 cargado</t>
  </si>
  <si>
    <t>Importación 45 vacío</t>
  </si>
  <si>
    <t>Importación 48 cargado</t>
  </si>
  <si>
    <t>Importación 48 vacío</t>
  </si>
  <si>
    <t>Importación 65 cargado</t>
  </si>
  <si>
    <t>Importación 65 vacío</t>
  </si>
  <si>
    <t>Teus Importación total cargado</t>
  </si>
  <si>
    <t>Teus Importación total vacío</t>
  </si>
  <si>
    <t>HAINA ORIENTAL</t>
  </si>
  <si>
    <t>Exportación 20 cargado</t>
  </si>
  <si>
    <t>Exportación 20 vacío</t>
  </si>
  <si>
    <t>Exportación 40 cargado</t>
  </si>
  <si>
    <t>Exportación 40 vacío</t>
  </si>
  <si>
    <t>Exportación 45 cargado</t>
  </si>
  <si>
    <t>Exportación 45 vacío</t>
  </si>
  <si>
    <t>Exportación 48 cargado</t>
  </si>
  <si>
    <t>Exportación 48 vacío</t>
  </si>
  <si>
    <t>Exportación 65 cargado</t>
  </si>
  <si>
    <t>Exportación 65 vacío</t>
  </si>
  <si>
    <t>Teus Exportación total cargado</t>
  </si>
  <si>
    <t>Teus Exportación total vacío</t>
  </si>
  <si>
    <t>Tránsito de Entrada 20 cargado</t>
  </si>
  <si>
    <t>Tránsito de Entrada 20 vacío</t>
  </si>
  <si>
    <t>Tránsito de Entrada 40 cargado</t>
  </si>
  <si>
    <t>Tránsito de Entrada 40 vacío</t>
  </si>
  <si>
    <t>Tránsito de Entrada 45 cargado</t>
  </si>
  <si>
    <t>Tránsito de Entrada 45 vacío</t>
  </si>
  <si>
    <t>Tránsito de Entrada 48 cargado</t>
  </si>
  <si>
    <t>Tránsito de Entrada 48 vacío</t>
  </si>
  <si>
    <t>Tránsito de Entrada 65 cargado</t>
  </si>
  <si>
    <t>Tránsito de Entrada 65 vacío</t>
  </si>
  <si>
    <t>Teus Tránsito de Entrada total cargado</t>
  </si>
  <si>
    <t>Teus Tránsito de Entrada total vacío</t>
  </si>
  <si>
    <t>Tránsito de Salida 20 cargado</t>
  </si>
  <si>
    <t>Tránsito de Salida 20 vacío</t>
  </si>
  <si>
    <t>Tránsito de Salida 40 cargado</t>
  </si>
  <si>
    <t>Tránsito de Salida 40 vacío</t>
  </si>
  <si>
    <t>Tránsito de Salida 45 cargado</t>
  </si>
  <si>
    <t>Tránsito de Salida 45 vacío</t>
  </si>
  <si>
    <t>Tránsito de Salida 48 cargado</t>
  </si>
  <si>
    <t>Tránsito de Salida 48 vacío</t>
  </si>
  <si>
    <t>Tránsito de Salida 65 cargado</t>
  </si>
  <si>
    <t>Tránsito de Salida 65 vacío</t>
  </si>
  <si>
    <t>Teus Tránsito de Salida total cargado</t>
  </si>
  <si>
    <t>Teus Tránsito de Salida total vacío</t>
  </si>
  <si>
    <t>MOVIMIENTO DE CONTENEDORES EXPRESADO EN UNIDAD / TEUS</t>
  </si>
  <si>
    <t>TRIMESTRE-ENERO-MARZO 2024</t>
  </si>
  <si>
    <t xml:space="preserve">TRÁNSITO ENTRADA </t>
  </si>
  <si>
    <t>TRÁNSITO DE SALIDA</t>
  </si>
  <si>
    <t>ENERO-MARZO  2024 Vs2023</t>
  </si>
  <si>
    <t>DIFERENCIA</t>
  </si>
  <si>
    <t>TOTAL DE CONTENEDORES IMPORTACIÓN</t>
  </si>
  <si>
    <t>TOTAL DE CONTENEDORES EXPORTACIÓN</t>
  </si>
  <si>
    <t>TOTAL DE CONTENEDORES TRÁNSITO IMPORTACIÓN</t>
  </si>
  <si>
    <t>TOTAL DE CONTENEDORES TRÁNSITO EXPORTACIÓN</t>
  </si>
  <si>
    <t>CANTIDAD DE CONTENEDORES</t>
  </si>
  <si>
    <t xml:space="preserve"> CONTENEDORES IMPORTACIÓN</t>
  </si>
  <si>
    <t>CONTENEDORES EXPORTACIÓN</t>
  </si>
  <si>
    <t xml:space="preserve"> CONTENEDORES TRÁNSITO IMPORTACIÓN</t>
  </si>
  <si>
    <t>CONTENEDORES TRÁNSITO EXPORTACIÓN</t>
  </si>
  <si>
    <t>TEUS DE IMPORTACIÓN</t>
  </si>
  <si>
    <t>TEUS DE EXPORTACIÓN</t>
  </si>
  <si>
    <t>TEUS EN TRÁNSITO</t>
  </si>
  <si>
    <t>TOTAL (EN TEUS)</t>
  </si>
  <si>
    <t>TOTAL EN TEUS</t>
  </si>
  <si>
    <t>TOTAL DE TEUS DE IMPORTACIÓN</t>
  </si>
  <si>
    <t>TOTAL DE TEUS EXPORTACIÓN</t>
  </si>
  <si>
    <t>TOTAL DE TEUS EN TRÁNSITO</t>
  </si>
  <si>
    <t>MOVIMIENTO DE CARGAS CLASIFICADAS POR TIPOS Y PUERTOS  (EN T.M.)</t>
  </si>
  <si>
    <t>COMPARATIVO DEL MOVIMIENTO DE CARGAS POR TIPOS (EN T.M.)  2024 VS 2023</t>
  </si>
  <si>
    <t>COMPARATIVO DEL MOVIMIENTO  DE CARGAS (EN T.M.) ENERO- MARZO 2024 Vs 2023</t>
  </si>
  <si>
    <t>TOTAL GENERAL (EN T.M.)</t>
  </si>
  <si>
    <t>EMBARCACIONES</t>
  </si>
  <si>
    <t>VACÍOS</t>
  </si>
  <si>
    <t>CLASIFICACIONES</t>
  </si>
  <si>
    <r>
      <t xml:space="preserve">En el Trimestre  Enero-Marzo 2024, presentamos en los puertos un total general de </t>
    </r>
    <r>
      <rPr>
        <b/>
        <sz val="11"/>
        <color theme="1"/>
        <rFont val="Calibri"/>
        <family val="2"/>
        <scheme val="minor"/>
      </rPr>
      <t>1,582</t>
    </r>
    <r>
      <rPr>
        <sz val="11"/>
        <color theme="1"/>
        <rFont val="Calibri"/>
        <family val="2"/>
        <scheme val="minor"/>
      </rPr>
      <t xml:space="preserve"> embarcaciones.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</si>
</sst>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</cellXfs>
  <cellStyles count="5">
    <cellStyle name="Comma 2" xfId="2"/>
    <cellStyle name="Millares 10" xfId="1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114</xdr:row>
      <xdr:rowOff>0</xdr:rowOff>
    </xdr:from>
    <xdr:to>
      <xdr:col>4</xdr:col>
      <xdr:colOff>742950</xdr:colOff>
      <xdr:row>114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202\Desktop\Correcciones%20Gss\Trimestre%20Estad&#237;stico%20de%20cruceros%20(enero-marzo%202024),%20GI.%20usarlo%20mu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JEROS"/>
    </sheetNames>
    <sheetDataSet>
      <sheetData sheetId="0">
        <row r="5">
          <cell r="C5" t="str">
            <v>PASAJEROS ENTRADA</v>
          </cell>
          <cell r="D5" t="str">
            <v>PASAJEROS TRÁNSITO</v>
          </cell>
          <cell r="F5" t="str">
            <v>TRIPULACIÓN</v>
          </cell>
          <cell r="G5" t="str">
            <v>PASAJEROS DE SALIDA</v>
          </cell>
        </row>
        <row r="14">
          <cell r="C14">
            <v>266632</v>
          </cell>
          <cell r="D14">
            <v>600197</v>
          </cell>
          <cell r="F14">
            <v>299911</v>
          </cell>
          <cell r="G14">
            <v>68994</v>
          </cell>
        </row>
        <row r="38">
          <cell r="B38" t="str">
            <v xml:space="preserve">AMBER COVE </v>
          </cell>
          <cell r="C38">
            <v>73</v>
          </cell>
        </row>
        <row r="39">
          <cell r="B39" t="str">
            <v>TAINO  BAY</v>
          </cell>
          <cell r="C39">
            <v>101</v>
          </cell>
        </row>
        <row r="40">
          <cell r="B40" t="str">
            <v>LA ROMANA</v>
          </cell>
          <cell r="C40">
            <v>52</v>
          </cell>
        </row>
        <row r="41">
          <cell r="B41" t="str">
            <v>SANTA BARBARA SAMANA</v>
          </cell>
          <cell r="C41">
            <v>18</v>
          </cell>
        </row>
        <row r="42">
          <cell r="B42" t="str">
            <v>SANTO DOMINGO  CRUCERO</v>
          </cell>
          <cell r="C42">
            <v>3</v>
          </cell>
        </row>
        <row r="43">
          <cell r="B43" t="str">
            <v>SANTO DOMINGO (FERRY)</v>
          </cell>
          <cell r="C43">
            <v>18</v>
          </cell>
        </row>
        <row r="44">
          <cell r="B44" t="str">
            <v>ISLAS CATALINA</v>
          </cell>
          <cell r="C44">
            <v>9</v>
          </cell>
        </row>
        <row r="45">
          <cell r="B45" t="str">
            <v>CABO ROJO PEDERNALES</v>
          </cell>
          <cell r="C45">
            <v>1</v>
          </cell>
        </row>
        <row r="56">
          <cell r="C56">
            <v>2023</v>
          </cell>
          <cell r="D56">
            <v>2024</v>
          </cell>
        </row>
        <row r="57">
          <cell r="B57" t="str">
            <v>AMBER COVE</v>
          </cell>
          <cell r="C57">
            <v>357330</v>
          </cell>
          <cell r="D57">
            <v>317694</v>
          </cell>
        </row>
        <row r="58">
          <cell r="B58" t="str">
            <v>LA ROMANA</v>
          </cell>
          <cell r="C58">
            <v>150336</v>
          </cell>
          <cell r="D58">
            <v>158079</v>
          </cell>
        </row>
        <row r="59">
          <cell r="B59" t="str">
            <v>SANTA BARBARA</v>
          </cell>
          <cell r="C59">
            <v>26412</v>
          </cell>
          <cell r="D59">
            <v>32334</v>
          </cell>
        </row>
        <row r="60">
          <cell r="B60" t="str">
            <v>TAÍNO BAY</v>
          </cell>
          <cell r="C60">
            <v>240927</v>
          </cell>
          <cell r="D60">
            <v>332057</v>
          </cell>
        </row>
        <row r="61">
          <cell r="B61" t="str">
            <v>ISLAS  CATALINA</v>
          </cell>
          <cell r="C61">
            <v>12945</v>
          </cell>
          <cell r="D61">
            <v>17943</v>
          </cell>
        </row>
        <row r="62">
          <cell r="B62" t="str">
            <v xml:space="preserve">SANTO DOMINGO </v>
          </cell>
          <cell r="C62">
            <v>6661</v>
          </cell>
          <cell r="D62">
            <v>3997</v>
          </cell>
        </row>
        <row r="63">
          <cell r="B63" t="str">
            <v>SANTO DOMINGO (FERRY)</v>
          </cell>
          <cell r="C63">
            <v>7267</v>
          </cell>
          <cell r="D63">
            <v>4725</v>
          </cell>
        </row>
        <row r="105">
          <cell r="C105" t="str">
            <v>AMBER COVE</v>
          </cell>
          <cell r="D105" t="str">
            <v>CAP CANA</v>
          </cell>
          <cell r="E105" t="str">
            <v>LA ROMANA</v>
          </cell>
          <cell r="F105" t="str">
            <v xml:space="preserve">SANTA BÁRBARA </v>
          </cell>
          <cell r="G105" t="str">
            <v xml:space="preserve">SANTO DOMINGO CRUCERO </v>
          </cell>
          <cell r="H105" t="str">
            <v>SANTO DOMINGO FERRY</v>
          </cell>
          <cell r="I105" t="str">
            <v>TAÍNO BAY</v>
          </cell>
          <cell r="J105" t="str">
            <v>ISLA CATALINA</v>
          </cell>
        </row>
        <row r="106">
          <cell r="B106" t="str">
            <v>ENERO</v>
          </cell>
          <cell r="C106">
            <v>120599</v>
          </cell>
          <cell r="D106">
            <v>0</v>
          </cell>
          <cell r="E106">
            <v>54151</v>
          </cell>
          <cell r="F106">
            <v>11990</v>
          </cell>
          <cell r="G106">
            <v>28</v>
          </cell>
          <cell r="H106">
            <v>2588</v>
          </cell>
          <cell r="I106">
            <v>121458</v>
          </cell>
          <cell r="J106">
            <v>8596</v>
          </cell>
        </row>
        <row r="107">
          <cell r="B107" t="str">
            <v>FEBRERO</v>
          </cell>
          <cell r="C107">
            <v>90153</v>
          </cell>
          <cell r="D107">
            <v>0</v>
          </cell>
          <cell r="E107">
            <v>61066</v>
          </cell>
          <cell r="F107">
            <v>14213</v>
          </cell>
          <cell r="G107">
            <v>2016</v>
          </cell>
          <cell r="H107">
            <v>0</v>
          </cell>
          <cell r="I107">
            <v>109986</v>
          </cell>
          <cell r="J107">
            <v>6141</v>
          </cell>
        </row>
        <row r="108">
          <cell r="B108" t="str">
            <v>MARZO</v>
          </cell>
          <cell r="C108">
            <v>106942</v>
          </cell>
          <cell r="D108">
            <v>0</v>
          </cell>
          <cell r="E108">
            <v>42862</v>
          </cell>
          <cell r="F108">
            <v>6131</v>
          </cell>
          <cell r="G108">
            <v>1953</v>
          </cell>
          <cell r="H108">
            <v>2137</v>
          </cell>
          <cell r="I108">
            <v>100613</v>
          </cell>
          <cell r="J108">
            <v>3206</v>
          </cell>
        </row>
        <row r="150">
          <cell r="C150" t="str">
            <v>ENERO</v>
          </cell>
          <cell r="D150" t="str">
            <v>FEBRERO</v>
          </cell>
          <cell r="E150" t="str">
            <v>MARZO</v>
          </cell>
        </row>
        <row r="151">
          <cell r="B151" t="str">
            <v xml:space="preserve">AMBER COVE </v>
          </cell>
          <cell r="C151">
            <v>28</v>
          </cell>
          <cell r="D151">
            <v>22</v>
          </cell>
          <cell r="E151">
            <v>23</v>
          </cell>
        </row>
        <row r="152">
          <cell r="B152" t="str">
            <v>TAINO  BAY</v>
          </cell>
          <cell r="C152">
            <v>35</v>
          </cell>
          <cell r="D152">
            <v>35</v>
          </cell>
          <cell r="E152">
            <v>31</v>
          </cell>
        </row>
        <row r="153">
          <cell r="B153" t="str">
            <v>LA ROMANA</v>
          </cell>
          <cell r="C153">
            <v>18</v>
          </cell>
          <cell r="D153">
            <v>20</v>
          </cell>
          <cell r="E153">
            <v>14</v>
          </cell>
        </row>
        <row r="154">
          <cell r="B154" t="str">
            <v xml:space="preserve">SANTA BÁRBARA </v>
          </cell>
          <cell r="C154">
            <v>5</v>
          </cell>
          <cell r="D154">
            <v>7</v>
          </cell>
          <cell r="E154">
            <v>6</v>
          </cell>
        </row>
        <row r="155">
          <cell r="B155" t="str">
            <v>SANTO DOMINGO (CRUCERO)</v>
          </cell>
          <cell r="C155">
            <v>1</v>
          </cell>
          <cell r="D155">
            <v>1</v>
          </cell>
          <cell r="E155">
            <v>1</v>
          </cell>
        </row>
        <row r="156">
          <cell r="B156" t="str">
            <v>SANTO DOMINGO (FERRY)</v>
          </cell>
          <cell r="C156">
            <v>12</v>
          </cell>
          <cell r="D156">
            <v>0</v>
          </cell>
          <cell r="E156">
            <v>6</v>
          </cell>
        </row>
        <row r="157">
          <cell r="B157" t="str">
            <v>ISLA CATALINA</v>
          </cell>
          <cell r="C157">
            <v>3</v>
          </cell>
          <cell r="D157">
            <v>3</v>
          </cell>
          <cell r="E157">
            <v>3</v>
          </cell>
        </row>
        <row r="187">
          <cell r="C187">
            <v>2023</v>
          </cell>
          <cell r="D187">
            <v>2024</v>
          </cell>
        </row>
        <row r="188">
          <cell r="B188" t="str">
            <v xml:space="preserve">AMBER COVE </v>
          </cell>
          <cell r="C188">
            <v>93</v>
          </cell>
          <cell r="D188">
            <v>73</v>
          </cell>
        </row>
        <row r="189">
          <cell r="B189" t="str">
            <v>TAINO  BAY</v>
          </cell>
          <cell r="C189">
            <v>86</v>
          </cell>
          <cell r="D189">
            <v>101</v>
          </cell>
        </row>
        <row r="190">
          <cell r="B190" t="str">
            <v>LA ROMANA</v>
          </cell>
          <cell r="C190">
            <v>56</v>
          </cell>
          <cell r="D190">
            <v>52</v>
          </cell>
        </row>
        <row r="191">
          <cell r="B191" t="str">
            <v>SANTA BÁRBARA SAMANÁ</v>
          </cell>
          <cell r="C191">
            <v>19</v>
          </cell>
          <cell r="D191">
            <v>18</v>
          </cell>
        </row>
        <row r="192">
          <cell r="B192" t="str">
            <v>SANTO DOMINGO  CRUCERO</v>
          </cell>
          <cell r="C192">
            <v>9</v>
          </cell>
          <cell r="D192">
            <v>3</v>
          </cell>
        </row>
        <row r="193">
          <cell r="B193" t="str">
            <v>SANTO DOMINGO (FERRY)</v>
          </cell>
          <cell r="C193">
            <v>38</v>
          </cell>
          <cell r="D193">
            <v>18</v>
          </cell>
        </row>
        <row r="194">
          <cell r="B194" t="str">
            <v>ISLAS CATALINA</v>
          </cell>
          <cell r="C194">
            <v>12</v>
          </cell>
          <cell r="D194">
            <v>9</v>
          </cell>
        </row>
        <row r="195">
          <cell r="B195" t="str">
            <v xml:space="preserve">CABO ROJO PEDERNALES </v>
          </cell>
          <cell r="C195">
            <v>0</v>
          </cell>
          <cell r="D19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zoomScale="50" zoomScaleNormal="85" zoomScaleSheetLayoutView="50" workbookViewId="0">
      <selection activeCell="T1" sqref="T1"/>
    </sheetView>
  </sheetViews>
  <sheetFormatPr baseColWidth="10" defaultColWidth="10.85546875" defaultRowHeight="14.25"/>
  <cols>
    <col min="1" max="1" width="10.85546875" style="1"/>
    <col min="2" max="2" width="24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2" style="1" customWidth="1"/>
    <col min="11" max="11" width="8.140625" style="1" customWidth="1"/>
    <col min="12" max="12" width="11.5703125" style="1" customWidth="1"/>
    <col min="13" max="13" width="12.28515625" style="1" customWidth="1"/>
    <col min="14" max="16384" width="10.85546875" style="1"/>
  </cols>
  <sheetData>
    <row r="1" spans="1:15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>
      <c r="A2"/>
      <c r="B2"/>
      <c r="C2"/>
      <c r="D2" s="7" t="s">
        <v>31</v>
      </c>
      <c r="E2" s="7"/>
      <c r="F2" s="7"/>
      <c r="G2" s="7"/>
      <c r="H2" s="7"/>
      <c r="I2" s="7"/>
      <c r="J2" s="7"/>
      <c r="K2"/>
      <c r="L2"/>
      <c r="M2"/>
      <c r="N2"/>
      <c r="O2"/>
    </row>
    <row r="3" spans="1:15" ht="15">
      <c r="A3"/>
      <c r="B3"/>
      <c r="C3"/>
      <c r="D3" s="7" t="s">
        <v>105</v>
      </c>
      <c r="E3" s="7"/>
      <c r="F3" s="7"/>
      <c r="G3" s="7"/>
      <c r="H3" s="7"/>
      <c r="I3" s="7"/>
      <c r="J3" s="7"/>
      <c r="K3"/>
      <c r="L3"/>
      <c r="M3"/>
      <c r="N3"/>
      <c r="O3"/>
    </row>
    <row r="4" spans="1:15" ht="15">
      <c r="A4"/>
      <c r="B4"/>
      <c r="C4"/>
      <c r="D4" s="7" t="s">
        <v>158</v>
      </c>
      <c r="E4" s="7"/>
      <c r="F4" s="7"/>
      <c r="G4" s="7"/>
      <c r="H4" s="7"/>
      <c r="I4" s="7"/>
      <c r="J4" s="7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 s="7" t="s">
        <v>88</v>
      </c>
      <c r="E6" s="7"/>
      <c r="F6" s="7"/>
      <c r="G6" s="7" t="s">
        <v>32</v>
      </c>
      <c r="H6" s="7"/>
      <c r="I6" s="7" t="s">
        <v>33</v>
      </c>
      <c r="J6" s="7"/>
      <c r="K6"/>
      <c r="L6"/>
      <c r="M6"/>
      <c r="N6"/>
      <c r="O6"/>
    </row>
    <row r="7" spans="1:15" ht="18" customHeight="1">
      <c r="A7"/>
      <c r="B7"/>
      <c r="C7"/>
      <c r="D7" s="7"/>
      <c r="E7" s="7"/>
      <c r="F7" s="7"/>
      <c r="G7">
        <v>2023</v>
      </c>
      <c r="H7">
        <v>2024</v>
      </c>
      <c r="I7" t="s">
        <v>107</v>
      </c>
      <c r="J7" t="s">
        <v>108</v>
      </c>
      <c r="K7"/>
      <c r="L7"/>
      <c r="M7"/>
      <c r="N7"/>
      <c r="O7"/>
    </row>
    <row r="8" spans="1:15" ht="15.75" customHeight="1">
      <c r="A8"/>
      <c r="B8"/>
      <c r="C8"/>
      <c r="D8" s="7" t="s">
        <v>34</v>
      </c>
      <c r="E8" s="7"/>
      <c r="F8" s="7"/>
      <c r="G8">
        <v>1573</v>
      </c>
      <c r="H8">
        <v>1582</v>
      </c>
      <c r="I8">
        <f>H8-G8</f>
        <v>9</v>
      </c>
      <c r="J8">
        <f>I8/G8</f>
        <v>5.7215511760966304E-3</v>
      </c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/>
      <c r="B11" t="s">
        <v>75</v>
      </c>
      <c r="C11" t="s">
        <v>21</v>
      </c>
      <c r="D11" t="s">
        <v>22</v>
      </c>
      <c r="E11" t="s">
        <v>23</v>
      </c>
      <c r="F11" t="s">
        <v>24</v>
      </c>
      <c r="G11" t="s">
        <v>25</v>
      </c>
      <c r="H11" t="s">
        <v>26</v>
      </c>
      <c r="I11" t="s">
        <v>27</v>
      </c>
      <c r="J11" t="s">
        <v>28</v>
      </c>
      <c r="K11" t="s">
        <v>39</v>
      </c>
      <c r="L11" t="s">
        <v>30</v>
      </c>
      <c r="M11" t="s">
        <v>20</v>
      </c>
      <c r="N11"/>
      <c r="O11"/>
    </row>
    <row r="12" spans="1:15" ht="15">
      <c r="A12"/>
      <c r="B12">
        <v>2023</v>
      </c>
      <c r="C12">
        <v>781</v>
      </c>
      <c r="D12">
        <v>76</v>
      </c>
      <c r="E12">
        <v>183</v>
      </c>
      <c r="F12">
        <v>275</v>
      </c>
      <c r="G12">
        <v>0</v>
      </c>
      <c r="H12">
        <v>37</v>
      </c>
      <c r="I12">
        <v>31</v>
      </c>
      <c r="J12">
        <v>149</v>
      </c>
      <c r="K12">
        <v>3</v>
      </c>
      <c r="L12">
        <v>38</v>
      </c>
      <c r="M12">
        <f>SUM(C12:L12)</f>
        <v>1573</v>
      </c>
      <c r="N12"/>
      <c r="O12"/>
    </row>
    <row r="13" spans="1:15" ht="15">
      <c r="A13"/>
      <c r="B13">
        <v>2024</v>
      </c>
      <c r="C13">
        <v>795</v>
      </c>
      <c r="D13">
        <v>66</v>
      </c>
      <c r="E13">
        <v>210</v>
      </c>
      <c r="F13">
        <v>259</v>
      </c>
      <c r="G13">
        <v>0</v>
      </c>
      <c r="H13">
        <v>44</v>
      </c>
      <c r="I13">
        <v>37</v>
      </c>
      <c r="J13">
        <v>147</v>
      </c>
      <c r="K13">
        <v>5</v>
      </c>
      <c r="L13">
        <v>19</v>
      </c>
      <c r="M13">
        <f>SUM(C13:L13)</f>
        <v>1582</v>
      </c>
      <c r="N13"/>
      <c r="O13"/>
    </row>
    <row r="14" spans="1:15" ht="15">
      <c r="A14"/>
      <c r="B14" t="s">
        <v>79</v>
      </c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 s="7" t="s">
        <v>31</v>
      </c>
      <c r="C17" s="7"/>
      <c r="D17" s="7"/>
      <c r="E17" s="7"/>
      <c r="F17" s="7"/>
      <c r="G17"/>
      <c r="H17"/>
      <c r="I17"/>
      <c r="J17"/>
      <c r="K17"/>
      <c r="L17"/>
      <c r="M17"/>
      <c r="N17"/>
      <c r="O17"/>
    </row>
    <row r="18" spans="1:15" ht="15">
      <c r="A18"/>
      <c r="B18" s="7" t="s">
        <v>104</v>
      </c>
      <c r="C18" s="7"/>
      <c r="D18" s="7"/>
      <c r="E18" s="7"/>
      <c r="F18" s="7"/>
      <c r="G18"/>
      <c r="H18"/>
      <c r="I18"/>
      <c r="J18"/>
      <c r="K18"/>
      <c r="L18"/>
      <c r="M18"/>
      <c r="N18"/>
      <c r="O18"/>
    </row>
    <row r="19" spans="1:15" ht="15">
      <c r="A19"/>
      <c r="B19" s="7" t="s">
        <v>159</v>
      </c>
      <c r="C19" s="7"/>
      <c r="D19" s="7"/>
      <c r="E19" s="7"/>
      <c r="F19" s="7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 s="7" t="s">
        <v>241</v>
      </c>
      <c r="C21" s="7"/>
      <c r="D21" s="7"/>
      <c r="E21" s="7"/>
      <c r="F21" s="7"/>
      <c r="G21"/>
      <c r="H21"/>
      <c r="I21"/>
      <c r="J21"/>
      <c r="K21"/>
      <c r="L21"/>
      <c r="M21"/>
      <c r="N21"/>
      <c r="O21"/>
    </row>
    <row r="22" spans="1:15" ht="15">
      <c r="A22"/>
      <c r="B22" t="s">
        <v>40</v>
      </c>
      <c r="C22">
        <v>2023</v>
      </c>
      <c r="D22">
        <v>2024</v>
      </c>
      <c r="E22" t="s">
        <v>76</v>
      </c>
      <c r="F22" t="s">
        <v>77</v>
      </c>
      <c r="G22"/>
      <c r="H22"/>
      <c r="I22"/>
      <c r="J22"/>
      <c r="K22"/>
      <c r="L22"/>
      <c r="M22"/>
      <c r="N22"/>
      <c r="O22"/>
    </row>
    <row r="23" spans="1:15" ht="20.25" customHeight="1">
      <c r="A23"/>
      <c r="B23" t="s">
        <v>41</v>
      </c>
      <c r="C23">
        <v>93</v>
      </c>
      <c r="D23">
        <v>73</v>
      </c>
      <c r="E23">
        <f>D23-C23</f>
        <v>-20</v>
      </c>
      <c r="F23">
        <f>E23/C23</f>
        <v>-0.21505376344086022</v>
      </c>
      <c r="G23"/>
      <c r="H23"/>
      <c r="I23"/>
      <c r="J23"/>
      <c r="K23"/>
      <c r="L23"/>
      <c r="M23"/>
      <c r="N23"/>
      <c r="O23"/>
    </row>
    <row r="24" spans="1:15" ht="15">
      <c r="A24"/>
      <c r="B24" t="s">
        <v>2</v>
      </c>
      <c r="C24">
        <v>1</v>
      </c>
      <c r="D24">
        <v>4</v>
      </c>
      <c r="E24">
        <f t="shared" ref="E24:E45" si="0">D24-C24</f>
        <v>3</v>
      </c>
      <c r="F24">
        <f t="shared" ref="F24:F44" si="1">E24/C24</f>
        <v>3</v>
      </c>
      <c r="G24"/>
      <c r="H24"/>
      <c r="I24"/>
      <c r="J24"/>
      <c r="K24"/>
      <c r="L24"/>
      <c r="M24"/>
      <c r="N24"/>
      <c r="O24"/>
    </row>
    <row r="25" spans="1:15" ht="15">
      <c r="A25"/>
      <c r="B25" t="s">
        <v>3</v>
      </c>
      <c r="C25">
        <v>11</v>
      </c>
      <c r="D25">
        <v>4</v>
      </c>
      <c r="E25">
        <f t="shared" si="0"/>
        <v>-7</v>
      </c>
      <c r="F25">
        <f t="shared" si="1"/>
        <v>-0.63636363636363635</v>
      </c>
      <c r="G25"/>
      <c r="H25"/>
      <c r="I25"/>
      <c r="J25"/>
      <c r="K25"/>
      <c r="L25"/>
      <c r="M25"/>
      <c r="N25"/>
      <c r="O25"/>
    </row>
    <row r="26" spans="1:15" ht="15">
      <c r="A26"/>
      <c r="B26" t="s">
        <v>4</v>
      </c>
      <c r="C26">
        <v>16</v>
      </c>
      <c r="D26">
        <v>13</v>
      </c>
      <c r="E26">
        <f t="shared" si="0"/>
        <v>-3</v>
      </c>
      <c r="F26">
        <f t="shared" si="1"/>
        <v>-0.1875</v>
      </c>
      <c r="G26"/>
      <c r="H26"/>
      <c r="I26"/>
      <c r="J26"/>
      <c r="K26"/>
      <c r="L26"/>
      <c r="M26"/>
      <c r="N26"/>
      <c r="O26"/>
    </row>
    <row r="27" spans="1:15" ht="20.25" customHeight="1">
      <c r="A27"/>
      <c r="B27" t="s">
        <v>5</v>
      </c>
      <c r="C27">
        <v>25</v>
      </c>
      <c r="D27">
        <v>33</v>
      </c>
      <c r="E27">
        <f t="shared" si="0"/>
        <v>8</v>
      </c>
      <c r="F27">
        <f t="shared" si="1"/>
        <v>0.32</v>
      </c>
      <c r="G27"/>
      <c r="H27"/>
      <c r="I27"/>
      <c r="J27"/>
      <c r="K27"/>
      <c r="L27"/>
      <c r="M27"/>
      <c r="N27"/>
      <c r="O27"/>
    </row>
    <row r="28" spans="1:15" ht="18.75" customHeight="1">
      <c r="A28"/>
      <c r="B28" t="s">
        <v>98</v>
      </c>
      <c r="C28">
        <v>13</v>
      </c>
      <c r="D28">
        <v>7</v>
      </c>
      <c r="E28">
        <f t="shared" si="0"/>
        <v>-6</v>
      </c>
      <c r="F28">
        <f t="shared" si="1"/>
        <v>-0.46153846153846156</v>
      </c>
      <c r="G28"/>
      <c r="H28"/>
      <c r="I28"/>
      <c r="J28"/>
      <c r="K28"/>
      <c r="L28"/>
      <c r="M28"/>
      <c r="N28"/>
      <c r="O28"/>
    </row>
    <row r="29" spans="1:15" ht="18.75" customHeight="1">
      <c r="A29"/>
      <c r="B29" t="s">
        <v>6</v>
      </c>
      <c r="C29">
        <v>0</v>
      </c>
      <c r="D29">
        <v>0</v>
      </c>
      <c r="E29">
        <f t="shared" si="0"/>
        <v>0</v>
      </c>
      <c r="F29">
        <v>0</v>
      </c>
      <c r="G29"/>
      <c r="H29"/>
      <c r="I29"/>
      <c r="J29"/>
      <c r="K29"/>
      <c r="L29"/>
      <c r="M29"/>
      <c r="N29"/>
      <c r="O29"/>
    </row>
    <row r="30" spans="1:15" ht="15">
      <c r="A30"/>
      <c r="B30" t="s">
        <v>7</v>
      </c>
      <c r="C30">
        <v>290</v>
      </c>
      <c r="D30">
        <v>269</v>
      </c>
      <c r="E30">
        <f t="shared" si="0"/>
        <v>-21</v>
      </c>
      <c r="F30">
        <f t="shared" si="1"/>
        <v>-7.2413793103448282E-2</v>
      </c>
      <c r="G30"/>
      <c r="H30"/>
      <c r="I30"/>
      <c r="J30"/>
      <c r="K30"/>
      <c r="L30"/>
      <c r="M30"/>
      <c r="N30"/>
      <c r="O30"/>
    </row>
    <row r="31" spans="1:15" ht="15">
      <c r="A31"/>
      <c r="B31" t="s">
        <v>8</v>
      </c>
      <c r="C31">
        <v>69</v>
      </c>
      <c r="D31">
        <v>82</v>
      </c>
      <c r="E31">
        <f t="shared" si="0"/>
        <v>13</v>
      </c>
      <c r="F31">
        <f t="shared" si="1"/>
        <v>0.18840579710144928</v>
      </c>
      <c r="G31"/>
      <c r="H31"/>
      <c r="I31"/>
      <c r="J31"/>
      <c r="K31"/>
      <c r="L31"/>
      <c r="M31"/>
      <c r="N31"/>
      <c r="O31"/>
    </row>
    <row r="32" spans="1:15" ht="15">
      <c r="A32"/>
      <c r="B32" t="s">
        <v>9</v>
      </c>
      <c r="C32">
        <v>81</v>
      </c>
      <c r="D32">
        <v>66</v>
      </c>
      <c r="E32">
        <f t="shared" si="0"/>
        <v>-15</v>
      </c>
      <c r="F32">
        <f t="shared" si="1"/>
        <v>-0.18518518518518517</v>
      </c>
      <c r="G32"/>
      <c r="H32"/>
      <c r="I32"/>
      <c r="J32"/>
      <c r="K32"/>
      <c r="L32"/>
      <c r="M32"/>
      <c r="N32"/>
      <c r="O32"/>
    </row>
    <row r="33" spans="1:15" ht="15">
      <c r="A33"/>
      <c r="B33" t="s">
        <v>100</v>
      </c>
      <c r="C33">
        <v>78</v>
      </c>
      <c r="D33">
        <v>108</v>
      </c>
      <c r="E33">
        <f t="shared" si="0"/>
        <v>30</v>
      </c>
      <c r="F33">
        <f t="shared" si="1"/>
        <v>0.38461538461538464</v>
      </c>
      <c r="G33"/>
      <c r="H33"/>
      <c r="I33"/>
      <c r="J33"/>
      <c r="K33"/>
      <c r="L33"/>
      <c r="M33"/>
      <c r="N33"/>
      <c r="O33"/>
    </row>
    <row r="34" spans="1:15" ht="15">
      <c r="A34"/>
      <c r="B34" t="s">
        <v>99</v>
      </c>
      <c r="C34">
        <v>86</v>
      </c>
      <c r="D34">
        <v>101</v>
      </c>
      <c r="E34">
        <f t="shared" si="0"/>
        <v>15</v>
      </c>
      <c r="F34">
        <f t="shared" si="1"/>
        <v>0.1744186046511628</v>
      </c>
      <c r="G34"/>
      <c r="H34"/>
      <c r="I34"/>
      <c r="J34"/>
      <c r="K34"/>
      <c r="L34"/>
      <c r="M34"/>
      <c r="N34"/>
      <c r="O34"/>
    </row>
    <row r="35" spans="1:15" ht="15">
      <c r="A35"/>
      <c r="B35" t="s">
        <v>11</v>
      </c>
      <c r="C35">
        <v>26</v>
      </c>
      <c r="D35">
        <v>34</v>
      </c>
      <c r="E35">
        <f t="shared" si="0"/>
        <v>8</v>
      </c>
      <c r="F35">
        <f t="shared" si="1"/>
        <v>0.30769230769230771</v>
      </c>
      <c r="G35"/>
      <c r="H35"/>
      <c r="I35"/>
      <c r="J35"/>
      <c r="K35"/>
      <c r="L35"/>
      <c r="M35"/>
      <c r="N35"/>
      <c r="O35"/>
    </row>
    <row r="36" spans="1:15" ht="15">
      <c r="A36"/>
      <c r="B36" t="s">
        <v>12</v>
      </c>
      <c r="C36">
        <v>0</v>
      </c>
      <c r="D36">
        <v>1</v>
      </c>
      <c r="E36">
        <f t="shared" si="0"/>
        <v>1</v>
      </c>
      <c r="F36">
        <v>1</v>
      </c>
      <c r="G36"/>
      <c r="H36"/>
      <c r="I36"/>
      <c r="J36"/>
      <c r="K36"/>
      <c r="L36"/>
      <c r="M36"/>
      <c r="N36"/>
      <c r="O36"/>
    </row>
    <row r="37" spans="1:15" ht="15">
      <c r="A37"/>
      <c r="B37" t="s">
        <v>13</v>
      </c>
      <c r="C37">
        <v>11</v>
      </c>
      <c r="D37">
        <v>7</v>
      </c>
      <c r="E37">
        <f t="shared" si="0"/>
        <v>-4</v>
      </c>
      <c r="F37">
        <f t="shared" si="1"/>
        <v>-0.36363636363636365</v>
      </c>
      <c r="G37"/>
      <c r="H37"/>
      <c r="I37"/>
      <c r="J37"/>
      <c r="K37"/>
      <c r="L37"/>
      <c r="M37"/>
      <c r="N37"/>
      <c r="O37"/>
    </row>
    <row r="38" spans="1:15" ht="15">
      <c r="A38"/>
      <c r="B38" t="s">
        <v>14</v>
      </c>
      <c r="C38">
        <v>104</v>
      </c>
      <c r="D38">
        <v>129</v>
      </c>
      <c r="E38">
        <f t="shared" si="0"/>
        <v>25</v>
      </c>
      <c r="F38">
        <f t="shared" si="1"/>
        <v>0.24038461538461539</v>
      </c>
      <c r="G38"/>
      <c r="H38"/>
      <c r="I38"/>
      <c r="J38"/>
      <c r="K38"/>
      <c r="L38"/>
      <c r="M38"/>
      <c r="N38"/>
      <c r="O38"/>
    </row>
    <row r="39" spans="1:15" ht="15">
      <c r="A39"/>
      <c r="B39" t="s">
        <v>15</v>
      </c>
      <c r="C39">
        <v>9</v>
      </c>
      <c r="D39">
        <v>7</v>
      </c>
      <c r="E39">
        <f t="shared" si="0"/>
        <v>-2</v>
      </c>
      <c r="F39">
        <f t="shared" si="1"/>
        <v>-0.22222222222222221</v>
      </c>
      <c r="G39"/>
      <c r="H39"/>
      <c r="I39"/>
      <c r="J39"/>
      <c r="K39"/>
      <c r="L39"/>
      <c r="M39"/>
      <c r="N39"/>
      <c r="O39"/>
    </row>
    <row r="40" spans="1:15" ht="15">
      <c r="A40"/>
      <c r="B40" t="s">
        <v>91</v>
      </c>
      <c r="C40">
        <v>402</v>
      </c>
      <c r="D40">
        <v>436</v>
      </c>
      <c r="E40">
        <f t="shared" si="0"/>
        <v>34</v>
      </c>
      <c r="F40">
        <f t="shared" si="1"/>
        <v>8.45771144278607E-2</v>
      </c>
      <c r="G40"/>
      <c r="H40"/>
      <c r="I40"/>
      <c r="J40"/>
      <c r="K40"/>
      <c r="L40"/>
      <c r="M40"/>
      <c r="N40"/>
      <c r="O40"/>
    </row>
    <row r="41" spans="1:15" ht="15">
      <c r="A41"/>
      <c r="B41" t="s">
        <v>35</v>
      </c>
      <c r="C41">
        <v>12</v>
      </c>
      <c r="D41">
        <v>9</v>
      </c>
      <c r="E41">
        <f t="shared" si="0"/>
        <v>-3</v>
      </c>
      <c r="F41">
        <f t="shared" si="1"/>
        <v>-0.25</v>
      </c>
      <c r="G41"/>
      <c r="H41"/>
      <c r="I41"/>
      <c r="J41"/>
      <c r="K41"/>
      <c r="L41"/>
      <c r="M41"/>
      <c r="N41"/>
      <c r="O41"/>
    </row>
    <row r="42" spans="1:15" ht="14.25" customHeight="1">
      <c r="A42"/>
      <c r="B42" t="s">
        <v>36</v>
      </c>
      <c r="C42">
        <v>41</v>
      </c>
      <c r="D42">
        <v>47</v>
      </c>
      <c r="E42">
        <f t="shared" si="0"/>
        <v>6</v>
      </c>
      <c r="F42">
        <f t="shared" si="1"/>
        <v>0.14634146341463414</v>
      </c>
      <c r="G42"/>
      <c r="H42"/>
      <c r="I42"/>
      <c r="J42"/>
      <c r="K42"/>
      <c r="L42"/>
      <c r="M42"/>
      <c r="N42"/>
      <c r="O42"/>
    </row>
    <row r="43" spans="1:15" ht="19.5" customHeight="1">
      <c r="A43"/>
      <c r="B43" t="s">
        <v>17</v>
      </c>
      <c r="C43">
        <v>81</v>
      </c>
      <c r="D43">
        <v>54</v>
      </c>
      <c r="E43">
        <f t="shared" si="0"/>
        <v>-27</v>
      </c>
      <c r="F43">
        <f t="shared" si="1"/>
        <v>-0.33333333333333331</v>
      </c>
      <c r="G43"/>
      <c r="H43"/>
      <c r="I43"/>
      <c r="J43"/>
      <c r="K43"/>
      <c r="L43"/>
      <c r="M43"/>
      <c r="N43"/>
      <c r="O43"/>
    </row>
    <row r="44" spans="1:15" ht="21.75" customHeight="1">
      <c r="A44"/>
      <c r="B44" t="s">
        <v>18</v>
      </c>
      <c r="C44">
        <v>124</v>
      </c>
      <c r="D44">
        <v>98</v>
      </c>
      <c r="E44">
        <f t="shared" si="0"/>
        <v>-26</v>
      </c>
      <c r="F44">
        <f t="shared" si="1"/>
        <v>-0.20967741935483872</v>
      </c>
      <c r="G44"/>
      <c r="H44"/>
      <c r="I44"/>
      <c r="J44"/>
      <c r="K44"/>
      <c r="L44"/>
      <c r="M44"/>
      <c r="N44"/>
      <c r="O44"/>
    </row>
    <row r="45" spans="1:15" ht="21" customHeight="1">
      <c r="A45"/>
      <c r="B45" t="s">
        <v>20</v>
      </c>
      <c r="C45">
        <f>SUM(C23:C44)</f>
        <v>1573</v>
      </c>
      <c r="D45">
        <f>SUM(D23:D44)</f>
        <v>1582</v>
      </c>
      <c r="E45">
        <f t="shared" si="0"/>
        <v>9</v>
      </c>
      <c r="F45">
        <f>E45/C45</f>
        <v>5.7215511760966304E-3</v>
      </c>
      <c r="G45"/>
      <c r="H45"/>
      <c r="I45"/>
      <c r="J45"/>
      <c r="K45"/>
      <c r="L45"/>
      <c r="M45"/>
      <c r="N45"/>
      <c r="O45"/>
    </row>
    <row r="46" spans="1:15" ht="15">
      <c r="A46"/>
      <c r="B46" t="s">
        <v>79</v>
      </c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</sheetData>
  <mergeCells count="12">
    <mergeCell ref="D2:J2"/>
    <mergeCell ref="D3:J3"/>
    <mergeCell ref="D4:J4"/>
    <mergeCell ref="B21:F21"/>
    <mergeCell ref="D6:F6"/>
    <mergeCell ref="G6:H6"/>
    <mergeCell ref="I6:J6"/>
    <mergeCell ref="D7:F7"/>
    <mergeCell ref="D8:F8"/>
    <mergeCell ref="B19:F19"/>
    <mergeCell ref="B18:F18"/>
    <mergeCell ref="B17:F17"/>
  </mergeCells>
  <pageMargins left="0.7" right="0.7" top="0.75" bottom="0.75" header="0.3" footer="0.3"/>
  <pageSetup scale="49" orientation="landscape" horizontalDpi="4294967293" r:id="rId1"/>
  <ignoredErrors>
    <ignoredError sqref="M12:M13 C45:D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"/>
  <sheetViews>
    <sheetView view="pageBreakPreview" zoomScale="77" zoomScaleNormal="84" zoomScaleSheetLayoutView="77" workbookViewId="0">
      <selection activeCell="A2" sqref="A2"/>
    </sheetView>
  </sheetViews>
  <sheetFormatPr baseColWidth="10" defaultColWidth="10.85546875" defaultRowHeight="14.25"/>
  <cols>
    <col min="1" max="1" width="10.85546875" style="1"/>
    <col min="2" max="2" width="25" style="1" customWidth="1"/>
    <col min="3" max="12" width="15.140625" style="1" customWidth="1"/>
    <col min="13" max="13" width="15.140625" style="5" customWidth="1"/>
    <col min="14" max="16384" width="10.85546875" style="1"/>
  </cols>
  <sheetData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/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/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/>
      <c r="B5" s="7" t="s">
        <v>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/>
      <c r="B6" s="7" t="s">
        <v>117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5">
      <c r="A8"/>
      <c r="B8" t="s">
        <v>0</v>
      </c>
      <c r="C8" t="s">
        <v>21</v>
      </c>
      <c r="D8" t="s">
        <v>22</v>
      </c>
      <c r="E8" t="s">
        <v>23</v>
      </c>
      <c r="F8" t="s">
        <v>24</v>
      </c>
      <c r="G8" t="s">
        <v>25</v>
      </c>
      <c r="H8" t="s">
        <v>26</v>
      </c>
      <c r="I8" t="s">
        <v>27</v>
      </c>
      <c r="J8" t="s">
        <v>28</v>
      </c>
      <c r="K8" t="s">
        <v>29</v>
      </c>
      <c r="L8" t="s">
        <v>30</v>
      </c>
      <c r="M8" t="s">
        <v>20</v>
      </c>
    </row>
    <row r="9" spans="1:13" ht="15">
      <c r="A9"/>
      <c r="B9" t="s">
        <v>1</v>
      </c>
      <c r="C9">
        <v>0</v>
      </c>
      <c r="D9">
        <v>0</v>
      </c>
      <c r="E9">
        <v>0</v>
      </c>
      <c r="F9">
        <v>73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f>SUM(C9:L9)</f>
        <v>73</v>
      </c>
    </row>
    <row r="10" spans="1:13" ht="15">
      <c r="A10"/>
      <c r="B10" t="s">
        <v>2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1</v>
      </c>
      <c r="L10">
        <v>0</v>
      </c>
      <c r="M10">
        <f>SUM(C10:L10)</f>
        <v>4</v>
      </c>
    </row>
    <row r="11" spans="1:13" ht="15">
      <c r="A11"/>
      <c r="B11" t="s">
        <v>3</v>
      </c>
      <c r="C11">
        <v>0</v>
      </c>
      <c r="D11">
        <v>1</v>
      </c>
      <c r="E11">
        <v>1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f t="shared" ref="M11:M30" si="0">SUM(C11:L11)</f>
        <v>4</v>
      </c>
    </row>
    <row r="12" spans="1:13" ht="15">
      <c r="A12"/>
      <c r="B12" t="s">
        <v>4</v>
      </c>
      <c r="C12">
        <v>1</v>
      </c>
      <c r="D12">
        <v>3</v>
      </c>
      <c r="E12">
        <v>0</v>
      </c>
      <c r="F12">
        <v>0</v>
      </c>
      <c r="G12">
        <v>0</v>
      </c>
      <c r="H12">
        <v>5</v>
      </c>
      <c r="I12">
        <v>4</v>
      </c>
      <c r="J12">
        <v>0</v>
      </c>
      <c r="K12">
        <v>0</v>
      </c>
      <c r="L12">
        <v>0</v>
      </c>
      <c r="M12">
        <f t="shared" si="0"/>
        <v>13</v>
      </c>
    </row>
    <row r="13" spans="1:13" ht="15">
      <c r="A13"/>
      <c r="B13" t="s">
        <v>5</v>
      </c>
      <c r="C13">
        <v>18</v>
      </c>
      <c r="D13">
        <v>0</v>
      </c>
      <c r="E13">
        <v>8</v>
      </c>
      <c r="F13">
        <v>0</v>
      </c>
      <c r="G13">
        <v>0</v>
      </c>
      <c r="H13">
        <v>3</v>
      </c>
      <c r="I13">
        <v>3</v>
      </c>
      <c r="J13">
        <v>1</v>
      </c>
      <c r="K13">
        <v>0</v>
      </c>
      <c r="L13">
        <v>0</v>
      </c>
      <c r="M13">
        <f t="shared" si="0"/>
        <v>33</v>
      </c>
    </row>
    <row r="14" spans="1:13" ht="19.5" customHeight="1">
      <c r="A14"/>
      <c r="B14" t="s">
        <v>98</v>
      </c>
      <c r="C14">
        <v>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 t="shared" si="0"/>
        <v>7</v>
      </c>
    </row>
    <row r="15" spans="1:13" ht="15">
      <c r="A15"/>
      <c r="B15" t="s">
        <v>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si="0"/>
        <v>0</v>
      </c>
    </row>
    <row r="16" spans="1:13" ht="15">
      <c r="A16"/>
      <c r="B16" t="s">
        <v>7</v>
      </c>
      <c r="C16">
        <v>269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269</v>
      </c>
    </row>
    <row r="17" spans="1:13" ht="15">
      <c r="A17"/>
      <c r="B17" t="s">
        <v>8</v>
      </c>
      <c r="C17">
        <v>0</v>
      </c>
      <c r="D17">
        <v>0</v>
      </c>
      <c r="E17">
        <v>82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82</v>
      </c>
    </row>
    <row r="18" spans="1:13" ht="15">
      <c r="A18"/>
      <c r="B18" t="s">
        <v>9</v>
      </c>
      <c r="C18">
        <v>0</v>
      </c>
      <c r="D18">
        <v>0</v>
      </c>
      <c r="E18">
        <v>9</v>
      </c>
      <c r="F18">
        <v>54</v>
      </c>
      <c r="G18">
        <v>0</v>
      </c>
      <c r="H18">
        <v>2</v>
      </c>
      <c r="I18">
        <v>1</v>
      </c>
      <c r="J18">
        <v>0</v>
      </c>
      <c r="K18">
        <v>0</v>
      </c>
      <c r="L18">
        <v>0</v>
      </c>
      <c r="M18">
        <f t="shared" si="0"/>
        <v>66</v>
      </c>
    </row>
    <row r="19" spans="1:13" ht="15">
      <c r="A19"/>
      <c r="B19" t="s">
        <v>100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108</v>
      </c>
      <c r="K19">
        <v>0</v>
      </c>
      <c r="L19">
        <v>0</v>
      </c>
      <c r="M19">
        <f t="shared" si="0"/>
        <v>108</v>
      </c>
    </row>
    <row r="20" spans="1:13" ht="15">
      <c r="A20"/>
      <c r="B20" t="s">
        <v>99</v>
      </c>
      <c r="C20">
        <v>0</v>
      </c>
      <c r="D20">
        <v>0</v>
      </c>
      <c r="E20">
        <v>0</v>
      </c>
      <c r="F20">
        <v>101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101</v>
      </c>
    </row>
    <row r="21" spans="1:13" ht="15">
      <c r="A21"/>
      <c r="B21" t="s">
        <v>11</v>
      </c>
      <c r="C21">
        <v>28</v>
      </c>
      <c r="D21">
        <v>0</v>
      </c>
      <c r="E21">
        <v>0</v>
      </c>
      <c r="F21">
        <v>0</v>
      </c>
      <c r="G21">
        <v>0</v>
      </c>
      <c r="H21">
        <v>3</v>
      </c>
      <c r="I21">
        <v>3</v>
      </c>
      <c r="J21">
        <v>0</v>
      </c>
      <c r="K21">
        <v>0</v>
      </c>
      <c r="L21">
        <v>0</v>
      </c>
      <c r="M21">
        <f t="shared" si="0"/>
        <v>34</v>
      </c>
    </row>
    <row r="22" spans="1:13" ht="15">
      <c r="A22"/>
      <c r="B22" t="s">
        <v>12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0"/>
        <v>1</v>
      </c>
    </row>
    <row r="23" spans="1:13" ht="15">
      <c r="A23"/>
      <c r="B23" t="s">
        <v>13</v>
      </c>
      <c r="C23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f t="shared" si="0"/>
        <v>7</v>
      </c>
    </row>
    <row r="24" spans="1:13" ht="15">
      <c r="A24"/>
      <c r="B24" t="s">
        <v>14</v>
      </c>
      <c r="C24">
        <v>97</v>
      </c>
      <c r="D24">
        <v>12</v>
      </c>
      <c r="E24">
        <v>0</v>
      </c>
      <c r="F24">
        <v>0</v>
      </c>
      <c r="G24">
        <v>0</v>
      </c>
      <c r="H24">
        <v>10</v>
      </c>
      <c r="I24">
        <v>10</v>
      </c>
      <c r="J24">
        <v>0</v>
      </c>
      <c r="K24">
        <v>0</v>
      </c>
      <c r="L24">
        <v>0</v>
      </c>
      <c r="M24">
        <f t="shared" si="0"/>
        <v>129</v>
      </c>
    </row>
    <row r="25" spans="1:13" ht="15">
      <c r="A25"/>
      <c r="B25" t="s">
        <v>15</v>
      </c>
      <c r="C25">
        <v>0</v>
      </c>
      <c r="D25">
        <v>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7</v>
      </c>
    </row>
    <row r="26" spans="1:13" ht="15">
      <c r="A26"/>
      <c r="B26" t="s">
        <v>91</v>
      </c>
      <c r="C26">
        <v>281</v>
      </c>
      <c r="D26">
        <v>41</v>
      </c>
      <c r="E26">
        <v>92</v>
      </c>
      <c r="F26">
        <v>0</v>
      </c>
      <c r="G26">
        <v>0</v>
      </c>
      <c r="H26">
        <v>11</v>
      </c>
      <c r="I26">
        <v>11</v>
      </c>
      <c r="J26">
        <v>0</v>
      </c>
      <c r="K26">
        <v>0</v>
      </c>
      <c r="L26">
        <v>0</v>
      </c>
      <c r="M26">
        <f t="shared" si="0"/>
        <v>436</v>
      </c>
    </row>
    <row r="27" spans="1:13" ht="15">
      <c r="A27"/>
      <c r="B27" t="s">
        <v>35</v>
      </c>
      <c r="C27">
        <v>0</v>
      </c>
      <c r="D27">
        <v>0</v>
      </c>
      <c r="E27">
        <v>0</v>
      </c>
      <c r="F27">
        <v>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9</v>
      </c>
    </row>
    <row r="28" spans="1:13" ht="23.25" customHeight="1">
      <c r="A28"/>
      <c r="B28" t="s">
        <v>36</v>
      </c>
      <c r="C28">
        <v>23</v>
      </c>
      <c r="D28">
        <v>2</v>
      </c>
      <c r="E28">
        <v>17</v>
      </c>
      <c r="F28">
        <v>0</v>
      </c>
      <c r="G28">
        <v>0</v>
      </c>
      <c r="H28">
        <v>3</v>
      </c>
      <c r="I28">
        <v>2</v>
      </c>
      <c r="J28">
        <v>0</v>
      </c>
      <c r="K28">
        <v>0</v>
      </c>
      <c r="L28">
        <v>0</v>
      </c>
      <c r="M28">
        <f t="shared" si="0"/>
        <v>47</v>
      </c>
    </row>
    <row r="29" spans="1:13" ht="21.75" customHeight="1">
      <c r="A29"/>
      <c r="B29" t="s">
        <v>17</v>
      </c>
      <c r="C29">
        <v>0</v>
      </c>
      <c r="D29">
        <v>0</v>
      </c>
      <c r="E29">
        <v>0</v>
      </c>
      <c r="F29">
        <v>18</v>
      </c>
      <c r="G29">
        <v>0</v>
      </c>
      <c r="H29">
        <v>0</v>
      </c>
      <c r="I29"/>
      <c r="J29">
        <v>36</v>
      </c>
      <c r="K29">
        <v>0</v>
      </c>
      <c r="L29">
        <v>0</v>
      </c>
      <c r="M29">
        <f t="shared" si="0"/>
        <v>54</v>
      </c>
    </row>
    <row r="30" spans="1:13" ht="22.5" customHeight="1">
      <c r="A30"/>
      <c r="B30" t="s">
        <v>18</v>
      </c>
      <c r="C30">
        <v>64</v>
      </c>
      <c r="D30">
        <v>0</v>
      </c>
      <c r="E30">
        <v>1</v>
      </c>
      <c r="F30">
        <v>3</v>
      </c>
      <c r="G30">
        <v>0</v>
      </c>
      <c r="H30">
        <v>5</v>
      </c>
      <c r="I30">
        <v>1</v>
      </c>
      <c r="J30">
        <v>1</v>
      </c>
      <c r="K30">
        <v>4</v>
      </c>
      <c r="L30">
        <v>19</v>
      </c>
      <c r="M30">
        <f t="shared" si="0"/>
        <v>98</v>
      </c>
    </row>
    <row r="31" spans="1:13" ht="15">
      <c r="A31"/>
      <c r="B31" t="s">
        <v>20</v>
      </c>
      <c r="C31">
        <f>SUM(C9:C30)</f>
        <v>795</v>
      </c>
      <c r="D31">
        <f t="shared" ref="D31:M31" si="1">SUM(D9:D30)</f>
        <v>66</v>
      </c>
      <c r="E31">
        <f t="shared" si="1"/>
        <v>210</v>
      </c>
      <c r="F31">
        <f t="shared" si="1"/>
        <v>259</v>
      </c>
      <c r="G31">
        <f t="shared" si="1"/>
        <v>0</v>
      </c>
      <c r="H31">
        <f t="shared" si="1"/>
        <v>44</v>
      </c>
      <c r="I31">
        <f t="shared" si="1"/>
        <v>37</v>
      </c>
      <c r="J31">
        <f t="shared" si="1"/>
        <v>147</v>
      </c>
      <c r="K31">
        <f t="shared" si="1"/>
        <v>5</v>
      </c>
      <c r="L31">
        <f t="shared" si="1"/>
        <v>19</v>
      </c>
      <c r="M31">
        <f t="shared" si="1"/>
        <v>1582</v>
      </c>
    </row>
    <row r="32" spans="1:13" ht="15">
      <c r="A32"/>
      <c r="B32" t="s">
        <v>79</v>
      </c>
      <c r="C32"/>
      <c r="D32"/>
      <c r="E32"/>
      <c r="F32"/>
      <c r="G32"/>
      <c r="H32"/>
      <c r="I32"/>
      <c r="J32"/>
      <c r="K32"/>
      <c r="L32"/>
      <c r="M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5" ht="15">
      <c r="A35" s="7" t="s">
        <v>31</v>
      </c>
      <c r="B35" s="7"/>
      <c r="C35" s="7"/>
      <c r="D35" s="7"/>
      <c r="E35"/>
      <c r="F35"/>
      <c r="G35"/>
      <c r="H35"/>
      <c r="I35"/>
      <c r="J35"/>
      <c r="K35"/>
      <c r="L35"/>
      <c r="M35"/>
      <c r="N35" s="2"/>
      <c r="O35" s="2"/>
    </row>
    <row r="36" spans="1:15" ht="15">
      <c r="A36" s="7" t="s">
        <v>103</v>
      </c>
      <c r="B36" s="7"/>
      <c r="C36" s="7"/>
      <c r="D36" s="7"/>
      <c r="E36"/>
      <c r="F36"/>
      <c r="G36"/>
      <c r="H36"/>
      <c r="I36"/>
      <c r="J36"/>
      <c r="K36"/>
      <c r="L36"/>
      <c r="M36"/>
      <c r="N36" s="2"/>
      <c r="O36" s="2"/>
    </row>
    <row r="37" spans="1:15" ht="15">
      <c r="A37" s="7" t="s">
        <v>89</v>
      </c>
      <c r="B37" s="7"/>
      <c r="C37" s="7"/>
      <c r="D37" s="7"/>
      <c r="E37"/>
      <c r="F37"/>
      <c r="G37"/>
      <c r="H37"/>
      <c r="I37"/>
      <c r="J37"/>
      <c r="K37"/>
      <c r="L37"/>
      <c r="M37"/>
      <c r="N37" s="2"/>
      <c r="O37" s="2"/>
    </row>
    <row r="38" spans="1:15" ht="15">
      <c r="A38"/>
      <c r="B38" s="7" t="s">
        <v>117</v>
      </c>
      <c r="C38" s="7"/>
      <c r="D38"/>
      <c r="E38"/>
      <c r="F38"/>
      <c r="G38"/>
      <c r="H38"/>
      <c r="I38"/>
      <c r="J38"/>
      <c r="K38"/>
      <c r="L38"/>
      <c r="M38"/>
      <c r="N38" s="2"/>
      <c r="O38" s="2"/>
    </row>
    <row r="39" spans="1:15" ht="15">
      <c r="A39"/>
      <c r="B39"/>
      <c r="C39"/>
      <c r="D39"/>
      <c r="E39"/>
      <c r="F39"/>
      <c r="G39"/>
      <c r="H39"/>
      <c r="I39"/>
      <c r="J39"/>
      <c r="K39"/>
      <c r="L39"/>
      <c r="M39"/>
      <c r="N39" s="2"/>
      <c r="O39" s="2"/>
    </row>
    <row r="40" spans="1:15" ht="15">
      <c r="A40"/>
      <c r="B40" t="s">
        <v>97</v>
      </c>
      <c r="C40" t="s">
        <v>87</v>
      </c>
      <c r="D40"/>
      <c r="E40"/>
      <c r="F40"/>
      <c r="G40"/>
      <c r="H40"/>
      <c r="I40"/>
      <c r="J40"/>
      <c r="K40"/>
      <c r="L40"/>
      <c r="M40"/>
    </row>
    <row r="41" spans="1:15" ht="15">
      <c r="A41"/>
      <c r="B41" t="s">
        <v>41</v>
      </c>
      <c r="C41">
        <v>73</v>
      </c>
      <c r="D41"/>
      <c r="E41"/>
      <c r="F41"/>
      <c r="G41"/>
      <c r="H41"/>
      <c r="I41"/>
      <c r="J41"/>
      <c r="K41"/>
      <c r="L41"/>
      <c r="M41"/>
    </row>
    <row r="42" spans="1:15" ht="15">
      <c r="A42"/>
      <c r="B42" t="s">
        <v>2</v>
      </c>
      <c r="C42">
        <v>4</v>
      </c>
      <c r="D42"/>
      <c r="E42"/>
      <c r="F42"/>
      <c r="G42"/>
      <c r="H42"/>
      <c r="I42"/>
      <c r="J42"/>
      <c r="K42"/>
      <c r="L42"/>
      <c r="M42"/>
    </row>
    <row r="43" spans="1:15" ht="15">
      <c r="A43"/>
      <c r="B43" t="s">
        <v>3</v>
      </c>
      <c r="C43">
        <v>4</v>
      </c>
      <c r="D43"/>
      <c r="E43"/>
      <c r="F43"/>
      <c r="G43"/>
      <c r="H43"/>
      <c r="I43"/>
      <c r="J43"/>
      <c r="K43"/>
      <c r="L43"/>
      <c r="M43"/>
    </row>
    <row r="44" spans="1:15" ht="15">
      <c r="A44"/>
      <c r="B44" t="s">
        <v>4</v>
      </c>
      <c r="C44">
        <v>13</v>
      </c>
      <c r="D44"/>
      <c r="E44"/>
      <c r="F44"/>
      <c r="G44"/>
      <c r="H44"/>
      <c r="I44"/>
      <c r="J44"/>
      <c r="K44"/>
      <c r="L44"/>
      <c r="M44"/>
    </row>
    <row r="45" spans="1:15" ht="15">
      <c r="A45"/>
      <c r="B45" t="s">
        <v>5</v>
      </c>
      <c r="C45">
        <v>33</v>
      </c>
      <c r="D45"/>
      <c r="E45"/>
      <c r="F45"/>
      <c r="G45"/>
      <c r="H45"/>
      <c r="I45"/>
      <c r="J45"/>
      <c r="K45"/>
      <c r="L45"/>
      <c r="M45"/>
    </row>
    <row r="46" spans="1:15" ht="18.75" customHeight="1">
      <c r="A46"/>
      <c r="B46" t="s">
        <v>98</v>
      </c>
      <c r="C46">
        <v>7</v>
      </c>
      <c r="D46"/>
      <c r="E46"/>
      <c r="F46"/>
      <c r="G46"/>
      <c r="H46"/>
      <c r="I46"/>
      <c r="J46"/>
      <c r="K46"/>
      <c r="L46"/>
      <c r="M46"/>
    </row>
    <row r="47" spans="1:15" ht="15">
      <c r="A47"/>
      <c r="B47" t="s">
        <v>6</v>
      </c>
      <c r="C47">
        <v>0</v>
      </c>
      <c r="D47"/>
      <c r="E47"/>
      <c r="F47"/>
      <c r="G47"/>
      <c r="H47"/>
      <c r="I47"/>
      <c r="J47"/>
      <c r="K47"/>
      <c r="L47"/>
      <c r="M47"/>
    </row>
    <row r="48" spans="1:15" ht="15">
      <c r="A48"/>
      <c r="B48" t="s">
        <v>7</v>
      </c>
      <c r="C48">
        <v>269</v>
      </c>
      <c r="D48"/>
      <c r="E48"/>
      <c r="F48"/>
      <c r="G48"/>
      <c r="H48"/>
      <c r="I48"/>
      <c r="J48"/>
      <c r="K48"/>
      <c r="L48"/>
      <c r="M48"/>
    </row>
    <row r="49" spans="1:13" ht="15">
      <c r="A49"/>
      <c r="B49" t="s">
        <v>8</v>
      </c>
      <c r="C49">
        <v>82</v>
      </c>
      <c r="D49"/>
      <c r="E49"/>
      <c r="F49"/>
      <c r="G49"/>
      <c r="H49"/>
      <c r="I49"/>
      <c r="J49"/>
      <c r="K49"/>
      <c r="L49"/>
      <c r="M49"/>
    </row>
    <row r="50" spans="1:13" ht="15">
      <c r="A50"/>
      <c r="B50" t="s">
        <v>9</v>
      </c>
      <c r="C50">
        <v>66</v>
      </c>
      <c r="D50"/>
      <c r="E50"/>
      <c r="F50"/>
      <c r="G50"/>
      <c r="H50"/>
      <c r="I50"/>
      <c r="J50"/>
      <c r="K50"/>
      <c r="L50"/>
      <c r="M50"/>
    </row>
    <row r="51" spans="1:13" ht="15">
      <c r="A51"/>
      <c r="B51" t="s">
        <v>100</v>
      </c>
      <c r="C51">
        <v>108</v>
      </c>
      <c r="D51"/>
      <c r="E51"/>
      <c r="F51"/>
      <c r="G51"/>
      <c r="H51"/>
      <c r="I51"/>
      <c r="J51"/>
      <c r="K51"/>
      <c r="L51"/>
      <c r="M51"/>
    </row>
    <row r="52" spans="1:13" ht="15">
      <c r="A52"/>
      <c r="B52" t="s">
        <v>99</v>
      </c>
      <c r="C52">
        <v>101</v>
      </c>
      <c r="D52"/>
      <c r="E52"/>
      <c r="F52"/>
      <c r="G52"/>
      <c r="H52"/>
      <c r="I52"/>
      <c r="J52"/>
      <c r="K52"/>
      <c r="L52"/>
      <c r="M52"/>
    </row>
    <row r="53" spans="1:13" ht="15">
      <c r="A53"/>
      <c r="B53" t="s">
        <v>11</v>
      </c>
      <c r="C53">
        <v>34</v>
      </c>
      <c r="D53"/>
      <c r="E53"/>
      <c r="F53"/>
      <c r="G53"/>
      <c r="H53"/>
      <c r="I53"/>
      <c r="J53"/>
      <c r="K53"/>
      <c r="L53"/>
      <c r="M53"/>
    </row>
    <row r="54" spans="1:13" ht="15">
      <c r="A54"/>
      <c r="B54" t="s">
        <v>12</v>
      </c>
      <c r="C54">
        <v>1</v>
      </c>
      <c r="D54"/>
      <c r="E54"/>
      <c r="F54"/>
      <c r="G54"/>
      <c r="H54"/>
      <c r="I54"/>
      <c r="J54"/>
      <c r="K54"/>
      <c r="L54"/>
      <c r="M54"/>
    </row>
    <row r="55" spans="1:13" ht="15">
      <c r="A55"/>
      <c r="B55" t="s">
        <v>13</v>
      </c>
      <c r="C55">
        <v>7</v>
      </c>
      <c r="D55"/>
      <c r="E55"/>
      <c r="F55"/>
      <c r="G55"/>
      <c r="H55"/>
      <c r="I55"/>
      <c r="J55"/>
      <c r="K55"/>
      <c r="L55"/>
      <c r="M55"/>
    </row>
    <row r="56" spans="1:13" ht="15">
      <c r="A56"/>
      <c r="B56" t="s">
        <v>14</v>
      </c>
      <c r="C56">
        <v>129</v>
      </c>
      <c r="D56"/>
      <c r="E56"/>
      <c r="F56"/>
      <c r="G56"/>
      <c r="H56"/>
      <c r="I56"/>
      <c r="J56"/>
      <c r="K56"/>
      <c r="L56"/>
      <c r="M56"/>
    </row>
    <row r="57" spans="1:13" ht="15">
      <c r="A57"/>
      <c r="B57" t="s">
        <v>15</v>
      </c>
      <c r="C57">
        <v>7</v>
      </c>
      <c r="D57"/>
      <c r="E57"/>
      <c r="F57"/>
      <c r="G57"/>
      <c r="H57"/>
      <c r="I57"/>
      <c r="J57"/>
      <c r="K57"/>
      <c r="L57"/>
      <c r="M57"/>
    </row>
    <row r="58" spans="1:13" ht="15">
      <c r="A58"/>
      <c r="B58" t="s">
        <v>91</v>
      </c>
      <c r="C58">
        <v>436</v>
      </c>
      <c r="D58"/>
      <c r="E58"/>
      <c r="F58"/>
      <c r="G58"/>
      <c r="H58"/>
      <c r="I58"/>
      <c r="J58"/>
      <c r="K58"/>
      <c r="L58"/>
      <c r="M58"/>
    </row>
    <row r="59" spans="1:13" ht="15">
      <c r="A59"/>
      <c r="B59" t="s">
        <v>35</v>
      </c>
      <c r="C59">
        <v>9</v>
      </c>
      <c r="D59"/>
      <c r="E59"/>
      <c r="F59"/>
      <c r="G59"/>
      <c r="H59"/>
      <c r="I59"/>
      <c r="J59"/>
      <c r="K59"/>
      <c r="L59"/>
      <c r="M59"/>
    </row>
    <row r="60" spans="1:13" ht="22.5" customHeight="1">
      <c r="A60"/>
      <c r="B60" t="s">
        <v>36</v>
      </c>
      <c r="C60">
        <v>47</v>
      </c>
      <c r="D60"/>
      <c r="E60"/>
      <c r="F60"/>
      <c r="G60"/>
      <c r="H60"/>
      <c r="I60"/>
      <c r="J60"/>
      <c r="K60"/>
      <c r="L60"/>
      <c r="M60"/>
    </row>
    <row r="61" spans="1:13" ht="21" customHeight="1">
      <c r="A61"/>
      <c r="B61" t="s">
        <v>17</v>
      </c>
      <c r="C61">
        <v>54</v>
      </c>
      <c r="D61"/>
      <c r="E61"/>
      <c r="F61"/>
      <c r="G61"/>
      <c r="H61"/>
      <c r="I61"/>
      <c r="J61"/>
      <c r="K61"/>
      <c r="L61"/>
      <c r="M61"/>
    </row>
    <row r="62" spans="1:13" ht="20.25" customHeight="1">
      <c r="A62"/>
      <c r="B62" t="s">
        <v>18</v>
      </c>
      <c r="C62">
        <v>98</v>
      </c>
      <c r="D62"/>
      <c r="E62"/>
      <c r="F62"/>
      <c r="G62"/>
      <c r="H62"/>
      <c r="I62"/>
      <c r="J62"/>
      <c r="K62"/>
      <c r="L62"/>
      <c r="M62"/>
    </row>
    <row r="63" spans="1:13" ht="15">
      <c r="A63"/>
      <c r="B63" t="s">
        <v>20</v>
      </c>
      <c r="C63">
        <f>SUM(C41:C62)</f>
        <v>1582</v>
      </c>
      <c r="D63"/>
      <c r="E63"/>
      <c r="F63"/>
      <c r="G63"/>
      <c r="H63"/>
      <c r="I63"/>
      <c r="J63"/>
      <c r="K63"/>
      <c r="L63"/>
      <c r="M63"/>
    </row>
    <row r="64" spans="1:13" ht="15">
      <c r="A64"/>
      <c r="B64" t="s">
        <v>79</v>
      </c>
      <c r="C64"/>
      <c r="D64" s="7" t="s">
        <v>244</v>
      </c>
      <c r="E64" s="7"/>
      <c r="F64" s="7"/>
      <c r="G64" s="7"/>
      <c r="H64" s="7"/>
      <c r="I64" s="7"/>
      <c r="J64" s="7"/>
      <c r="K64" s="7"/>
      <c r="L64" s="7"/>
      <c r="M64"/>
    </row>
    <row r="65" spans="4:10">
      <c r="D65" s="4"/>
      <c r="E65" s="4"/>
      <c r="F65" s="4"/>
      <c r="G65" s="4"/>
      <c r="H65" s="4"/>
      <c r="I65" s="4"/>
      <c r="J65" s="4"/>
    </row>
    <row r="76" spans="4:10">
      <c r="D76" s="1" t="s">
        <v>69</v>
      </c>
    </row>
  </sheetData>
  <mergeCells count="9">
    <mergeCell ref="D64:L64"/>
    <mergeCell ref="B5:M5"/>
    <mergeCell ref="B4:M4"/>
    <mergeCell ref="B3:M3"/>
    <mergeCell ref="B6:M6"/>
    <mergeCell ref="B38:C38"/>
    <mergeCell ref="A35:D35"/>
    <mergeCell ref="A37:D37"/>
    <mergeCell ref="A36:D36"/>
  </mergeCells>
  <pageMargins left="0.66" right="0.7" top="0.75" bottom="0.75" header="0.3" footer="0.3"/>
  <pageSetup scale="4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view="pageBreakPreview" zoomScale="60" zoomScaleNormal="100" workbookViewId="0">
      <selection activeCell="R13" sqref="R13"/>
    </sheetView>
  </sheetViews>
  <sheetFormatPr baseColWidth="10" defaultRowHeight="15"/>
  <cols>
    <col min="1" max="1" width="17.28515625" customWidth="1"/>
    <col min="2" max="2" width="14.28515625" customWidth="1"/>
    <col min="3" max="3" width="13.28515625" customWidth="1"/>
    <col min="4" max="4" width="11.85546875" customWidth="1"/>
    <col min="5" max="5" width="12.28515625" customWidth="1"/>
    <col min="6" max="6" width="13.28515625" customWidth="1"/>
    <col min="7" max="7" width="9" customWidth="1"/>
    <col min="8" max="8" width="12.7109375" customWidth="1"/>
    <col min="9" max="9" width="11.85546875" customWidth="1"/>
    <col min="10" max="10" width="16.42578125" customWidth="1"/>
    <col min="11" max="11" width="10.28515625" customWidth="1"/>
    <col min="12" max="12" width="11.7109375" customWidth="1"/>
    <col min="13" max="13" width="17.5703125" bestFit="1" customWidth="1"/>
  </cols>
  <sheetData>
    <row r="2" spans="1:13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 t="s">
        <v>103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7" t="s">
        <v>160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6" spans="1:13">
      <c r="A6" t="s">
        <v>93</v>
      </c>
      <c r="B6" t="s">
        <v>21</v>
      </c>
      <c r="C6" t="s">
        <v>22</v>
      </c>
      <c r="D6" t="s">
        <v>23</v>
      </c>
      <c r="E6" t="s">
        <v>24</v>
      </c>
      <c r="F6" t="s">
        <v>101</v>
      </c>
      <c r="G6" t="s">
        <v>106</v>
      </c>
      <c r="H6" t="s">
        <v>27</v>
      </c>
      <c r="I6" t="s">
        <v>28</v>
      </c>
      <c r="J6" t="s">
        <v>29</v>
      </c>
      <c r="K6" t="s">
        <v>30</v>
      </c>
      <c r="L6" t="s">
        <v>20</v>
      </c>
      <c r="M6" t="s">
        <v>71</v>
      </c>
    </row>
    <row r="7" spans="1:13" ht="24.75" customHeight="1">
      <c r="A7" t="s">
        <v>1</v>
      </c>
      <c r="B7">
        <v>0</v>
      </c>
      <c r="C7">
        <v>0</v>
      </c>
      <c r="D7">
        <v>0</v>
      </c>
      <c r="E7">
        <v>73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>SUM(B7:K7)</f>
        <v>73</v>
      </c>
      <c r="M7">
        <f>L7/$L$29</f>
        <v>4.6144121365360301E-2</v>
      </c>
    </row>
    <row r="8" spans="1:13" ht="21" customHeight="1">
      <c r="A8" t="s">
        <v>2</v>
      </c>
      <c r="B8">
        <v>1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  <c r="J8">
        <v>1</v>
      </c>
      <c r="K8">
        <v>0</v>
      </c>
      <c r="L8">
        <f t="shared" ref="L8:L28" si="0">SUM(B8:K8)</f>
        <v>4</v>
      </c>
      <c r="M8">
        <f t="shared" ref="M8:M28" si="1">L8/$L$29</f>
        <v>2.5284450063211127E-3</v>
      </c>
    </row>
    <row r="9" spans="1:13">
      <c r="A9" t="s">
        <v>3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f t="shared" si="0"/>
        <v>4</v>
      </c>
      <c r="M9">
        <f t="shared" si="1"/>
        <v>2.5284450063211127E-3</v>
      </c>
    </row>
    <row r="10" spans="1:13">
      <c r="A10" t="s">
        <v>4</v>
      </c>
      <c r="B10">
        <v>1</v>
      </c>
      <c r="C10">
        <v>3</v>
      </c>
      <c r="D10">
        <v>0</v>
      </c>
      <c r="E10">
        <v>0</v>
      </c>
      <c r="F10">
        <v>0</v>
      </c>
      <c r="G10">
        <v>5</v>
      </c>
      <c r="H10">
        <v>4</v>
      </c>
      <c r="I10">
        <v>0</v>
      </c>
      <c r="J10">
        <v>0</v>
      </c>
      <c r="K10">
        <v>0</v>
      </c>
      <c r="L10">
        <f t="shared" si="0"/>
        <v>13</v>
      </c>
      <c r="M10">
        <f t="shared" si="1"/>
        <v>8.2174462705436151E-3</v>
      </c>
    </row>
    <row r="11" spans="1:13" ht="21" customHeight="1">
      <c r="A11" t="s">
        <v>5</v>
      </c>
      <c r="B11">
        <v>18</v>
      </c>
      <c r="C11">
        <v>0</v>
      </c>
      <c r="D11">
        <v>8</v>
      </c>
      <c r="E11">
        <v>0</v>
      </c>
      <c r="F11">
        <v>0</v>
      </c>
      <c r="G11">
        <v>3</v>
      </c>
      <c r="H11">
        <v>3</v>
      </c>
      <c r="I11">
        <v>1</v>
      </c>
      <c r="J11">
        <v>0</v>
      </c>
      <c r="K11">
        <v>0</v>
      </c>
      <c r="L11">
        <f t="shared" si="0"/>
        <v>33</v>
      </c>
      <c r="M11">
        <f t="shared" si="1"/>
        <v>2.0859671302149177E-2</v>
      </c>
    </row>
    <row r="12" spans="1:13" ht="27" customHeight="1">
      <c r="A12" t="s">
        <v>98</v>
      </c>
      <c r="B12">
        <v>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 t="shared" si="0"/>
        <v>7</v>
      </c>
      <c r="M12">
        <f t="shared" si="1"/>
        <v>4.4247787610619468E-3</v>
      </c>
    </row>
    <row r="13" spans="1:13">
      <c r="A13" t="s">
        <v>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0</v>
      </c>
      <c r="M13">
        <f t="shared" si="1"/>
        <v>0</v>
      </c>
    </row>
    <row r="14" spans="1:13">
      <c r="A14" t="s">
        <v>7</v>
      </c>
      <c r="B14">
        <v>269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269</v>
      </c>
      <c r="M14">
        <f t="shared" si="1"/>
        <v>0.17003792667509482</v>
      </c>
    </row>
    <row r="15" spans="1:13">
      <c r="A15" t="s">
        <v>8</v>
      </c>
      <c r="B15">
        <v>0</v>
      </c>
      <c r="C15">
        <v>0</v>
      </c>
      <c r="D15">
        <v>82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82</v>
      </c>
      <c r="M15">
        <f t="shared" si="1"/>
        <v>5.1833122629582805E-2</v>
      </c>
    </row>
    <row r="16" spans="1:13" ht="18.75" customHeight="1">
      <c r="A16" t="s">
        <v>9</v>
      </c>
      <c r="B16">
        <v>0</v>
      </c>
      <c r="C16">
        <v>0</v>
      </c>
      <c r="D16">
        <v>9</v>
      </c>
      <c r="E16">
        <v>54</v>
      </c>
      <c r="F16">
        <v>0</v>
      </c>
      <c r="G16">
        <v>2</v>
      </c>
      <c r="H16">
        <v>1</v>
      </c>
      <c r="I16">
        <v>0</v>
      </c>
      <c r="J16">
        <v>0</v>
      </c>
      <c r="K16">
        <v>0</v>
      </c>
      <c r="L16">
        <f t="shared" si="0"/>
        <v>66</v>
      </c>
      <c r="M16">
        <f>L16/$L$29</f>
        <v>4.1719342604298354E-2</v>
      </c>
    </row>
    <row r="17" spans="1:13">
      <c r="A17" t="s">
        <v>100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108</v>
      </c>
      <c r="J17">
        <v>0</v>
      </c>
      <c r="K17">
        <v>0</v>
      </c>
      <c r="L17">
        <f t="shared" si="0"/>
        <v>108</v>
      </c>
      <c r="M17">
        <f t="shared" si="1"/>
        <v>6.8268015170670035E-2</v>
      </c>
    </row>
    <row r="18" spans="1:13">
      <c r="A18" t="s">
        <v>10</v>
      </c>
      <c r="B18">
        <v>0</v>
      </c>
      <c r="C18">
        <v>0</v>
      </c>
      <c r="D18">
        <v>0</v>
      </c>
      <c r="E18">
        <v>101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 t="shared" si="0"/>
        <v>101</v>
      </c>
      <c r="M18">
        <f t="shared" si="1"/>
        <v>6.3843236409608095E-2</v>
      </c>
    </row>
    <row r="19" spans="1:13">
      <c r="A19" t="s">
        <v>11</v>
      </c>
      <c r="B19">
        <v>28</v>
      </c>
      <c r="C19">
        <v>0</v>
      </c>
      <c r="D19">
        <v>0</v>
      </c>
      <c r="E19">
        <v>0</v>
      </c>
      <c r="F19">
        <v>0</v>
      </c>
      <c r="G19">
        <v>3</v>
      </c>
      <c r="H19">
        <v>3</v>
      </c>
      <c r="I19">
        <v>0</v>
      </c>
      <c r="J19">
        <v>0</v>
      </c>
      <c r="K19">
        <v>0</v>
      </c>
      <c r="L19">
        <f t="shared" si="0"/>
        <v>34</v>
      </c>
      <c r="M19">
        <f t="shared" si="1"/>
        <v>2.1491782553729456E-2</v>
      </c>
    </row>
    <row r="20" spans="1:13">
      <c r="A20" t="s">
        <v>12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t="shared" si="0"/>
        <v>1</v>
      </c>
      <c r="M20">
        <f t="shared" si="1"/>
        <v>6.3211125158027818E-4</v>
      </c>
    </row>
    <row r="21" spans="1:13">
      <c r="A21" t="s">
        <v>13</v>
      </c>
      <c r="B21">
        <v>6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f t="shared" si="0"/>
        <v>7</v>
      </c>
      <c r="M21">
        <f t="shared" si="1"/>
        <v>4.4247787610619468E-3</v>
      </c>
    </row>
    <row r="22" spans="1:13">
      <c r="A22" t="s">
        <v>14</v>
      </c>
      <c r="B22">
        <v>97</v>
      </c>
      <c r="C22">
        <v>12</v>
      </c>
      <c r="D22">
        <v>0</v>
      </c>
      <c r="E22">
        <v>0</v>
      </c>
      <c r="F22">
        <v>0</v>
      </c>
      <c r="G22">
        <v>10</v>
      </c>
      <c r="H22">
        <v>10</v>
      </c>
      <c r="I22">
        <v>0</v>
      </c>
      <c r="J22">
        <v>0</v>
      </c>
      <c r="K22">
        <v>0</v>
      </c>
      <c r="L22">
        <f t="shared" si="0"/>
        <v>129</v>
      </c>
      <c r="M22">
        <f t="shared" si="1"/>
        <v>8.1542351453855882E-2</v>
      </c>
    </row>
    <row r="23" spans="1:13">
      <c r="A23" t="s">
        <v>15</v>
      </c>
      <c r="B23">
        <v>0</v>
      </c>
      <c r="C23">
        <v>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 t="shared" si="0"/>
        <v>7</v>
      </c>
      <c r="M23">
        <f t="shared" si="1"/>
        <v>4.4247787610619468E-3</v>
      </c>
    </row>
    <row r="24" spans="1:13">
      <c r="A24" t="s">
        <v>91</v>
      </c>
      <c r="B24">
        <v>281</v>
      </c>
      <c r="C24">
        <v>41</v>
      </c>
      <c r="D24">
        <v>92</v>
      </c>
      <c r="E24">
        <v>0</v>
      </c>
      <c r="F24">
        <v>0</v>
      </c>
      <c r="G24">
        <v>11</v>
      </c>
      <c r="H24">
        <v>11</v>
      </c>
      <c r="I24">
        <v>0</v>
      </c>
      <c r="J24">
        <v>0</v>
      </c>
      <c r="K24">
        <v>0</v>
      </c>
      <c r="L24">
        <f t="shared" si="0"/>
        <v>436</v>
      </c>
      <c r="M24">
        <f t="shared" si="1"/>
        <v>0.27560050568900124</v>
      </c>
    </row>
    <row r="25" spans="1:13" ht="16.5" customHeight="1">
      <c r="A25" t="s">
        <v>35</v>
      </c>
      <c r="B25">
        <v>0</v>
      </c>
      <c r="C25">
        <v>0</v>
      </c>
      <c r="D25">
        <v>0</v>
      </c>
      <c r="E25">
        <v>9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9</v>
      </c>
      <c r="M25">
        <f t="shared" si="1"/>
        <v>5.6890012642225032E-3</v>
      </c>
    </row>
    <row r="26" spans="1:13" ht="24" customHeight="1">
      <c r="A26" t="s">
        <v>36</v>
      </c>
      <c r="B26">
        <v>23</v>
      </c>
      <c r="C26">
        <v>2</v>
      </c>
      <c r="D26">
        <v>17</v>
      </c>
      <c r="E26">
        <v>0</v>
      </c>
      <c r="F26">
        <v>0</v>
      </c>
      <c r="G26">
        <v>3</v>
      </c>
      <c r="H26">
        <v>2</v>
      </c>
      <c r="I26">
        <v>0</v>
      </c>
      <c r="J26">
        <v>0</v>
      </c>
      <c r="K26">
        <v>0</v>
      </c>
      <c r="L26">
        <f t="shared" si="0"/>
        <v>47</v>
      </c>
      <c r="M26">
        <f t="shared" si="1"/>
        <v>2.9709228824273071E-2</v>
      </c>
    </row>
    <row r="27" spans="1:13" ht="18.75" customHeight="1">
      <c r="A27" t="s">
        <v>17</v>
      </c>
      <c r="B27">
        <v>0</v>
      </c>
      <c r="C27">
        <v>0</v>
      </c>
      <c r="D27">
        <v>0</v>
      </c>
      <c r="E27">
        <v>18</v>
      </c>
      <c r="F27">
        <v>0</v>
      </c>
      <c r="G27">
        <v>0</v>
      </c>
      <c r="I27">
        <v>36</v>
      </c>
      <c r="J27">
        <v>0</v>
      </c>
      <c r="K27">
        <v>0</v>
      </c>
      <c r="L27">
        <f t="shared" si="0"/>
        <v>54</v>
      </c>
      <c r="M27">
        <f t="shared" si="1"/>
        <v>3.4134007585335017E-2</v>
      </c>
    </row>
    <row r="28" spans="1:13" ht="18.75" customHeight="1">
      <c r="A28" t="s">
        <v>18</v>
      </c>
      <c r="B28">
        <v>64</v>
      </c>
      <c r="C28">
        <v>0</v>
      </c>
      <c r="D28">
        <v>1</v>
      </c>
      <c r="E28">
        <v>3</v>
      </c>
      <c r="F28">
        <v>0</v>
      </c>
      <c r="G28">
        <v>5</v>
      </c>
      <c r="H28">
        <v>1</v>
      </c>
      <c r="I28">
        <v>1</v>
      </c>
      <c r="J28">
        <v>4</v>
      </c>
      <c r="K28">
        <v>19</v>
      </c>
      <c r="L28">
        <f t="shared" si="0"/>
        <v>98</v>
      </c>
      <c r="M28">
        <f t="shared" si="1"/>
        <v>6.1946902654867256E-2</v>
      </c>
    </row>
    <row r="29" spans="1:13">
      <c r="A29" t="s">
        <v>20</v>
      </c>
      <c r="B29">
        <f>SUM(B7:B28)</f>
        <v>795</v>
      </c>
      <c r="C29">
        <f t="shared" ref="C29:K29" si="2">SUM(C7:C28)</f>
        <v>66</v>
      </c>
      <c r="D29">
        <f t="shared" si="2"/>
        <v>210</v>
      </c>
      <c r="E29">
        <f t="shared" si="2"/>
        <v>259</v>
      </c>
      <c r="F29">
        <f t="shared" si="2"/>
        <v>0</v>
      </c>
      <c r="G29">
        <f t="shared" si="2"/>
        <v>44</v>
      </c>
      <c r="H29">
        <f t="shared" si="2"/>
        <v>37</v>
      </c>
      <c r="I29">
        <f t="shared" si="2"/>
        <v>147</v>
      </c>
      <c r="J29">
        <f t="shared" si="2"/>
        <v>5</v>
      </c>
      <c r="K29">
        <f t="shared" si="2"/>
        <v>19</v>
      </c>
      <c r="L29">
        <f>SUM(L7:L28)</f>
        <v>1582</v>
      </c>
      <c r="M29">
        <f>L29/$L$29</f>
        <v>1</v>
      </c>
    </row>
    <row r="30" spans="1:13">
      <c r="A30" t="s">
        <v>79</v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3">
    <mergeCell ref="A4:M4"/>
    <mergeCell ref="A3:M3"/>
    <mergeCell ref="A2:M2"/>
  </mergeCells>
  <pageMargins left="0.7" right="0.7" top="0.75" bottom="0.75" header="0.3" footer="0.3"/>
  <pageSetup paperSize="5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132"/>
  <sheetViews>
    <sheetView view="pageBreakPreview" zoomScale="60" zoomScaleNormal="87" workbookViewId="0"/>
  </sheetViews>
  <sheetFormatPr baseColWidth="10" defaultColWidth="10.85546875" defaultRowHeight="12.75"/>
  <cols>
    <col min="1" max="1" width="28.42578125" style="3" customWidth="1"/>
    <col min="2" max="3" width="16.140625" style="3" customWidth="1"/>
    <col min="4" max="4" width="14.7109375" style="3" customWidth="1"/>
    <col min="5" max="5" width="35.5703125" style="3" bestFit="1" customWidth="1"/>
    <col min="6" max="6" width="15.5703125" style="3" customWidth="1"/>
    <col min="7" max="7" width="14.28515625" style="3" customWidth="1"/>
    <col min="8" max="8" width="13.140625" style="3" customWidth="1"/>
    <col min="9" max="9" width="13.28515625" style="3" customWidth="1"/>
    <col min="10" max="10" width="14" style="3" customWidth="1"/>
    <col min="11" max="11" width="12" style="3" customWidth="1"/>
    <col min="12" max="12" width="16" style="3" customWidth="1"/>
    <col min="13" max="13" width="10.5703125" style="3" customWidth="1"/>
    <col min="14" max="14" width="15.140625" style="3" customWidth="1"/>
    <col min="15" max="15" width="14" style="3" customWidth="1"/>
    <col min="16" max="16" width="13.7109375" style="3" customWidth="1"/>
    <col min="17" max="17" width="15.42578125" style="3" customWidth="1"/>
    <col min="18" max="18" width="14" style="3" customWidth="1"/>
    <col min="19" max="19" width="13.42578125" style="3" customWidth="1"/>
    <col min="20" max="20" width="15.42578125" style="3" customWidth="1"/>
    <col min="21" max="16384" width="10.85546875" style="3"/>
  </cols>
  <sheetData>
    <row r="1" spans="1:20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">
      <c r="A2" s="7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7" t="s">
        <v>103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">
      <c r="A4" s="7" t="s">
        <v>237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>
      <c r="A5" s="7" t="s">
        <v>117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5">
      <c r="A7" t="s">
        <v>54</v>
      </c>
      <c r="B7" t="s">
        <v>3</v>
      </c>
      <c r="C7" t="s">
        <v>2</v>
      </c>
      <c r="D7" t="s">
        <v>4</v>
      </c>
      <c r="E7" t="s">
        <v>5</v>
      </c>
      <c r="F7" t="s">
        <v>55</v>
      </c>
      <c r="G7" t="s">
        <v>7</v>
      </c>
      <c r="H7" t="s">
        <v>8</v>
      </c>
      <c r="I7" t="s">
        <v>9</v>
      </c>
      <c r="J7" t="s">
        <v>11</v>
      </c>
      <c r="K7" t="s">
        <v>12</v>
      </c>
      <c r="L7" t="s">
        <v>13</v>
      </c>
      <c r="M7" t="s">
        <v>56</v>
      </c>
      <c r="N7" t="s">
        <v>14</v>
      </c>
      <c r="O7" t="s">
        <v>15</v>
      </c>
      <c r="P7" t="s">
        <v>91</v>
      </c>
      <c r="Q7" t="s">
        <v>36</v>
      </c>
      <c r="R7" t="s">
        <v>17</v>
      </c>
      <c r="S7" t="s">
        <v>18</v>
      </c>
      <c r="T7" t="s">
        <v>20</v>
      </c>
    </row>
    <row r="8" spans="1:20" ht="15">
      <c r="A8" t="s">
        <v>57</v>
      </c>
      <c r="B8">
        <v>0</v>
      </c>
      <c r="C8">
        <v>0</v>
      </c>
      <c r="D8">
        <v>0</v>
      </c>
      <c r="E8">
        <v>16124</v>
      </c>
      <c r="F8">
        <v>0</v>
      </c>
      <c r="G8">
        <v>52937</v>
      </c>
      <c r="H8">
        <v>0</v>
      </c>
      <c r="I8">
        <v>0</v>
      </c>
      <c r="J8">
        <v>2571</v>
      </c>
      <c r="K8">
        <v>0</v>
      </c>
      <c r="L8">
        <v>69966</v>
      </c>
      <c r="M8">
        <v>0</v>
      </c>
      <c r="N8">
        <v>4605</v>
      </c>
      <c r="O8">
        <v>0</v>
      </c>
      <c r="P8">
        <v>318688</v>
      </c>
      <c r="Q8">
        <v>0</v>
      </c>
      <c r="R8">
        <v>0</v>
      </c>
      <c r="S8">
        <v>121896</v>
      </c>
      <c r="T8">
        <f>SUM(B8:S8)</f>
        <v>586787</v>
      </c>
    </row>
    <row r="9" spans="1:20" ht="15">
      <c r="A9" t="s">
        <v>58</v>
      </c>
      <c r="B9">
        <v>0</v>
      </c>
      <c r="C9">
        <v>0</v>
      </c>
      <c r="D9">
        <v>0</v>
      </c>
      <c r="E9">
        <v>0</v>
      </c>
      <c r="F9">
        <v>0</v>
      </c>
      <c r="G9">
        <v>1061246</v>
      </c>
      <c r="H9">
        <v>0</v>
      </c>
      <c r="I9">
        <v>0</v>
      </c>
      <c r="J9">
        <v>3277</v>
      </c>
      <c r="K9">
        <v>0</v>
      </c>
      <c r="L9">
        <v>0</v>
      </c>
      <c r="M9">
        <v>0</v>
      </c>
      <c r="N9">
        <v>10894</v>
      </c>
      <c r="O9">
        <v>0</v>
      </c>
      <c r="P9">
        <v>371736</v>
      </c>
      <c r="Q9">
        <v>0</v>
      </c>
      <c r="R9">
        <v>0</v>
      </c>
      <c r="S9">
        <v>9513</v>
      </c>
      <c r="T9">
        <f t="shared" ref="T9:T12" si="0">SUM(B9:S9)</f>
        <v>1456666</v>
      </c>
    </row>
    <row r="10" spans="1:20" ht="15">
      <c r="A10" t="s">
        <v>59</v>
      </c>
      <c r="B10">
        <v>40330</v>
      </c>
      <c r="C10">
        <v>0</v>
      </c>
      <c r="D10">
        <v>39833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278412</v>
      </c>
      <c r="O10">
        <v>428129</v>
      </c>
      <c r="P10">
        <v>799337</v>
      </c>
      <c r="Q10">
        <v>14759</v>
      </c>
      <c r="R10">
        <v>0</v>
      </c>
      <c r="S10">
        <v>0</v>
      </c>
      <c r="T10">
        <f t="shared" si="0"/>
        <v>1600800</v>
      </c>
    </row>
    <row r="11" spans="1:20" ht="15">
      <c r="A11" t="s">
        <v>60</v>
      </c>
      <c r="B11">
        <v>7457</v>
      </c>
      <c r="C11">
        <v>0</v>
      </c>
      <c r="D11">
        <v>0</v>
      </c>
      <c r="E11">
        <v>373077</v>
      </c>
      <c r="F11">
        <v>0</v>
      </c>
      <c r="G11">
        <v>0</v>
      </c>
      <c r="H11">
        <v>498737</v>
      </c>
      <c r="I11">
        <v>18978</v>
      </c>
      <c r="J11">
        <v>0</v>
      </c>
      <c r="K11">
        <v>0</v>
      </c>
      <c r="L11">
        <v>0</v>
      </c>
      <c r="M11">
        <v>0</v>
      </c>
      <c r="N11"/>
      <c r="O11">
        <v>0</v>
      </c>
      <c r="P11">
        <v>1120252</v>
      </c>
      <c r="Q11">
        <v>124710</v>
      </c>
      <c r="R11">
        <v>0</v>
      </c>
      <c r="S11">
        <v>0</v>
      </c>
      <c r="T11">
        <f t="shared" si="0"/>
        <v>2143211</v>
      </c>
    </row>
    <row r="12" spans="1:20" ht="15">
      <c r="A12" t="s">
        <v>61</v>
      </c>
      <c r="B12">
        <f>SUM(B8:B11)</f>
        <v>47787</v>
      </c>
      <c r="C12">
        <f t="shared" ref="C12:S12" si="1">SUM(C8:C11)</f>
        <v>0</v>
      </c>
      <c r="D12">
        <f t="shared" si="1"/>
        <v>39833</v>
      </c>
      <c r="E12">
        <f t="shared" si="1"/>
        <v>389201</v>
      </c>
      <c r="F12">
        <f t="shared" si="1"/>
        <v>0</v>
      </c>
      <c r="G12">
        <f t="shared" si="1"/>
        <v>1114183</v>
      </c>
      <c r="H12">
        <f t="shared" si="1"/>
        <v>498737</v>
      </c>
      <c r="I12">
        <f t="shared" si="1"/>
        <v>18978</v>
      </c>
      <c r="J12">
        <f t="shared" si="1"/>
        <v>5848</v>
      </c>
      <c r="K12">
        <f t="shared" si="1"/>
        <v>0</v>
      </c>
      <c r="L12">
        <f t="shared" si="1"/>
        <v>69966</v>
      </c>
      <c r="M12">
        <f t="shared" si="1"/>
        <v>0</v>
      </c>
      <c r="N12">
        <f t="shared" si="1"/>
        <v>293911</v>
      </c>
      <c r="O12">
        <f t="shared" si="1"/>
        <v>428129</v>
      </c>
      <c r="P12">
        <f t="shared" si="1"/>
        <v>2610013</v>
      </c>
      <c r="Q12">
        <f t="shared" si="1"/>
        <v>139469</v>
      </c>
      <c r="R12">
        <f t="shared" si="1"/>
        <v>0</v>
      </c>
      <c r="S12">
        <f t="shared" si="1"/>
        <v>131409</v>
      </c>
      <c r="T12">
        <f t="shared" si="0"/>
        <v>5787464</v>
      </c>
    </row>
    <row r="13" spans="1:20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>
      <c r="A14" t="s">
        <v>52</v>
      </c>
      <c r="B14" t="s">
        <v>3</v>
      </c>
      <c r="C14" t="s">
        <v>2</v>
      </c>
      <c r="D14" t="s">
        <v>4</v>
      </c>
      <c r="E14" t="s">
        <v>5</v>
      </c>
      <c r="F14" t="s">
        <v>55</v>
      </c>
      <c r="G14" t="s">
        <v>7</v>
      </c>
      <c r="H14" t="s">
        <v>8</v>
      </c>
      <c r="I14" t="s">
        <v>9</v>
      </c>
      <c r="J14" t="s">
        <v>11</v>
      </c>
      <c r="K14" t="s">
        <v>12</v>
      </c>
      <c r="L14" t="s">
        <v>13</v>
      </c>
      <c r="M14" t="s">
        <v>56</v>
      </c>
      <c r="N14" t="s">
        <v>14</v>
      </c>
      <c r="O14" t="s">
        <v>15</v>
      </c>
      <c r="P14" t="s">
        <v>91</v>
      </c>
      <c r="Q14" t="s">
        <v>36</v>
      </c>
      <c r="R14" t="s">
        <v>17</v>
      </c>
      <c r="S14" t="s">
        <v>18</v>
      </c>
      <c r="T14" t="s">
        <v>20</v>
      </c>
    </row>
    <row r="15" spans="1:20" ht="15">
      <c r="A15" t="s">
        <v>57</v>
      </c>
      <c r="B15">
        <v>0</v>
      </c>
      <c r="C15">
        <v>0</v>
      </c>
      <c r="D15">
        <v>5106</v>
      </c>
      <c r="E15">
        <v>9359</v>
      </c>
      <c r="F15">
        <v>0</v>
      </c>
      <c r="G15">
        <v>0</v>
      </c>
      <c r="H15">
        <v>0</v>
      </c>
      <c r="I15">
        <v>0</v>
      </c>
      <c r="J15">
        <v>30366</v>
      </c>
      <c r="K15">
        <v>0</v>
      </c>
      <c r="L15">
        <v>10000</v>
      </c>
      <c r="M15">
        <v>0</v>
      </c>
      <c r="N15">
        <v>27587</v>
      </c>
      <c r="O15">
        <v>0</v>
      </c>
      <c r="P15">
        <v>69585</v>
      </c>
      <c r="Q15">
        <v>75904</v>
      </c>
      <c r="R15">
        <v>0</v>
      </c>
      <c r="S15">
        <v>17459</v>
      </c>
      <c r="T15">
        <f>SUM(B15:S15)</f>
        <v>245366</v>
      </c>
    </row>
    <row r="16" spans="1:20" ht="15">
      <c r="A16" t="s">
        <v>58</v>
      </c>
      <c r="B16">
        <v>0</v>
      </c>
      <c r="C16">
        <v>0</v>
      </c>
      <c r="D16">
        <v>0</v>
      </c>
      <c r="E16">
        <v>0</v>
      </c>
      <c r="F16">
        <v>0</v>
      </c>
      <c r="G16">
        <v>312935</v>
      </c>
      <c r="H16">
        <v>0</v>
      </c>
      <c r="I16">
        <v>0</v>
      </c>
      <c r="J16">
        <v>11952</v>
      </c>
      <c r="K16">
        <v>0</v>
      </c>
      <c r="L16">
        <v>0</v>
      </c>
      <c r="M16">
        <v>0</v>
      </c>
      <c r="N16">
        <v>20398</v>
      </c>
      <c r="O16">
        <v>0</v>
      </c>
      <c r="P16">
        <v>180140</v>
      </c>
      <c r="Q16">
        <v>0</v>
      </c>
      <c r="R16">
        <v>0</v>
      </c>
      <c r="S16">
        <v>49906</v>
      </c>
      <c r="T16">
        <f t="shared" ref="T16:T18" si="2">SUM(B16:S16)</f>
        <v>575331</v>
      </c>
    </row>
    <row r="17" spans="1:20" ht="15">
      <c r="A17" t="s">
        <v>59</v>
      </c>
      <c r="B17">
        <v>0</v>
      </c>
      <c r="C17">
        <v>0</v>
      </c>
      <c r="D17">
        <v>37948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28216</v>
      </c>
      <c r="O17">
        <v>0</v>
      </c>
      <c r="P17">
        <v>45329</v>
      </c>
      <c r="Q17">
        <v>25032</v>
      </c>
      <c r="R17">
        <v>0</v>
      </c>
      <c r="S17">
        <v>0</v>
      </c>
      <c r="T17">
        <f t="shared" si="2"/>
        <v>136525</v>
      </c>
    </row>
    <row r="18" spans="1:20" ht="15">
      <c r="A18" t="s">
        <v>60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328974</v>
      </c>
      <c r="I18">
        <v>49826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9502</v>
      </c>
      <c r="Q18">
        <v>11936</v>
      </c>
      <c r="R18">
        <v>0</v>
      </c>
      <c r="S18">
        <v>0</v>
      </c>
      <c r="T18">
        <f t="shared" si="2"/>
        <v>400238</v>
      </c>
    </row>
    <row r="19" spans="1:20" ht="15">
      <c r="A19" t="s">
        <v>62</v>
      </c>
      <c r="B19">
        <f>SUM(B15:B18)</f>
        <v>0</v>
      </c>
      <c r="C19">
        <f t="shared" ref="C19:T19" si="3">SUM(C15:C18)</f>
        <v>0</v>
      </c>
      <c r="D19">
        <f t="shared" si="3"/>
        <v>43054</v>
      </c>
      <c r="E19">
        <f t="shared" si="3"/>
        <v>9359</v>
      </c>
      <c r="F19">
        <f t="shared" si="3"/>
        <v>0</v>
      </c>
      <c r="G19">
        <f t="shared" si="3"/>
        <v>312935</v>
      </c>
      <c r="H19">
        <f t="shared" si="3"/>
        <v>328974</v>
      </c>
      <c r="I19">
        <f t="shared" si="3"/>
        <v>49826</v>
      </c>
      <c r="J19">
        <f t="shared" si="3"/>
        <v>42318</v>
      </c>
      <c r="K19">
        <f t="shared" si="3"/>
        <v>0</v>
      </c>
      <c r="L19">
        <f t="shared" si="3"/>
        <v>10000</v>
      </c>
      <c r="M19">
        <f t="shared" si="3"/>
        <v>0</v>
      </c>
      <c r="N19">
        <f t="shared" si="3"/>
        <v>76201</v>
      </c>
      <c r="O19">
        <f t="shared" si="3"/>
        <v>0</v>
      </c>
      <c r="P19">
        <f t="shared" si="3"/>
        <v>304556</v>
      </c>
      <c r="Q19">
        <f t="shared" si="3"/>
        <v>112872</v>
      </c>
      <c r="R19">
        <f t="shared" si="3"/>
        <v>0</v>
      </c>
      <c r="S19">
        <f t="shared" si="3"/>
        <v>67365</v>
      </c>
      <c r="T19">
        <f t="shared" si="3"/>
        <v>1357460</v>
      </c>
    </row>
    <row r="20" spans="1:20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>
      <c r="A21" t="s">
        <v>53</v>
      </c>
      <c r="B21" t="s">
        <v>3</v>
      </c>
      <c r="C21" t="s">
        <v>2</v>
      </c>
      <c r="D21" t="s">
        <v>4</v>
      </c>
      <c r="E21" t="s">
        <v>5</v>
      </c>
      <c r="F21" t="s">
        <v>55</v>
      </c>
      <c r="G21" t="s">
        <v>7</v>
      </c>
      <c r="H21" t="s">
        <v>8</v>
      </c>
      <c r="I21" t="s">
        <v>9</v>
      </c>
      <c r="J21" t="s">
        <v>11</v>
      </c>
      <c r="K21" t="s">
        <v>12</v>
      </c>
      <c r="L21" t="s">
        <v>13</v>
      </c>
      <c r="M21" t="s">
        <v>56</v>
      </c>
      <c r="N21" t="s">
        <v>14</v>
      </c>
      <c r="O21" t="s">
        <v>15</v>
      </c>
      <c r="P21" t="s">
        <v>91</v>
      </c>
      <c r="Q21" t="s">
        <v>36</v>
      </c>
      <c r="R21" t="s">
        <v>17</v>
      </c>
      <c r="S21" t="s">
        <v>18</v>
      </c>
      <c r="T21" t="s">
        <v>20</v>
      </c>
    </row>
    <row r="22" spans="1:20" ht="15">
      <c r="A22" t="s">
        <v>50</v>
      </c>
      <c r="B22">
        <v>0</v>
      </c>
      <c r="C22">
        <v>0</v>
      </c>
      <c r="D22">
        <v>0</v>
      </c>
      <c r="E22">
        <v>20</v>
      </c>
      <c r="F22">
        <v>0</v>
      </c>
      <c r="G22">
        <v>846810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140</v>
      </c>
      <c r="O22">
        <v>0</v>
      </c>
      <c r="P22">
        <v>37924</v>
      </c>
      <c r="Q22">
        <v>0</v>
      </c>
      <c r="R22">
        <v>0</v>
      </c>
      <c r="S22">
        <v>543</v>
      </c>
      <c r="T22">
        <f>SUM(B22:S22)</f>
        <v>885437</v>
      </c>
    </row>
    <row r="23" spans="1:20" ht="15">
      <c r="A23" t="s">
        <v>63</v>
      </c>
      <c r="B23">
        <v>0</v>
      </c>
      <c r="C23">
        <v>0</v>
      </c>
      <c r="D23">
        <v>0</v>
      </c>
      <c r="E23">
        <v>0</v>
      </c>
      <c r="F23">
        <v>0</v>
      </c>
      <c r="G23">
        <v>638170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3866</v>
      </c>
      <c r="O23">
        <v>0</v>
      </c>
      <c r="P23">
        <v>32278</v>
      </c>
      <c r="Q23">
        <v>0</v>
      </c>
      <c r="R23">
        <v>0</v>
      </c>
      <c r="S23">
        <v>0</v>
      </c>
      <c r="T23">
        <f>SUM(B23:S23)</f>
        <v>674314</v>
      </c>
    </row>
    <row r="24" spans="1:20" ht="15">
      <c r="A24" t="s">
        <v>64</v>
      </c>
      <c r="B24">
        <f>SUM(B22:B23)</f>
        <v>0</v>
      </c>
      <c r="C24">
        <f t="shared" ref="C24:T24" si="4">SUM(C22:C23)</f>
        <v>0</v>
      </c>
      <c r="D24">
        <f t="shared" si="4"/>
        <v>0</v>
      </c>
      <c r="E24">
        <f t="shared" si="4"/>
        <v>20</v>
      </c>
      <c r="F24">
        <f t="shared" si="4"/>
        <v>0</v>
      </c>
      <c r="G24">
        <f t="shared" si="4"/>
        <v>1484980</v>
      </c>
      <c r="H24">
        <f t="shared" si="4"/>
        <v>0</v>
      </c>
      <c r="I24">
        <f t="shared" si="4"/>
        <v>0</v>
      </c>
      <c r="J24">
        <f t="shared" si="4"/>
        <v>0</v>
      </c>
      <c r="K24">
        <f t="shared" si="4"/>
        <v>0</v>
      </c>
      <c r="L24">
        <f t="shared" si="4"/>
        <v>0</v>
      </c>
      <c r="M24">
        <f t="shared" si="4"/>
        <v>0</v>
      </c>
      <c r="N24">
        <f t="shared" si="4"/>
        <v>4006</v>
      </c>
      <c r="O24">
        <f t="shared" si="4"/>
        <v>0</v>
      </c>
      <c r="P24">
        <f t="shared" si="4"/>
        <v>70202</v>
      </c>
      <c r="Q24">
        <f t="shared" si="4"/>
        <v>0</v>
      </c>
      <c r="R24">
        <f t="shared" si="4"/>
        <v>0</v>
      </c>
      <c r="S24">
        <f t="shared" si="4"/>
        <v>543</v>
      </c>
      <c r="T24">
        <f t="shared" si="4"/>
        <v>1559751</v>
      </c>
    </row>
    <row r="25" spans="1:20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>
      <c r="A26" t="s">
        <v>65</v>
      </c>
      <c r="B26">
        <f>B12+B19+B24</f>
        <v>47787</v>
      </c>
      <c r="C26">
        <f t="shared" ref="C26:S26" si="5">C12+C19+C24</f>
        <v>0</v>
      </c>
      <c r="D26">
        <f t="shared" si="5"/>
        <v>82887</v>
      </c>
      <c r="E26">
        <f t="shared" si="5"/>
        <v>398580</v>
      </c>
      <c r="F26">
        <f t="shared" si="5"/>
        <v>0</v>
      </c>
      <c r="G26">
        <f t="shared" si="5"/>
        <v>2912098</v>
      </c>
      <c r="H26">
        <f t="shared" si="5"/>
        <v>827711</v>
      </c>
      <c r="I26">
        <f t="shared" si="5"/>
        <v>68804</v>
      </c>
      <c r="J26">
        <f t="shared" si="5"/>
        <v>48166</v>
      </c>
      <c r="K26">
        <f t="shared" si="5"/>
        <v>0</v>
      </c>
      <c r="L26">
        <f t="shared" si="5"/>
        <v>79966</v>
      </c>
      <c r="M26">
        <f t="shared" si="5"/>
        <v>0</v>
      </c>
      <c r="N26">
        <f t="shared" si="5"/>
        <v>374118</v>
      </c>
      <c r="O26">
        <f t="shared" si="5"/>
        <v>428129</v>
      </c>
      <c r="P26">
        <f t="shared" si="5"/>
        <v>2984771</v>
      </c>
      <c r="Q26">
        <f t="shared" si="5"/>
        <v>252341</v>
      </c>
      <c r="R26">
        <f t="shared" si="5"/>
        <v>0</v>
      </c>
      <c r="S26">
        <f t="shared" si="5"/>
        <v>199317</v>
      </c>
      <c r="T26">
        <f>T12+T19+T24</f>
        <v>8704675</v>
      </c>
    </row>
    <row r="27" spans="1:20" ht="15">
      <c r="A27" t="s">
        <v>79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>
      <c r="A28" t="s">
        <v>92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>
      <c r="A31" s="7" t="s">
        <v>238</v>
      </c>
      <c r="B31" s="7"/>
      <c r="C31" s="7"/>
      <c r="D31" s="7"/>
      <c r="E31" s="7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>
      <c r="A32" s="7" t="s">
        <v>151</v>
      </c>
      <c r="B32" s="7"/>
      <c r="C32" s="7"/>
      <c r="D32" s="7"/>
      <c r="E32" s="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30" customHeight="1">
      <c r="A34" t="s">
        <v>54</v>
      </c>
      <c r="B34">
        <v>2023</v>
      </c>
      <c r="C34">
        <v>2024</v>
      </c>
      <c r="D34" t="s">
        <v>74</v>
      </c>
      <c r="E34" t="s">
        <v>83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>
      <c r="A35" t="s">
        <v>86</v>
      </c>
      <c r="B35">
        <v>727104</v>
      </c>
      <c r="C35">
        <v>586787</v>
      </c>
      <c r="D35">
        <f>C35-B35</f>
        <v>-140317</v>
      </c>
      <c r="E35">
        <f>D35/B35</f>
        <v>-0.19298064650999031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>
      <c r="A36" t="s">
        <v>84</v>
      </c>
      <c r="B36">
        <v>1304386</v>
      </c>
      <c r="C36">
        <v>1456666</v>
      </c>
      <c r="D36">
        <f t="shared" ref="D36:D38" si="6">C36-B36</f>
        <v>152280</v>
      </c>
      <c r="E36">
        <f t="shared" ref="E36:E39" si="7">D36/B36</f>
        <v>0.11674458327519614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>
      <c r="A37" t="s">
        <v>59</v>
      </c>
      <c r="B37">
        <v>1524686</v>
      </c>
      <c r="C37">
        <v>1600800</v>
      </c>
      <c r="D37">
        <f t="shared" si="6"/>
        <v>76114</v>
      </c>
      <c r="E37">
        <f t="shared" si="7"/>
        <v>4.9921098508151844E-2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>
      <c r="A38" t="s">
        <v>60</v>
      </c>
      <c r="B38">
        <v>1516818</v>
      </c>
      <c r="C38">
        <v>2143211</v>
      </c>
      <c r="D38">
        <f t="shared" si="6"/>
        <v>626393</v>
      </c>
      <c r="E38">
        <f t="shared" si="7"/>
        <v>0.41296516787116189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>
      <c r="A39" t="s">
        <v>61</v>
      </c>
      <c r="B39">
        <f>SUM(B35:B38)</f>
        <v>5072994</v>
      </c>
      <c r="C39">
        <f>SUM(C35:C38)</f>
        <v>5787464</v>
      </c>
      <c r="D39">
        <f t="shared" ref="D39" si="8">SUM(D35:D38)</f>
        <v>714470</v>
      </c>
      <c r="E39">
        <f t="shared" si="7"/>
        <v>0.14083793515229862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26.25" customHeight="1">
      <c r="A41" t="s">
        <v>52</v>
      </c>
      <c r="B41">
        <v>2023</v>
      </c>
      <c r="C41">
        <v>2024</v>
      </c>
      <c r="D41" t="s">
        <v>74</v>
      </c>
      <c r="E41" t="s">
        <v>83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>
      <c r="A42" t="s">
        <v>85</v>
      </c>
      <c r="B42">
        <v>161477</v>
      </c>
      <c r="C42">
        <v>245366</v>
      </c>
      <c r="D42">
        <f>C42-B42</f>
        <v>83889</v>
      </c>
      <c r="E42">
        <f>D42/B42</f>
        <v>0.51951051852585817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>
      <c r="A43" t="s">
        <v>84</v>
      </c>
      <c r="B43">
        <v>642241</v>
      </c>
      <c r="C43">
        <v>575331</v>
      </c>
      <c r="D43">
        <f t="shared" ref="D43:D45" si="9">C43-B43</f>
        <v>-66910</v>
      </c>
      <c r="E43">
        <f t="shared" ref="E43:E45" si="10">D43/B43</f>
        <v>-0.10418207495317179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>
      <c r="A44" t="s">
        <v>112</v>
      </c>
      <c r="B44">
        <v>254081</v>
      </c>
      <c r="C44">
        <v>136525</v>
      </c>
      <c r="D44">
        <f t="shared" si="9"/>
        <v>-117556</v>
      </c>
      <c r="E44">
        <f t="shared" si="10"/>
        <v>-0.46267135283630023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>
      <c r="A45" t="s">
        <v>111</v>
      </c>
      <c r="B45">
        <v>532409</v>
      </c>
      <c r="C45">
        <v>400238</v>
      </c>
      <c r="D45">
        <f t="shared" si="9"/>
        <v>-132171</v>
      </c>
      <c r="E45">
        <f t="shared" si="10"/>
        <v>-0.24825087479738323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>
      <c r="A46" t="s">
        <v>73</v>
      </c>
      <c r="B46">
        <f>SUM(B42:B45)</f>
        <v>1590208</v>
      </c>
      <c r="C46">
        <f>SUM(C42:C45)</f>
        <v>1357460</v>
      </c>
      <c r="D46">
        <f t="shared" ref="D46" si="11">SUM(D42:D45)</f>
        <v>-232748</v>
      </c>
      <c r="E46">
        <f>D46/B46</f>
        <v>-0.14636324304745041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24" customHeight="1">
      <c r="A48" t="s">
        <v>53</v>
      </c>
      <c r="B48">
        <v>2023</v>
      </c>
      <c r="C48">
        <v>2024</v>
      </c>
      <c r="D48" t="s">
        <v>74</v>
      </c>
      <c r="E48" t="s">
        <v>83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>
      <c r="A49" t="s">
        <v>50</v>
      </c>
      <c r="B49">
        <v>577768</v>
      </c>
      <c r="C49">
        <v>885437</v>
      </c>
      <c r="D49">
        <f>C49-B49</f>
        <v>307669</v>
      </c>
      <c r="E49">
        <f>D49/B49</f>
        <v>0.53251305022084994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>
      <c r="A50" t="s">
        <v>63</v>
      </c>
      <c r="B50">
        <v>600831</v>
      </c>
      <c r="C50">
        <v>674314</v>
      </c>
      <c r="D50">
        <f>C50-B50</f>
        <v>73483</v>
      </c>
      <c r="E50">
        <f>D50/B50</f>
        <v>0.12230227801162057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>
      <c r="A51" t="s">
        <v>72</v>
      </c>
      <c r="B51">
        <f>SUM(B49:B50)</f>
        <v>1178599</v>
      </c>
      <c r="C51">
        <f>SUM(C49:C50)</f>
        <v>1559751</v>
      </c>
      <c r="D51">
        <f t="shared" ref="D51" si="12">SUM(D49:D50)</f>
        <v>381152</v>
      </c>
      <c r="E51">
        <f>D51/B51</f>
        <v>0.32339413150698415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>
      <c r="A53" t="s">
        <v>240</v>
      </c>
      <c r="B53">
        <f>B39+B46+B51</f>
        <v>7841801</v>
      </c>
      <c r="C53">
        <f t="shared" ref="C53:D53" si="13">C39+C46+C51</f>
        <v>8704675</v>
      </c>
      <c r="D53">
        <f t="shared" si="13"/>
        <v>862874</v>
      </c>
      <c r="E53">
        <f>D53/B53</f>
        <v>0.11003518196904002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>
      <c r="A54" t="s">
        <v>79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A59" s="7" t="s">
        <v>113</v>
      </c>
      <c r="B59" s="7"/>
      <c r="C59" s="7"/>
      <c r="D59" s="7"/>
      <c r="E59" s="7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A60" s="7" t="s">
        <v>218</v>
      </c>
      <c r="B60" s="7"/>
      <c r="C60" s="7"/>
      <c r="D60" s="7"/>
      <c r="E60" s="7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>
      <c r="A61"/>
      <c r="B61">
        <v>2023</v>
      </c>
      <c r="C61">
        <v>2024</v>
      </c>
      <c r="D61" t="s">
        <v>95</v>
      </c>
      <c r="E61" t="s">
        <v>94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>
      <c r="A62" t="s">
        <v>2</v>
      </c>
      <c r="B62">
        <v>0</v>
      </c>
      <c r="C62">
        <v>0</v>
      </c>
      <c r="D62">
        <f>C62-B62</f>
        <v>0</v>
      </c>
      <c r="E62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>
      <c r="A63" t="s">
        <v>3</v>
      </c>
      <c r="B63">
        <v>109696</v>
      </c>
      <c r="C63">
        <v>47787</v>
      </c>
      <c r="D63">
        <f t="shared" ref="D63:D77" si="14">C63-B63</f>
        <v>-61909</v>
      </c>
      <c r="E63">
        <f t="shared" ref="E63:E77" si="15">D63/B63</f>
        <v>-0.56436880105017506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>
      <c r="A64" t="s">
        <v>4</v>
      </c>
      <c r="B64">
        <v>106777</v>
      </c>
      <c r="C64">
        <v>82887</v>
      </c>
      <c r="D64">
        <f t="shared" si="14"/>
        <v>-23890</v>
      </c>
      <c r="E64">
        <f t="shared" si="15"/>
        <v>-0.22373732170785843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>
      <c r="A65" t="s">
        <v>5</v>
      </c>
      <c r="B65">
        <v>288483</v>
      </c>
      <c r="C65">
        <v>398580</v>
      </c>
      <c r="D65">
        <f t="shared" si="14"/>
        <v>110097</v>
      </c>
      <c r="E65">
        <f t="shared" si="15"/>
        <v>0.38164120589428147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 t="s">
        <v>7</v>
      </c>
      <c r="B66">
        <v>2314738</v>
      </c>
      <c r="C66">
        <v>2912098</v>
      </c>
      <c r="D66">
        <f t="shared" si="14"/>
        <v>597360</v>
      </c>
      <c r="E66">
        <f t="shared" si="15"/>
        <v>0.25806808373129053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>
      <c r="A67" t="s">
        <v>8</v>
      </c>
      <c r="B67">
        <v>702111</v>
      </c>
      <c r="C67">
        <v>827711</v>
      </c>
      <c r="D67">
        <f t="shared" si="14"/>
        <v>125600</v>
      </c>
      <c r="E67">
        <f t="shared" si="15"/>
        <v>0.17888909303514686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>
      <c r="A68" t="s">
        <v>9</v>
      </c>
      <c r="B68">
        <v>64276</v>
      </c>
      <c r="C68">
        <v>68804</v>
      </c>
      <c r="D68">
        <f t="shared" si="14"/>
        <v>4528</v>
      </c>
      <c r="E68">
        <f t="shared" si="15"/>
        <v>7.0446200759225835E-2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>
      <c r="A69" t="s">
        <v>11</v>
      </c>
      <c r="B69">
        <v>187319</v>
      </c>
      <c r="C69">
        <v>48166</v>
      </c>
      <c r="D69">
        <f t="shared" si="14"/>
        <v>-139153</v>
      </c>
      <c r="E69">
        <f t="shared" si="15"/>
        <v>-0.74286644707691163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 t="s">
        <v>13</v>
      </c>
      <c r="B70">
        <v>119004</v>
      </c>
      <c r="C70">
        <v>79966</v>
      </c>
      <c r="D70">
        <f t="shared" si="14"/>
        <v>-39038</v>
      </c>
      <c r="E70">
        <f t="shared" si="15"/>
        <v>-0.32803939363382745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>
      <c r="A71" t="s">
        <v>14</v>
      </c>
      <c r="B71">
        <v>193979</v>
      </c>
      <c r="C71">
        <v>374118</v>
      </c>
      <c r="D71">
        <f t="shared" si="14"/>
        <v>180139</v>
      </c>
      <c r="E71">
        <f t="shared" si="15"/>
        <v>0.92865207058496024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5">
      <c r="A72" t="s">
        <v>91</v>
      </c>
      <c r="B72">
        <v>2708025</v>
      </c>
      <c r="C72">
        <v>2984771</v>
      </c>
      <c r="D72">
        <f t="shared" si="14"/>
        <v>276746</v>
      </c>
      <c r="E72">
        <f t="shared" si="15"/>
        <v>0.10219477294338125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5">
      <c r="A73" t="s">
        <v>15</v>
      </c>
      <c r="B73">
        <v>414678</v>
      </c>
      <c r="C73">
        <v>428129</v>
      </c>
      <c r="D73">
        <f t="shared" si="14"/>
        <v>13451</v>
      </c>
      <c r="E73">
        <f t="shared" si="15"/>
        <v>3.2437216346177036E-2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>
      <c r="A74" t="s">
        <v>36</v>
      </c>
      <c r="B74">
        <v>272642</v>
      </c>
      <c r="C74">
        <v>252341</v>
      </c>
      <c r="D74">
        <f t="shared" si="14"/>
        <v>-20301</v>
      </c>
      <c r="E74">
        <f t="shared" si="15"/>
        <v>-7.4460281247936855E-2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>
      <c r="A75" t="s">
        <v>17</v>
      </c>
      <c r="B75">
        <v>40</v>
      </c>
      <c r="C75">
        <v>0</v>
      </c>
      <c r="D75">
        <f t="shared" si="14"/>
        <v>-40</v>
      </c>
      <c r="E75">
        <f t="shared" si="15"/>
        <v>-1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>
      <c r="A76" t="s">
        <v>18</v>
      </c>
      <c r="B76">
        <v>360033</v>
      </c>
      <c r="C76">
        <v>199317</v>
      </c>
      <c r="D76">
        <f t="shared" si="14"/>
        <v>-160716</v>
      </c>
      <c r="E76">
        <f t="shared" si="15"/>
        <v>-0.44639241402871405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>
      <c r="A77" t="s">
        <v>65</v>
      </c>
      <c r="B77">
        <f>SUM(B62:B76)</f>
        <v>7841801</v>
      </c>
      <c r="C77">
        <f t="shared" ref="C77" si="16">SUM(C62:C76)</f>
        <v>8704675</v>
      </c>
      <c r="D77">
        <f t="shared" si="14"/>
        <v>862874</v>
      </c>
      <c r="E77">
        <f t="shared" si="15"/>
        <v>0.11003518196904002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>
      <c r="A78" t="s">
        <v>79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5">
      <c r="A89" s="7" t="s">
        <v>239</v>
      </c>
      <c r="B89" s="7"/>
      <c r="C89" s="7"/>
      <c r="D89" s="7"/>
      <c r="E89" s="7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5">
      <c r="A91" t="s">
        <v>96</v>
      </c>
      <c r="B91">
        <v>2023</v>
      </c>
      <c r="C91">
        <v>2024</v>
      </c>
      <c r="D91" t="s">
        <v>219</v>
      </c>
      <c r="E91" t="s">
        <v>94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5">
      <c r="A92" t="s">
        <v>54</v>
      </c>
      <c r="B92">
        <v>5072994</v>
      </c>
      <c r="C92">
        <v>5787464</v>
      </c>
      <c r="D92">
        <f>C92-B92</f>
        <v>714470</v>
      </c>
      <c r="E92">
        <f>D92/B92</f>
        <v>0.14083793515229862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5">
      <c r="A93" t="s">
        <v>68</v>
      </c>
      <c r="B93">
        <v>1590208</v>
      </c>
      <c r="C93">
        <v>1357460</v>
      </c>
      <c r="D93">
        <f t="shared" ref="D93:D95" si="17">C93-B93</f>
        <v>-232748</v>
      </c>
      <c r="E93">
        <f t="shared" ref="E93:E95" si="18">D93/B93</f>
        <v>-0.14636324304745041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5">
      <c r="A94" t="s">
        <v>53</v>
      </c>
      <c r="B94">
        <v>1178599</v>
      </c>
      <c r="C94">
        <v>1559751</v>
      </c>
      <c r="D94">
        <f t="shared" si="17"/>
        <v>381152</v>
      </c>
      <c r="E94">
        <f t="shared" si="18"/>
        <v>0.32339413150698415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5">
      <c r="A95" t="s">
        <v>19</v>
      </c>
      <c r="B95">
        <f>SUM(B92:B94)</f>
        <v>7841801</v>
      </c>
      <c r="C95">
        <f>SUM(C92:C94)</f>
        <v>8704675</v>
      </c>
      <c r="D95">
        <f t="shared" si="17"/>
        <v>862874</v>
      </c>
      <c r="E95">
        <f t="shared" si="18"/>
        <v>0.11003518196904002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5">
      <c r="A96" t="s">
        <v>79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</sheetData>
  <mergeCells count="9">
    <mergeCell ref="A32:E32"/>
    <mergeCell ref="A89:E89"/>
    <mergeCell ref="A2:T2"/>
    <mergeCell ref="A31:E31"/>
    <mergeCell ref="A5:T5"/>
    <mergeCell ref="A4:T4"/>
    <mergeCell ref="A3:T3"/>
    <mergeCell ref="A59:E59"/>
    <mergeCell ref="A60:E60"/>
  </mergeCells>
  <pageMargins left="0.7" right="0.7" top="0.75" bottom="0.75" header="0.3" footer="0.3"/>
  <pageSetup scale="36" orientation="landscape" horizontalDpi="4294967293" verticalDpi="0" r:id="rId1"/>
  <rowBreaks count="1" manualBreakCount="1">
    <brk id="55" max="16383" man="1"/>
  </rowBreaks>
  <ignoredErrors>
    <ignoredError sqref="B39 B46:C46 B95:C95 C39:D39 B77:C77 B51:C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view="pageBreakPreview" zoomScale="60" zoomScaleNormal="100" workbookViewId="0"/>
  </sheetViews>
  <sheetFormatPr baseColWidth="10" defaultColWidth="10.85546875" defaultRowHeight="14.25"/>
  <cols>
    <col min="1" max="1" width="10.85546875" style="1"/>
    <col min="2" max="2" width="29.42578125" style="1" customWidth="1"/>
    <col min="3" max="3" width="17.5703125" style="1" customWidth="1"/>
    <col min="4" max="4" width="17" style="1" customWidth="1"/>
    <col min="5" max="5" width="17.85546875" style="1" customWidth="1"/>
    <col min="6" max="6" width="17.7109375" style="1" customWidth="1"/>
    <col min="7" max="7" width="15.42578125" style="1" customWidth="1"/>
    <col min="8" max="8" width="14" style="1" customWidth="1"/>
    <col min="9" max="16384" width="10.85546875" style="1"/>
  </cols>
  <sheetData>
    <row r="1" spans="1:9" ht="15">
      <c r="A1"/>
      <c r="B1" t="s">
        <v>31</v>
      </c>
      <c r="C1"/>
      <c r="D1"/>
      <c r="E1"/>
      <c r="F1"/>
    </row>
    <row r="2" spans="1:9" ht="15">
      <c r="A2"/>
      <c r="B2" t="s">
        <v>110</v>
      </c>
      <c r="C2"/>
      <c r="D2"/>
      <c r="E2"/>
      <c r="F2"/>
    </row>
    <row r="3" spans="1:9" ht="15">
      <c r="A3"/>
      <c r="B3" t="s">
        <v>80</v>
      </c>
      <c r="C3"/>
      <c r="D3"/>
      <c r="E3"/>
      <c r="F3"/>
    </row>
    <row r="4" spans="1:9" ht="15">
      <c r="A4"/>
      <c r="B4" t="s">
        <v>118</v>
      </c>
      <c r="C4"/>
      <c r="D4"/>
      <c r="E4"/>
      <c r="F4"/>
    </row>
    <row r="5" spans="1:9" ht="15">
      <c r="A5"/>
      <c r="B5" s="7" t="s">
        <v>43</v>
      </c>
      <c r="C5" s="7" t="s">
        <v>7</v>
      </c>
      <c r="D5" s="7" t="s">
        <v>11</v>
      </c>
      <c r="E5" s="7" t="s">
        <v>42</v>
      </c>
      <c r="F5" s="7" t="s">
        <v>16</v>
      </c>
      <c r="G5" s="7" t="s">
        <v>18</v>
      </c>
      <c r="H5" s="7" t="s">
        <v>20</v>
      </c>
      <c r="I5"/>
    </row>
    <row r="6" spans="1:9" ht="15">
      <c r="A6"/>
      <c r="B6" s="7"/>
      <c r="C6" s="7"/>
      <c r="D6" s="7"/>
      <c r="E6" s="7"/>
      <c r="F6" s="7"/>
      <c r="G6" s="7"/>
      <c r="H6" s="7"/>
      <c r="I6"/>
    </row>
    <row r="7" spans="1:9" ht="15">
      <c r="A7"/>
      <c r="B7" t="s">
        <v>44</v>
      </c>
      <c r="C7">
        <v>102017</v>
      </c>
      <c r="D7">
        <v>4</v>
      </c>
      <c r="E7">
        <v>1405.5</v>
      </c>
      <c r="F7">
        <v>51087.75</v>
      </c>
      <c r="G7">
        <v>3343</v>
      </c>
      <c r="H7">
        <f>SUM(C7:G7)</f>
        <v>157857.25</v>
      </c>
      <c r="I7"/>
    </row>
    <row r="8" spans="1:9" ht="15">
      <c r="A8"/>
      <c r="B8" t="s">
        <v>45</v>
      </c>
      <c r="C8">
        <v>938</v>
      </c>
      <c r="D8">
        <v>1225</v>
      </c>
      <c r="E8">
        <v>1426.5</v>
      </c>
      <c r="F8">
        <v>6443.25</v>
      </c>
      <c r="G8">
        <v>5235.75</v>
      </c>
      <c r="H8">
        <f t="shared" ref="H8:H9" si="0">SUM(C8:G8)</f>
        <v>15268.5</v>
      </c>
      <c r="I8"/>
    </row>
    <row r="9" spans="1:9" ht="15">
      <c r="A9"/>
      <c r="B9" t="s">
        <v>234</v>
      </c>
      <c r="C9">
        <f>SUM(C7:C8)</f>
        <v>102955</v>
      </c>
      <c r="D9">
        <f t="shared" ref="D9:G9" si="1">SUM(D7:D8)</f>
        <v>1229</v>
      </c>
      <c r="E9">
        <f t="shared" si="1"/>
        <v>2832</v>
      </c>
      <c r="F9">
        <f t="shared" si="1"/>
        <v>57531</v>
      </c>
      <c r="G9">
        <f t="shared" si="1"/>
        <v>8578.75</v>
      </c>
      <c r="H9">
        <f t="shared" si="0"/>
        <v>173125.75</v>
      </c>
      <c r="I9"/>
    </row>
    <row r="10" spans="1:9" ht="15">
      <c r="A10"/>
      <c r="B10"/>
      <c r="C10"/>
      <c r="D10"/>
      <c r="E10"/>
      <c r="F10"/>
      <c r="G10"/>
      <c r="H10"/>
      <c r="I10"/>
    </row>
    <row r="11" spans="1:9" ht="15">
      <c r="A11"/>
      <c r="B11" s="7" t="s">
        <v>47</v>
      </c>
      <c r="C11" s="7" t="s">
        <v>7</v>
      </c>
      <c r="D11" s="7" t="s">
        <v>11</v>
      </c>
      <c r="E11" s="7" t="s">
        <v>42</v>
      </c>
      <c r="F11" s="7" t="s">
        <v>16</v>
      </c>
      <c r="G11" s="7" t="s">
        <v>18</v>
      </c>
      <c r="H11" s="7" t="s">
        <v>20</v>
      </c>
      <c r="I11"/>
    </row>
    <row r="12" spans="1:9" ht="15">
      <c r="A12"/>
      <c r="B12" s="7"/>
      <c r="C12" s="7"/>
      <c r="D12" s="7"/>
      <c r="E12" s="7"/>
      <c r="F12" s="7"/>
      <c r="G12" s="7"/>
      <c r="H12" s="7"/>
      <c r="I12"/>
    </row>
    <row r="13" spans="1:9" ht="15">
      <c r="A13"/>
      <c r="B13" t="s">
        <v>44</v>
      </c>
      <c r="C13">
        <v>28970</v>
      </c>
      <c r="D13">
        <v>1035</v>
      </c>
      <c r="E13">
        <v>3218.25</v>
      </c>
      <c r="F13">
        <v>23373.5</v>
      </c>
      <c r="G13">
        <v>7982.75</v>
      </c>
      <c r="H13">
        <f>SUM(C13:G13)</f>
        <v>64579.5</v>
      </c>
      <c r="I13"/>
    </row>
    <row r="14" spans="1:9" ht="15">
      <c r="A14"/>
      <c r="B14" t="s">
        <v>45</v>
      </c>
      <c r="C14">
        <v>82076</v>
      </c>
      <c r="D14">
        <v>55</v>
      </c>
      <c r="E14">
        <v>267.75</v>
      </c>
      <c r="F14">
        <v>32093.5</v>
      </c>
      <c r="G14">
        <v>208</v>
      </c>
      <c r="H14">
        <f t="shared" ref="H14:H15" si="2">SUM(C14:G14)</f>
        <v>114700.25</v>
      </c>
      <c r="I14"/>
    </row>
    <row r="15" spans="1:9" ht="15">
      <c r="A15"/>
      <c r="B15" t="s">
        <v>235</v>
      </c>
      <c r="C15">
        <f>SUM(C13:C14)</f>
        <v>111046</v>
      </c>
      <c r="D15">
        <f t="shared" ref="D15:G15" si="3">SUM(D13:D14)</f>
        <v>1090</v>
      </c>
      <c r="E15">
        <f t="shared" si="3"/>
        <v>3486</v>
      </c>
      <c r="F15">
        <f t="shared" si="3"/>
        <v>55467</v>
      </c>
      <c r="G15">
        <f t="shared" si="3"/>
        <v>8190.75</v>
      </c>
      <c r="H15">
        <f t="shared" si="2"/>
        <v>179279.75</v>
      </c>
      <c r="I15"/>
    </row>
    <row r="16" spans="1:9" ht="15">
      <c r="A16"/>
      <c r="B16"/>
      <c r="C16"/>
      <c r="D16"/>
      <c r="E16"/>
      <c r="F16"/>
      <c r="G16"/>
      <c r="H16"/>
      <c r="I16"/>
    </row>
    <row r="17" spans="1:9" ht="15">
      <c r="A17"/>
      <c r="B17" s="7" t="s">
        <v>49</v>
      </c>
      <c r="C17" s="7" t="s">
        <v>7</v>
      </c>
      <c r="D17" s="7" t="s">
        <v>11</v>
      </c>
      <c r="E17" s="7" t="s">
        <v>42</v>
      </c>
      <c r="F17" s="7" t="s">
        <v>16</v>
      </c>
      <c r="G17" s="7" t="s">
        <v>18</v>
      </c>
      <c r="H17" s="7" t="s">
        <v>20</v>
      </c>
      <c r="I17"/>
    </row>
    <row r="18" spans="1:9" ht="15">
      <c r="A18"/>
      <c r="B18" s="7"/>
      <c r="C18" s="7"/>
      <c r="D18" s="7"/>
      <c r="E18" s="7"/>
      <c r="F18" s="7"/>
      <c r="G18" s="7"/>
      <c r="H18" s="7"/>
      <c r="I18"/>
    </row>
    <row r="19" spans="1:9" ht="15">
      <c r="A19"/>
      <c r="B19" t="s">
        <v>44</v>
      </c>
      <c r="C19">
        <v>78879</v>
      </c>
      <c r="D19">
        <v>0</v>
      </c>
      <c r="E19">
        <v>0</v>
      </c>
      <c r="F19">
        <v>5173.75</v>
      </c>
      <c r="G19">
        <v>0</v>
      </c>
      <c r="H19">
        <f>SUM(C19:G19)</f>
        <v>84052.75</v>
      </c>
      <c r="I19"/>
    </row>
    <row r="20" spans="1:9" ht="15">
      <c r="A20"/>
      <c r="B20" t="s">
        <v>45</v>
      </c>
      <c r="C20">
        <v>19541</v>
      </c>
      <c r="D20">
        <v>0</v>
      </c>
      <c r="E20">
        <v>0</v>
      </c>
      <c r="F20">
        <v>0</v>
      </c>
      <c r="G20">
        <v>0</v>
      </c>
      <c r="H20">
        <f t="shared" ref="H20:H21" si="4">SUM(C20:G20)</f>
        <v>19541</v>
      </c>
      <c r="I20"/>
    </row>
    <row r="21" spans="1:9" ht="15">
      <c r="A21"/>
      <c r="B21" t="s">
        <v>50</v>
      </c>
      <c r="C21">
        <f>SUM(C19:C20)</f>
        <v>98420</v>
      </c>
      <c r="D21">
        <f t="shared" ref="D21:G21" si="5">SUM(D19:D20)</f>
        <v>0</v>
      </c>
      <c r="E21">
        <f t="shared" si="5"/>
        <v>0</v>
      </c>
      <c r="F21">
        <f t="shared" si="5"/>
        <v>5173.75</v>
      </c>
      <c r="G21">
        <f t="shared" si="5"/>
        <v>0</v>
      </c>
      <c r="H21">
        <f t="shared" si="4"/>
        <v>103593.75</v>
      </c>
      <c r="I21"/>
    </row>
    <row r="22" spans="1:9" ht="15">
      <c r="A22"/>
      <c r="B22" t="s">
        <v>44</v>
      </c>
      <c r="C22">
        <v>74576</v>
      </c>
      <c r="D22">
        <v>0</v>
      </c>
      <c r="E22">
        <v>0</v>
      </c>
      <c r="F22">
        <v>4846.5</v>
      </c>
      <c r="G22">
        <v>0</v>
      </c>
      <c r="H22">
        <f>SUM(C22:G22)</f>
        <v>79422.5</v>
      </c>
      <c r="I22"/>
    </row>
    <row r="23" spans="1:9" ht="15">
      <c r="A23"/>
      <c r="B23" t="s">
        <v>45</v>
      </c>
      <c r="C23">
        <v>22751</v>
      </c>
      <c r="D23">
        <v>0</v>
      </c>
      <c r="E23">
        <v>0</v>
      </c>
      <c r="F23">
        <v>0</v>
      </c>
      <c r="G23">
        <v>0</v>
      </c>
      <c r="H23">
        <f t="shared" ref="H23:H24" si="6">SUM(C23:G23)</f>
        <v>22751</v>
      </c>
      <c r="I23"/>
    </row>
    <row r="24" spans="1:9" ht="15">
      <c r="A24"/>
      <c r="B24" t="s">
        <v>51</v>
      </c>
      <c r="C24">
        <f>SUM(C22:C23)</f>
        <v>97327</v>
      </c>
      <c r="D24">
        <f t="shared" ref="D24:G24" si="7">SUM(D22:D23)</f>
        <v>0</v>
      </c>
      <c r="E24">
        <f t="shared" si="7"/>
        <v>0</v>
      </c>
      <c r="F24">
        <f t="shared" si="7"/>
        <v>4846.5</v>
      </c>
      <c r="G24">
        <f t="shared" si="7"/>
        <v>0</v>
      </c>
      <c r="H24">
        <f t="shared" si="6"/>
        <v>102173.5</v>
      </c>
      <c r="I24"/>
    </row>
    <row r="25" spans="1:9" ht="15">
      <c r="A25"/>
      <c r="B25" t="s">
        <v>236</v>
      </c>
      <c r="C25">
        <f>C21+C24</f>
        <v>195747</v>
      </c>
      <c r="D25">
        <f t="shared" ref="D25:H25" si="8">D21+D24</f>
        <v>0</v>
      </c>
      <c r="E25">
        <f t="shared" si="8"/>
        <v>0</v>
      </c>
      <c r="F25">
        <f t="shared" si="8"/>
        <v>10020.25</v>
      </c>
      <c r="G25">
        <f t="shared" si="8"/>
        <v>0</v>
      </c>
      <c r="H25">
        <f t="shared" si="8"/>
        <v>205767.25</v>
      </c>
      <c r="I25"/>
    </row>
    <row r="26" spans="1:9" ht="15">
      <c r="A26"/>
      <c r="B26"/>
      <c r="C26"/>
      <c r="D26"/>
      <c r="E26"/>
      <c r="F26"/>
      <c r="G26"/>
      <c r="H26"/>
      <c r="I26"/>
    </row>
    <row r="27" spans="1:9" ht="15">
      <c r="A27"/>
      <c r="B27" t="s">
        <v>233</v>
      </c>
      <c r="C27">
        <f>C9+C15+C25</f>
        <v>409748</v>
      </c>
      <c r="D27">
        <f t="shared" ref="D27:G27" si="9">D9+D15+D25</f>
        <v>2319</v>
      </c>
      <c r="E27">
        <f t="shared" si="9"/>
        <v>6318</v>
      </c>
      <c r="F27">
        <f>F9+F15+F25</f>
        <v>123018.25</v>
      </c>
      <c r="G27">
        <f t="shared" si="9"/>
        <v>16769.5</v>
      </c>
      <c r="H27">
        <f>H9+H15+H25</f>
        <v>558172.75</v>
      </c>
      <c r="I27"/>
    </row>
    <row r="28" spans="1:9" ht="15">
      <c r="A28"/>
      <c r="B28" t="s">
        <v>90</v>
      </c>
      <c r="C28"/>
      <c r="D28"/>
      <c r="E28"/>
      <c r="F28"/>
      <c r="G28"/>
      <c r="H28"/>
      <c r="I28"/>
    </row>
    <row r="29" spans="1:9" ht="15">
      <c r="A29"/>
      <c r="B29" t="s">
        <v>79</v>
      </c>
      <c r="C29"/>
      <c r="D29"/>
      <c r="E29"/>
      <c r="F29"/>
      <c r="G29"/>
      <c r="H29"/>
      <c r="I29"/>
    </row>
    <row r="30" spans="1:9" ht="15">
      <c r="A30"/>
      <c r="B30"/>
      <c r="C30"/>
      <c r="D30"/>
      <c r="E30"/>
      <c r="F30"/>
      <c r="G30"/>
      <c r="H30"/>
      <c r="I30"/>
    </row>
    <row r="31" spans="1:9" ht="15">
      <c r="A31"/>
      <c r="B31"/>
      <c r="C31"/>
      <c r="D31"/>
      <c r="E31"/>
      <c r="F31"/>
      <c r="G31"/>
      <c r="H31"/>
      <c r="I31"/>
    </row>
    <row r="32" spans="1:9" ht="15">
      <c r="A32"/>
      <c r="B32"/>
      <c r="C32"/>
      <c r="D32"/>
      <c r="E32"/>
      <c r="F32"/>
      <c r="G32"/>
      <c r="H32"/>
      <c r="I32"/>
    </row>
    <row r="33" spans="1:9" ht="15">
      <c r="A33"/>
      <c r="B33"/>
      <c r="C33"/>
      <c r="D33"/>
      <c r="E33"/>
      <c r="F33"/>
      <c r="G33"/>
      <c r="H33"/>
      <c r="I33"/>
    </row>
    <row r="34" spans="1:9" ht="15">
      <c r="A34" s="7" t="s">
        <v>161</v>
      </c>
      <c r="B34" s="7"/>
      <c r="C34" s="7"/>
      <c r="D34" s="7"/>
      <c r="E34" s="7"/>
      <c r="F34" s="7"/>
      <c r="G34" s="7"/>
      <c r="H34" s="7"/>
      <c r="I34" s="7"/>
    </row>
    <row r="35" spans="1:9" ht="15">
      <c r="A35"/>
      <c r="B35"/>
      <c r="C35"/>
      <c r="D35"/>
      <c r="E35"/>
      <c r="F35"/>
      <c r="G35"/>
      <c r="H35"/>
      <c r="I35"/>
    </row>
    <row r="36" spans="1:9" ht="15">
      <c r="A36"/>
      <c r="B36" t="s">
        <v>109</v>
      </c>
      <c r="C36" t="s">
        <v>7</v>
      </c>
      <c r="D36" t="s">
        <v>11</v>
      </c>
      <c r="E36" t="s">
        <v>42</v>
      </c>
      <c r="F36" t="s">
        <v>91</v>
      </c>
      <c r="G36" t="s">
        <v>18</v>
      </c>
      <c r="H36" t="s">
        <v>19</v>
      </c>
      <c r="I36"/>
    </row>
    <row r="37" spans="1:9" ht="15">
      <c r="A37"/>
      <c r="B37" t="s">
        <v>67</v>
      </c>
      <c r="C37">
        <v>102955</v>
      </c>
      <c r="D37">
        <v>1229</v>
      </c>
      <c r="E37">
        <v>2832</v>
      </c>
      <c r="F37">
        <v>57531</v>
      </c>
      <c r="G37">
        <v>8578.75</v>
      </c>
      <c r="H37">
        <f>SUM(C37:G37)</f>
        <v>173125.75</v>
      </c>
      <c r="I37"/>
    </row>
    <row r="38" spans="1:9" ht="15">
      <c r="A38"/>
      <c r="B38" t="s">
        <v>68</v>
      </c>
      <c r="C38">
        <v>111046</v>
      </c>
      <c r="D38">
        <v>1090</v>
      </c>
      <c r="E38">
        <v>3486</v>
      </c>
      <c r="F38">
        <v>55467</v>
      </c>
      <c r="G38">
        <v>8190.75</v>
      </c>
      <c r="H38">
        <f t="shared" ref="H38:H40" si="10">SUM(C38:G38)</f>
        <v>179279.75</v>
      </c>
      <c r="I38"/>
    </row>
    <row r="39" spans="1:9" ht="15">
      <c r="A39"/>
      <c r="B39" t="s">
        <v>53</v>
      </c>
      <c r="C39">
        <v>195747</v>
      </c>
      <c r="D39">
        <v>0</v>
      </c>
      <c r="E39">
        <v>0</v>
      </c>
      <c r="F39">
        <v>10020.25</v>
      </c>
      <c r="G39">
        <v>0</v>
      </c>
      <c r="H39">
        <f t="shared" si="10"/>
        <v>205767.25</v>
      </c>
      <c r="I39"/>
    </row>
    <row r="40" spans="1:9" ht="15">
      <c r="A40"/>
      <c r="B40" t="s">
        <v>233</v>
      </c>
      <c r="C40">
        <f>SUM(C37:C39)</f>
        <v>409748</v>
      </c>
      <c r="D40">
        <f t="shared" ref="D40:G40" si="11">SUM(D37:D39)</f>
        <v>2319</v>
      </c>
      <c r="E40">
        <f t="shared" si="11"/>
        <v>6318</v>
      </c>
      <c r="F40">
        <f t="shared" si="11"/>
        <v>123018.25</v>
      </c>
      <c r="G40">
        <f t="shared" si="11"/>
        <v>16769.5</v>
      </c>
      <c r="H40">
        <f t="shared" si="10"/>
        <v>558172.75</v>
      </c>
      <c r="I40"/>
    </row>
    <row r="41" spans="1:9" ht="15">
      <c r="A41"/>
      <c r="B41" t="s">
        <v>79</v>
      </c>
      <c r="C41"/>
      <c r="D41"/>
      <c r="E41"/>
      <c r="F41"/>
      <c r="G41"/>
      <c r="H41"/>
      <c r="I41"/>
    </row>
    <row r="42" spans="1:9" ht="15">
      <c r="A42"/>
      <c r="B42"/>
      <c r="C42"/>
      <c r="D42"/>
      <c r="E42"/>
      <c r="F42"/>
      <c r="G42"/>
      <c r="H42"/>
      <c r="I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 s="8" t="s">
        <v>162</v>
      </c>
      <c r="C46" s="8"/>
      <c r="D46" s="8"/>
      <c r="E46" s="8"/>
      <c r="F46" s="8"/>
      <c r="G46" s="8"/>
      <c r="H46"/>
      <c r="I46"/>
    </row>
    <row r="47" spans="1:9" ht="15">
      <c r="A47"/>
      <c r="B47" s="7"/>
      <c r="C47" s="7"/>
      <c r="D47" s="7"/>
      <c r="E47" s="7"/>
      <c r="F47" s="7"/>
      <c r="G47"/>
      <c r="H47"/>
      <c r="I47"/>
    </row>
    <row r="48" spans="1:9" ht="15">
      <c r="A48"/>
      <c r="B48" t="s">
        <v>43</v>
      </c>
      <c r="C48">
        <v>2023</v>
      </c>
      <c r="D48">
        <v>2024</v>
      </c>
      <c r="E48" t="s">
        <v>82</v>
      </c>
      <c r="F48" t="s">
        <v>81</v>
      </c>
      <c r="G48"/>
      <c r="H48"/>
      <c r="I48"/>
    </row>
    <row r="49" spans="1:11" ht="15">
      <c r="A49"/>
      <c r="B49" t="s">
        <v>44</v>
      </c>
      <c r="C49">
        <v>140998.25</v>
      </c>
      <c r="D49">
        <v>157857.25</v>
      </c>
      <c r="E49">
        <f>D49-C49</f>
        <v>16859</v>
      </c>
      <c r="F49">
        <f>E49/C49</f>
        <v>0.1195688598971973</v>
      </c>
      <c r="G49"/>
      <c r="H49"/>
      <c r="I49"/>
    </row>
    <row r="50" spans="1:11" ht="15">
      <c r="A50"/>
      <c r="B50" t="s">
        <v>45</v>
      </c>
      <c r="C50">
        <v>18433.95</v>
      </c>
      <c r="D50">
        <v>15268.5</v>
      </c>
      <c r="E50">
        <f t="shared" ref="E50:E51" si="12">D50-C50</f>
        <v>-3165.4500000000007</v>
      </c>
      <c r="F50">
        <f t="shared" ref="F50:F51" si="13">E50/C50</f>
        <v>-0.17171848681373231</v>
      </c>
      <c r="G50"/>
      <c r="H50"/>
      <c r="I50"/>
    </row>
    <row r="51" spans="1:11" ht="15">
      <c r="A51"/>
      <c r="B51" t="s">
        <v>46</v>
      </c>
      <c r="C51">
        <f>SUM(C49:C50)</f>
        <v>159432.20000000001</v>
      </c>
      <c r="D51">
        <f>SUM(D49:D50)</f>
        <v>173125.75</v>
      </c>
      <c r="E51">
        <f t="shared" si="12"/>
        <v>13693.549999999988</v>
      </c>
      <c r="F51">
        <f t="shared" si="13"/>
        <v>8.5889487819900801E-2</v>
      </c>
      <c r="G51"/>
      <c r="H51"/>
      <c r="I51"/>
    </row>
    <row r="52" spans="1:11" ht="15">
      <c r="A52"/>
      <c r="B52"/>
      <c r="C52"/>
      <c r="D52"/>
      <c r="E52"/>
      <c r="F52"/>
      <c r="G52"/>
      <c r="H52"/>
      <c r="I52"/>
    </row>
    <row r="53" spans="1:11" ht="15">
      <c r="A53"/>
      <c r="B53" t="s">
        <v>47</v>
      </c>
      <c r="C53">
        <v>2023</v>
      </c>
      <c r="D53">
        <v>2024</v>
      </c>
      <c r="E53" t="s">
        <v>82</v>
      </c>
      <c r="F53" t="s">
        <v>81</v>
      </c>
      <c r="G53"/>
      <c r="H53"/>
      <c r="I53"/>
    </row>
    <row r="54" spans="1:11" ht="15">
      <c r="A54"/>
      <c r="B54" t="s">
        <v>44</v>
      </c>
      <c r="C54">
        <v>65126.55</v>
      </c>
      <c r="D54">
        <v>64579.5</v>
      </c>
      <c r="E54">
        <f>D54-C54</f>
        <v>-547.05000000000291</v>
      </c>
      <c r="F54">
        <f>E54/C54</f>
        <v>-8.3998000815336121E-3</v>
      </c>
      <c r="G54"/>
      <c r="H54"/>
      <c r="I54"/>
    </row>
    <row r="55" spans="1:11" ht="15">
      <c r="A55"/>
      <c r="B55" t="s">
        <v>45</v>
      </c>
      <c r="C55">
        <v>100976</v>
      </c>
      <c r="D55">
        <v>114700.25</v>
      </c>
      <c r="E55">
        <f t="shared" ref="E55:E56" si="14">D55-C55</f>
        <v>13724.25</v>
      </c>
      <c r="F55">
        <f t="shared" ref="F55:F56" si="15">E55/C55</f>
        <v>0.13591596022817304</v>
      </c>
      <c r="G55"/>
      <c r="H55"/>
      <c r="I55"/>
    </row>
    <row r="56" spans="1:11" ht="15">
      <c r="A56"/>
      <c r="B56" t="s">
        <v>48</v>
      </c>
      <c r="C56">
        <f>SUM(C54:C55)</f>
        <v>166102.54999999999</v>
      </c>
      <c r="D56">
        <f>SUM(D54:D55)</f>
        <v>179279.75</v>
      </c>
      <c r="E56">
        <f t="shared" si="14"/>
        <v>13177.200000000012</v>
      </c>
      <c r="F56">
        <f t="shared" si="15"/>
        <v>7.9331714052553751E-2</v>
      </c>
      <c r="G56"/>
      <c r="H56"/>
      <c r="I56"/>
    </row>
    <row r="57" spans="1:11" ht="15">
      <c r="A57"/>
      <c r="B57"/>
      <c r="C57"/>
      <c r="D57"/>
      <c r="E57"/>
      <c r="F57"/>
      <c r="G57"/>
      <c r="H57"/>
      <c r="I57"/>
    </row>
    <row r="58" spans="1:11" ht="15">
      <c r="A58"/>
      <c r="B58" t="s">
        <v>49</v>
      </c>
      <c r="C58">
        <v>2023</v>
      </c>
      <c r="D58">
        <v>2024</v>
      </c>
      <c r="E58" t="s">
        <v>82</v>
      </c>
      <c r="F58" t="s">
        <v>81</v>
      </c>
      <c r="G58"/>
      <c r="H58"/>
      <c r="I58"/>
    </row>
    <row r="59" spans="1:11" ht="15">
      <c r="A59"/>
      <c r="B59" t="s">
        <v>44</v>
      </c>
      <c r="C59">
        <v>51752.5</v>
      </c>
      <c r="D59">
        <v>84052.75</v>
      </c>
      <c r="E59">
        <f>D59-C59</f>
        <v>32300.25</v>
      </c>
      <c r="F59">
        <f>E59/C59</f>
        <v>0.62412926911743394</v>
      </c>
      <c r="G59"/>
      <c r="H59"/>
      <c r="I59"/>
    </row>
    <row r="60" spans="1:11" ht="15">
      <c r="A60"/>
      <c r="B60" t="s">
        <v>45</v>
      </c>
      <c r="C60">
        <v>26850.5</v>
      </c>
      <c r="D60">
        <v>19541</v>
      </c>
      <c r="E60">
        <f t="shared" ref="E60:E65" si="16">D60-C60</f>
        <v>-7309.5</v>
      </c>
      <c r="F60">
        <f t="shared" ref="F60:F65" si="17">E60/C60</f>
        <v>-0.27222956741960114</v>
      </c>
      <c r="G60"/>
      <c r="H60"/>
      <c r="I60"/>
      <c r="K60" s="2"/>
    </row>
    <row r="61" spans="1:11" ht="15">
      <c r="A61"/>
      <c r="B61" t="s">
        <v>50</v>
      </c>
      <c r="C61">
        <f>SUM(C59:C60)</f>
        <v>78603</v>
      </c>
      <c r="D61">
        <f>SUM(D59:D60)</f>
        <v>103593.75</v>
      </c>
      <c r="E61">
        <f t="shared" si="16"/>
        <v>24990.75</v>
      </c>
      <c r="F61">
        <f t="shared" si="17"/>
        <v>0.31793633830769819</v>
      </c>
      <c r="G61"/>
      <c r="H61"/>
      <c r="I61"/>
    </row>
    <row r="62" spans="1:11" ht="15">
      <c r="A62"/>
      <c r="B62" t="s">
        <v>44</v>
      </c>
      <c r="C62">
        <v>52790.5</v>
      </c>
      <c r="D62">
        <v>79422.5</v>
      </c>
      <c r="E62">
        <f t="shared" si="16"/>
        <v>26632</v>
      </c>
      <c r="F62">
        <f t="shared" si="17"/>
        <v>0.50448470842291704</v>
      </c>
      <c r="G62"/>
      <c r="H62"/>
      <c r="I62"/>
    </row>
    <row r="63" spans="1:11" ht="15">
      <c r="A63"/>
      <c r="B63" t="s">
        <v>45</v>
      </c>
      <c r="C63">
        <v>29703.5</v>
      </c>
      <c r="D63">
        <v>22751</v>
      </c>
      <c r="E63">
        <f t="shared" si="16"/>
        <v>-6952.5</v>
      </c>
      <c r="F63">
        <f t="shared" si="17"/>
        <v>-0.23406332587068865</v>
      </c>
      <c r="G63"/>
      <c r="H63"/>
      <c r="I63"/>
    </row>
    <row r="64" spans="1:11" ht="15">
      <c r="A64"/>
      <c r="B64" t="s">
        <v>51</v>
      </c>
      <c r="C64">
        <f>SUM(C62:C63)</f>
        <v>82494</v>
      </c>
      <c r="D64">
        <f>SUM(D62:D63)</f>
        <v>102173.5</v>
      </c>
      <c r="E64">
        <f t="shared" si="16"/>
        <v>19679.5</v>
      </c>
      <c r="F64">
        <f t="shared" si="17"/>
        <v>0.23855674352074091</v>
      </c>
      <c r="G64"/>
      <c r="H64"/>
      <c r="I64"/>
    </row>
    <row r="65" spans="1:9" ht="15">
      <c r="A65"/>
      <c r="B65" t="s">
        <v>49</v>
      </c>
      <c r="C65">
        <f>C61+C64</f>
        <v>161097</v>
      </c>
      <c r="D65">
        <f>D61+D64</f>
        <v>205767.25</v>
      </c>
      <c r="E65">
        <f t="shared" si="16"/>
        <v>44670.25</v>
      </c>
      <c r="F65">
        <f t="shared" si="17"/>
        <v>0.2772879072856726</v>
      </c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 t="s">
        <v>20</v>
      </c>
      <c r="C67">
        <f>C51+C56+C65</f>
        <v>486631.75</v>
      </c>
      <c r="D67">
        <f t="shared" ref="D67:E67" si="18">D51+D56+D65</f>
        <v>558172.75</v>
      </c>
      <c r="E67">
        <f t="shared" si="18"/>
        <v>71541</v>
      </c>
      <c r="F67">
        <f>F51+F56+F65</f>
        <v>0.44250910915812713</v>
      </c>
      <c r="G67"/>
      <c r="H67"/>
      <c r="I67"/>
    </row>
    <row r="68" spans="1:9" ht="15">
      <c r="A68"/>
      <c r="B68" t="s">
        <v>79</v>
      </c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 s="7" t="s">
        <v>54</v>
      </c>
      <c r="C73" s="7"/>
      <c r="D73" s="7"/>
      <c r="E73"/>
      <c r="F73"/>
      <c r="G73"/>
      <c r="H73"/>
      <c r="I73"/>
    </row>
    <row r="74" spans="1:9" ht="22.5" customHeight="1">
      <c r="A74"/>
      <c r="B74" t="s">
        <v>116</v>
      </c>
      <c r="C74">
        <v>2023</v>
      </c>
      <c r="D74">
        <v>2024</v>
      </c>
      <c r="E74"/>
      <c r="F74"/>
      <c r="G74"/>
      <c r="H74"/>
      <c r="I74"/>
    </row>
    <row r="75" spans="1:9" ht="15">
      <c r="A75"/>
      <c r="B75" t="s">
        <v>44</v>
      </c>
      <c r="C75">
        <v>140998.25</v>
      </c>
      <c r="D75">
        <v>103593.75</v>
      </c>
      <c r="E75"/>
      <c r="F75"/>
      <c r="G75"/>
      <c r="H75"/>
      <c r="I75"/>
    </row>
    <row r="76" spans="1:9" ht="15">
      <c r="A76"/>
      <c r="B76" t="s">
        <v>45</v>
      </c>
      <c r="C76">
        <v>18433.95</v>
      </c>
      <c r="D76">
        <v>84052.75</v>
      </c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 s="7" t="s">
        <v>52</v>
      </c>
      <c r="C79" s="7"/>
      <c r="D79" s="7"/>
      <c r="E79"/>
      <c r="F79"/>
      <c r="G79"/>
      <c r="H79"/>
      <c r="I79"/>
    </row>
    <row r="80" spans="1:9" ht="15">
      <c r="A80"/>
      <c r="B80" t="s">
        <v>115</v>
      </c>
      <c r="C80">
        <v>2023</v>
      </c>
      <c r="D80">
        <v>2024</v>
      </c>
      <c r="E80"/>
      <c r="F80"/>
      <c r="G80"/>
      <c r="H80"/>
      <c r="I80"/>
    </row>
    <row r="81" spans="1:9" ht="15">
      <c r="A81"/>
      <c r="B81" t="s">
        <v>44</v>
      </c>
      <c r="C81">
        <v>65126.55</v>
      </c>
      <c r="D81">
        <v>79422.5</v>
      </c>
      <c r="E81"/>
      <c r="F81"/>
      <c r="G81"/>
      <c r="H81"/>
      <c r="I81"/>
    </row>
    <row r="82" spans="1:9" ht="15">
      <c r="A82"/>
      <c r="B82" t="s">
        <v>242</v>
      </c>
      <c r="C82">
        <v>29703.5</v>
      </c>
      <c r="D82">
        <v>22751</v>
      </c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 s="7" t="s">
        <v>163</v>
      </c>
      <c r="C85" s="7"/>
      <c r="D85" s="7"/>
      <c r="E85" s="7"/>
      <c r="F85" s="7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 t="s">
        <v>66</v>
      </c>
      <c r="C87">
        <v>2023</v>
      </c>
      <c r="D87">
        <v>2024</v>
      </c>
      <c r="E87" t="s">
        <v>95</v>
      </c>
      <c r="F87" t="s">
        <v>94</v>
      </c>
      <c r="G87"/>
      <c r="H87"/>
      <c r="I87"/>
    </row>
    <row r="88" spans="1:9" ht="15">
      <c r="A88"/>
      <c r="B88" t="s">
        <v>229</v>
      </c>
      <c r="C88">
        <v>159432.20000000001</v>
      </c>
      <c r="D88">
        <v>173125.75</v>
      </c>
      <c r="E88">
        <f>D88-C88</f>
        <v>13693.549999999988</v>
      </c>
      <c r="F88">
        <f>E88/C88</f>
        <v>8.5889487819900801E-2</v>
      </c>
      <c r="G88"/>
      <c r="H88"/>
      <c r="I88"/>
    </row>
    <row r="89" spans="1:9" ht="15">
      <c r="A89"/>
      <c r="B89" t="s">
        <v>230</v>
      </c>
      <c r="C89">
        <v>166102.54999999999</v>
      </c>
      <c r="D89">
        <v>179279.75</v>
      </c>
      <c r="E89">
        <f t="shared" ref="E89:E90" si="19">D89-C89</f>
        <v>13177.200000000012</v>
      </c>
      <c r="F89">
        <f t="shared" ref="F89:F91" si="20">E89/C89</f>
        <v>7.9331714052553751E-2</v>
      </c>
      <c r="G89"/>
      <c r="H89"/>
      <c r="I89"/>
    </row>
    <row r="90" spans="1:9" ht="15">
      <c r="A90"/>
      <c r="B90" t="s">
        <v>231</v>
      </c>
      <c r="C90">
        <v>161097</v>
      </c>
      <c r="D90">
        <v>205767.25</v>
      </c>
      <c r="E90">
        <f t="shared" si="19"/>
        <v>44670.25</v>
      </c>
      <c r="F90">
        <f t="shared" si="20"/>
        <v>0.2772879072856726</v>
      </c>
      <c r="G90"/>
      <c r="H90"/>
      <c r="I90"/>
    </row>
    <row r="91" spans="1:9" ht="15">
      <c r="A91"/>
      <c r="B91" t="s">
        <v>232</v>
      </c>
      <c r="C91">
        <f>SUM(C88:C90)</f>
        <v>486631.75</v>
      </c>
      <c r="D91">
        <f t="shared" ref="D91:E91" si="21">SUM(D88:D90)</f>
        <v>558172.75</v>
      </c>
      <c r="E91">
        <f t="shared" si="21"/>
        <v>71541</v>
      </c>
      <c r="F91">
        <f t="shared" si="20"/>
        <v>0.14701260244527817</v>
      </c>
      <c r="G91"/>
      <c r="H91"/>
      <c r="I91"/>
    </row>
    <row r="92" spans="1:9" ht="15">
      <c r="A92"/>
      <c r="B92" t="s">
        <v>79</v>
      </c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</sheetData>
  <mergeCells count="27">
    <mergeCell ref="B79:D79"/>
    <mergeCell ref="B73:D73"/>
    <mergeCell ref="B85:F85"/>
    <mergeCell ref="H5:H6"/>
    <mergeCell ref="B11:B12"/>
    <mergeCell ref="C11:C12"/>
    <mergeCell ref="D11:D12"/>
    <mergeCell ref="E11:E12"/>
    <mergeCell ref="F11:F12"/>
    <mergeCell ref="G11:G12"/>
    <mergeCell ref="H11:H12"/>
    <mergeCell ref="B5:B6"/>
    <mergeCell ref="C5:C6"/>
    <mergeCell ref="D5:D6"/>
    <mergeCell ref="E5:E6"/>
    <mergeCell ref="F5:F6"/>
    <mergeCell ref="G5:G6"/>
    <mergeCell ref="B47:F47"/>
    <mergeCell ref="H17:H18"/>
    <mergeCell ref="B17:B18"/>
    <mergeCell ref="C17:C18"/>
    <mergeCell ref="D17:D18"/>
    <mergeCell ref="E17:E18"/>
    <mergeCell ref="F17:F18"/>
    <mergeCell ref="G17:G18"/>
    <mergeCell ref="A34:I34"/>
    <mergeCell ref="B46:G46"/>
  </mergeCells>
  <pageMargins left="0.7" right="0.7" top="0.75" bottom="0.75" header="0.3" footer="0.3"/>
  <pageSetup scale="45" orientation="landscape" horizontalDpi="4294967293" verticalDpi="0" r:id="rId1"/>
  <rowBreaks count="1" manualBreakCount="1">
    <brk id="43" max="16383" man="1"/>
  </rowBreaks>
  <ignoredErrors>
    <ignoredError sqref="C56:C57 C61:D61 D56 C51:D51 C91:D9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6"/>
  <sheetViews>
    <sheetView view="pageBreakPreview" topLeftCell="B68" zoomScale="70" zoomScaleNormal="100" zoomScaleSheetLayoutView="70" workbookViewId="0">
      <selection activeCell="J95" sqref="J95"/>
    </sheetView>
  </sheetViews>
  <sheetFormatPr baseColWidth="10" defaultRowHeight="15"/>
  <cols>
    <col min="2" max="2" width="17" customWidth="1"/>
    <col min="3" max="3" width="26.7109375" customWidth="1"/>
    <col min="4" max="4" width="24.28515625" customWidth="1"/>
    <col min="5" max="5" width="27.28515625" customWidth="1"/>
    <col min="6" max="6" width="24.85546875" customWidth="1"/>
    <col min="7" max="7" width="27.28515625" customWidth="1"/>
    <col min="8" max="8" width="28" customWidth="1"/>
    <col min="9" max="9" width="29" customWidth="1"/>
    <col min="10" max="10" width="26.140625" customWidth="1"/>
    <col min="11" max="11" width="28.28515625" customWidth="1"/>
    <col min="12" max="12" width="25.5703125" customWidth="1"/>
    <col min="13" max="13" width="35.5703125" customWidth="1"/>
    <col min="14" max="14" width="43.140625" bestFit="1" customWidth="1"/>
  </cols>
  <sheetData>
    <row r="2" spans="2:14">
      <c r="B2" s="7" t="s">
        <v>31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>
      <c r="B3" s="7" t="s">
        <v>103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>
      <c r="B4" s="7" t="s">
        <v>214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>
      <c r="B5" s="7" t="s">
        <v>215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>
      <c r="B6" s="7" t="s">
        <v>67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14">
      <c r="B8" t="s">
        <v>164</v>
      </c>
      <c r="C8" t="s">
        <v>165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171</v>
      </c>
      <c r="J8" t="s">
        <v>172</v>
      </c>
      <c r="K8" t="s">
        <v>173</v>
      </c>
      <c r="L8" t="s">
        <v>174</v>
      </c>
      <c r="M8" t="s">
        <v>175</v>
      </c>
      <c r="N8" t="s">
        <v>176</v>
      </c>
    </row>
    <row r="9" spans="2:14">
      <c r="B9" t="s">
        <v>11</v>
      </c>
      <c r="C9">
        <v>0</v>
      </c>
      <c r="D9">
        <v>0</v>
      </c>
      <c r="E9">
        <v>0</v>
      </c>
      <c r="F9">
        <v>253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506</v>
      </c>
    </row>
    <row r="10" spans="2:14">
      <c r="B10" t="s">
        <v>14</v>
      </c>
      <c r="C10">
        <v>9</v>
      </c>
      <c r="D10">
        <v>14</v>
      </c>
      <c r="E10">
        <v>168</v>
      </c>
      <c r="F10">
        <v>201</v>
      </c>
      <c r="G10">
        <v>50</v>
      </c>
      <c r="H10">
        <v>13</v>
      </c>
      <c r="I10">
        <v>0</v>
      </c>
      <c r="J10">
        <v>0</v>
      </c>
      <c r="K10">
        <v>0</v>
      </c>
      <c r="L10">
        <v>0</v>
      </c>
      <c r="M10">
        <v>457.5</v>
      </c>
      <c r="N10">
        <v>445.25</v>
      </c>
    </row>
    <row r="11" spans="2:14">
      <c r="B11" t="s">
        <v>177</v>
      </c>
      <c r="C11">
        <v>1315</v>
      </c>
      <c r="D11">
        <v>112</v>
      </c>
      <c r="E11">
        <v>403</v>
      </c>
      <c r="F11">
        <v>140</v>
      </c>
      <c r="G11">
        <v>5873</v>
      </c>
      <c r="H11">
        <v>646</v>
      </c>
      <c r="I11">
        <v>0</v>
      </c>
      <c r="J11">
        <v>0</v>
      </c>
      <c r="K11">
        <v>0</v>
      </c>
      <c r="L11">
        <v>0</v>
      </c>
      <c r="M11">
        <v>15335.25</v>
      </c>
      <c r="N11">
        <v>1845.5</v>
      </c>
    </row>
    <row r="12" spans="2:14">
      <c r="B12" t="s">
        <v>7</v>
      </c>
      <c r="C12">
        <v>5159</v>
      </c>
      <c r="D12">
        <v>51</v>
      </c>
      <c r="E12">
        <v>12453</v>
      </c>
      <c r="F12">
        <v>108</v>
      </c>
      <c r="G12">
        <v>52</v>
      </c>
      <c r="H12">
        <v>8</v>
      </c>
      <c r="I12">
        <v>0</v>
      </c>
      <c r="J12">
        <v>0</v>
      </c>
      <c r="K12">
        <v>0</v>
      </c>
      <c r="L12">
        <v>0</v>
      </c>
      <c r="M12">
        <v>30182</v>
      </c>
      <c r="N12">
        <v>285</v>
      </c>
    </row>
    <row r="13" spans="2:14">
      <c r="B13" t="s">
        <v>18</v>
      </c>
      <c r="C13">
        <v>0</v>
      </c>
      <c r="D13">
        <v>0</v>
      </c>
      <c r="E13">
        <v>544</v>
      </c>
      <c r="F13">
        <v>990</v>
      </c>
      <c r="G13">
        <v>0</v>
      </c>
      <c r="H13">
        <v>169</v>
      </c>
      <c r="I13">
        <v>0</v>
      </c>
      <c r="J13">
        <v>0</v>
      </c>
      <c r="K13">
        <v>0</v>
      </c>
      <c r="L13">
        <v>0</v>
      </c>
      <c r="M13">
        <v>1088</v>
      </c>
      <c r="N13">
        <v>2360.25</v>
      </c>
    </row>
    <row r="14" spans="2:14">
      <c r="B14" t="s">
        <v>14</v>
      </c>
      <c r="C14">
        <v>22</v>
      </c>
      <c r="D14">
        <v>21</v>
      </c>
      <c r="E14">
        <v>168</v>
      </c>
      <c r="F14">
        <v>231</v>
      </c>
      <c r="G14">
        <v>50</v>
      </c>
      <c r="H14">
        <v>14</v>
      </c>
      <c r="I14">
        <v>0</v>
      </c>
      <c r="J14">
        <v>0</v>
      </c>
      <c r="K14">
        <v>0</v>
      </c>
      <c r="L14">
        <v>0</v>
      </c>
      <c r="M14">
        <v>470.5</v>
      </c>
      <c r="N14">
        <v>514.5</v>
      </c>
    </row>
    <row r="15" spans="2:14">
      <c r="B15" t="s">
        <v>11</v>
      </c>
      <c r="C15">
        <v>0</v>
      </c>
      <c r="D15">
        <v>25</v>
      </c>
      <c r="E15">
        <v>1</v>
      </c>
      <c r="F15">
        <v>159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v>343</v>
      </c>
    </row>
    <row r="16" spans="2:14">
      <c r="B16" t="s">
        <v>7</v>
      </c>
      <c r="C16">
        <v>5459</v>
      </c>
      <c r="D16">
        <v>41</v>
      </c>
      <c r="E16">
        <v>14728</v>
      </c>
      <c r="F16">
        <v>36</v>
      </c>
      <c r="G16">
        <v>81</v>
      </c>
      <c r="H16">
        <v>0</v>
      </c>
      <c r="I16">
        <v>0</v>
      </c>
      <c r="J16">
        <v>0</v>
      </c>
      <c r="K16">
        <v>0</v>
      </c>
      <c r="L16">
        <v>0</v>
      </c>
      <c r="M16">
        <v>35097.25</v>
      </c>
      <c r="N16">
        <v>113</v>
      </c>
    </row>
    <row r="17" spans="2:14">
      <c r="B17" t="s">
        <v>177</v>
      </c>
      <c r="C17">
        <v>1574</v>
      </c>
      <c r="D17">
        <v>249</v>
      </c>
      <c r="E17">
        <v>279</v>
      </c>
      <c r="F17">
        <v>181</v>
      </c>
      <c r="G17">
        <v>7046</v>
      </c>
      <c r="H17">
        <v>525</v>
      </c>
      <c r="I17">
        <v>0</v>
      </c>
      <c r="J17">
        <v>0</v>
      </c>
      <c r="K17">
        <v>0</v>
      </c>
      <c r="L17">
        <v>0</v>
      </c>
      <c r="M17">
        <v>17985.5</v>
      </c>
      <c r="N17">
        <v>1792.25</v>
      </c>
    </row>
    <row r="18" spans="2:14">
      <c r="B18" t="s">
        <v>18</v>
      </c>
      <c r="C18">
        <v>0</v>
      </c>
      <c r="D18">
        <v>0</v>
      </c>
      <c r="E18">
        <v>484</v>
      </c>
      <c r="F18">
        <v>598</v>
      </c>
      <c r="G18">
        <v>72</v>
      </c>
      <c r="H18">
        <v>283</v>
      </c>
      <c r="I18">
        <v>0</v>
      </c>
      <c r="J18">
        <v>0</v>
      </c>
      <c r="K18">
        <v>0</v>
      </c>
      <c r="L18">
        <v>0</v>
      </c>
      <c r="M18">
        <v>1130</v>
      </c>
      <c r="N18">
        <v>1832.75</v>
      </c>
    </row>
    <row r="19" spans="2:14">
      <c r="B19" t="s">
        <v>11</v>
      </c>
      <c r="C19">
        <v>0</v>
      </c>
      <c r="D19">
        <v>6</v>
      </c>
      <c r="E19">
        <v>1</v>
      </c>
      <c r="F19">
        <v>185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376</v>
      </c>
    </row>
    <row r="20" spans="2:14">
      <c r="B20" t="s">
        <v>14</v>
      </c>
      <c r="C20">
        <v>9</v>
      </c>
      <c r="D20">
        <v>19</v>
      </c>
      <c r="E20">
        <v>178</v>
      </c>
      <c r="F20">
        <v>207</v>
      </c>
      <c r="G20">
        <v>50</v>
      </c>
      <c r="H20">
        <v>15</v>
      </c>
      <c r="I20">
        <v>0</v>
      </c>
      <c r="J20">
        <v>0</v>
      </c>
      <c r="K20">
        <v>0</v>
      </c>
      <c r="L20">
        <v>0</v>
      </c>
      <c r="M20">
        <v>477.5</v>
      </c>
      <c r="N20">
        <v>466.75</v>
      </c>
    </row>
    <row r="21" spans="2:14">
      <c r="B21" t="s">
        <v>18</v>
      </c>
      <c r="C21">
        <v>0</v>
      </c>
      <c r="D21">
        <v>0</v>
      </c>
      <c r="E21">
        <v>441</v>
      </c>
      <c r="F21">
        <v>428</v>
      </c>
      <c r="G21">
        <v>108</v>
      </c>
      <c r="H21">
        <v>83</v>
      </c>
      <c r="I21">
        <v>0</v>
      </c>
      <c r="J21">
        <v>0</v>
      </c>
      <c r="K21">
        <v>0</v>
      </c>
      <c r="L21">
        <v>0</v>
      </c>
      <c r="M21">
        <v>1125</v>
      </c>
      <c r="N21">
        <v>1042.75</v>
      </c>
    </row>
    <row r="22" spans="2:14">
      <c r="B22" t="s">
        <v>7</v>
      </c>
      <c r="C22">
        <v>5561</v>
      </c>
      <c r="D22">
        <v>33</v>
      </c>
      <c r="E22">
        <v>15524</v>
      </c>
      <c r="F22">
        <v>240</v>
      </c>
      <c r="G22">
        <v>57</v>
      </c>
      <c r="H22">
        <v>12</v>
      </c>
      <c r="I22">
        <v>0</v>
      </c>
      <c r="J22">
        <v>0</v>
      </c>
      <c r="K22">
        <v>0</v>
      </c>
      <c r="L22">
        <v>0</v>
      </c>
      <c r="M22">
        <v>36737.25</v>
      </c>
      <c r="N22">
        <v>540</v>
      </c>
    </row>
    <row r="23" spans="2:14">
      <c r="B23" t="s">
        <v>177</v>
      </c>
      <c r="C23">
        <v>1299</v>
      </c>
      <c r="D23">
        <v>435</v>
      </c>
      <c r="E23">
        <v>260</v>
      </c>
      <c r="F23">
        <v>58</v>
      </c>
      <c r="G23">
        <v>7088</v>
      </c>
      <c r="H23">
        <v>1002</v>
      </c>
      <c r="I23">
        <v>0</v>
      </c>
      <c r="J23">
        <v>0</v>
      </c>
      <c r="K23">
        <v>0</v>
      </c>
      <c r="L23">
        <v>0</v>
      </c>
      <c r="M23">
        <v>17767</v>
      </c>
      <c r="N23">
        <v>2805.5</v>
      </c>
    </row>
    <row r="24" spans="2:14" ht="48" customHeight="1">
      <c r="B24" t="s">
        <v>220</v>
      </c>
      <c r="C24">
        <f>SUM(C9:C23)</f>
        <v>20407</v>
      </c>
      <c r="D24">
        <f t="shared" ref="D24:H24" si="0">SUM(D9:D23)</f>
        <v>1006</v>
      </c>
      <c r="E24">
        <f t="shared" si="0"/>
        <v>45632</v>
      </c>
      <c r="F24">
        <f t="shared" si="0"/>
        <v>4015</v>
      </c>
      <c r="G24">
        <f t="shared" si="0"/>
        <v>20527</v>
      </c>
      <c r="H24">
        <f t="shared" si="0"/>
        <v>2770</v>
      </c>
      <c r="M24">
        <f>SUM(M9:M23)</f>
        <v>157856.75</v>
      </c>
      <c r="N24">
        <f>SUM(N9:N23)</f>
        <v>15268.5</v>
      </c>
    </row>
    <row r="26" spans="2:14">
      <c r="B26" s="7" t="s">
        <v>68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8" spans="2:14">
      <c r="B28" t="s">
        <v>164</v>
      </c>
      <c r="C28" t="s">
        <v>178</v>
      </c>
      <c r="D28" t="s">
        <v>179</v>
      </c>
      <c r="E28" t="s">
        <v>180</v>
      </c>
      <c r="F28" t="s">
        <v>181</v>
      </c>
      <c r="G28" t="s">
        <v>182</v>
      </c>
      <c r="H28" t="s">
        <v>183</v>
      </c>
      <c r="I28" t="s">
        <v>184</v>
      </c>
      <c r="J28" t="s">
        <v>185</v>
      </c>
      <c r="K28" t="s">
        <v>186</v>
      </c>
      <c r="L28" t="s">
        <v>187</v>
      </c>
      <c r="M28" t="s">
        <v>188</v>
      </c>
      <c r="N28" t="s">
        <v>189</v>
      </c>
    </row>
    <row r="29" spans="2:14">
      <c r="B29" t="s">
        <v>14</v>
      </c>
      <c r="C29">
        <v>15</v>
      </c>
      <c r="D29">
        <v>0</v>
      </c>
      <c r="E29">
        <v>421</v>
      </c>
      <c r="F29">
        <v>16</v>
      </c>
      <c r="G29">
        <v>88</v>
      </c>
      <c r="H29">
        <v>24</v>
      </c>
      <c r="I29">
        <v>0</v>
      </c>
      <c r="J29">
        <v>0</v>
      </c>
      <c r="K29">
        <v>0</v>
      </c>
      <c r="L29">
        <v>0</v>
      </c>
      <c r="M29">
        <v>1055</v>
      </c>
      <c r="N29">
        <v>86</v>
      </c>
    </row>
    <row r="30" spans="2:14">
      <c r="B30" t="s">
        <v>11</v>
      </c>
      <c r="C30">
        <v>0</v>
      </c>
      <c r="D30">
        <v>0</v>
      </c>
      <c r="E30">
        <v>173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346</v>
      </c>
      <c r="N30">
        <v>0</v>
      </c>
    </row>
    <row r="31" spans="2:14">
      <c r="B31" t="s">
        <v>177</v>
      </c>
      <c r="C31">
        <v>343</v>
      </c>
      <c r="D31">
        <v>1244</v>
      </c>
      <c r="E31">
        <v>20</v>
      </c>
      <c r="F31">
        <v>144</v>
      </c>
      <c r="G31">
        <v>2506</v>
      </c>
      <c r="H31">
        <v>4755</v>
      </c>
      <c r="I31">
        <v>0</v>
      </c>
      <c r="J31">
        <v>0</v>
      </c>
      <c r="K31">
        <v>0</v>
      </c>
      <c r="L31">
        <v>0</v>
      </c>
      <c r="M31">
        <v>6021.5</v>
      </c>
      <c r="N31">
        <v>12230.75</v>
      </c>
    </row>
    <row r="32" spans="2:14">
      <c r="B32" t="s">
        <v>7</v>
      </c>
      <c r="C32">
        <v>798</v>
      </c>
      <c r="D32">
        <v>4405</v>
      </c>
      <c r="E32">
        <v>3516</v>
      </c>
      <c r="F32">
        <v>13639</v>
      </c>
      <c r="G32">
        <v>45</v>
      </c>
      <c r="H32">
        <v>54</v>
      </c>
      <c r="I32">
        <v>0</v>
      </c>
      <c r="J32">
        <v>0</v>
      </c>
      <c r="K32">
        <v>0</v>
      </c>
      <c r="L32">
        <v>0</v>
      </c>
      <c r="M32">
        <v>7931.25</v>
      </c>
      <c r="N32">
        <v>31804.5</v>
      </c>
    </row>
    <row r="33" spans="2:14">
      <c r="B33" t="s">
        <v>14</v>
      </c>
      <c r="C33">
        <v>16</v>
      </c>
      <c r="D33">
        <v>0</v>
      </c>
      <c r="E33">
        <v>432</v>
      </c>
      <c r="F33">
        <v>19</v>
      </c>
      <c r="G33">
        <v>89</v>
      </c>
      <c r="H33">
        <v>23</v>
      </c>
      <c r="I33">
        <v>0</v>
      </c>
      <c r="J33">
        <v>0</v>
      </c>
      <c r="K33">
        <v>0</v>
      </c>
      <c r="L33">
        <v>0</v>
      </c>
      <c r="M33">
        <v>1080.25</v>
      </c>
      <c r="N33">
        <v>89.75</v>
      </c>
    </row>
    <row r="34" spans="2:14">
      <c r="B34" t="s">
        <v>11</v>
      </c>
      <c r="C34">
        <v>28</v>
      </c>
      <c r="D34">
        <v>5</v>
      </c>
      <c r="E34">
        <v>146</v>
      </c>
      <c r="F34">
        <v>25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320</v>
      </c>
      <c r="N34">
        <v>55</v>
      </c>
    </row>
    <row r="35" spans="2:14">
      <c r="B35" t="s">
        <v>7</v>
      </c>
      <c r="C35">
        <v>1111</v>
      </c>
      <c r="D35">
        <v>5884</v>
      </c>
      <c r="E35">
        <v>4804</v>
      </c>
      <c r="F35">
        <v>8190</v>
      </c>
      <c r="G35">
        <v>97</v>
      </c>
      <c r="H35">
        <v>65</v>
      </c>
      <c r="I35">
        <v>0</v>
      </c>
      <c r="J35">
        <v>0</v>
      </c>
      <c r="K35">
        <v>0</v>
      </c>
      <c r="L35">
        <v>0</v>
      </c>
      <c r="M35">
        <v>10937.25</v>
      </c>
      <c r="N35">
        <v>22410.25</v>
      </c>
    </row>
    <row r="36" spans="2:14">
      <c r="B36" t="s">
        <v>18</v>
      </c>
      <c r="C36">
        <v>0</v>
      </c>
      <c r="D36">
        <v>0</v>
      </c>
      <c r="E36">
        <v>845</v>
      </c>
      <c r="F36">
        <v>0</v>
      </c>
      <c r="G36">
        <v>607</v>
      </c>
      <c r="H36">
        <v>0</v>
      </c>
      <c r="I36">
        <v>0</v>
      </c>
      <c r="J36">
        <v>0</v>
      </c>
      <c r="K36">
        <v>0</v>
      </c>
      <c r="L36">
        <v>0</v>
      </c>
      <c r="M36">
        <v>3055.75</v>
      </c>
      <c r="N36">
        <v>0</v>
      </c>
    </row>
    <row r="37" spans="2:14">
      <c r="B37" t="s">
        <v>177</v>
      </c>
      <c r="C37">
        <v>566</v>
      </c>
      <c r="D37">
        <v>1135</v>
      </c>
      <c r="E37">
        <v>27</v>
      </c>
      <c r="F37">
        <v>193</v>
      </c>
      <c r="G37">
        <v>3184</v>
      </c>
      <c r="H37">
        <v>3996</v>
      </c>
      <c r="I37">
        <v>0</v>
      </c>
      <c r="J37">
        <v>0</v>
      </c>
      <c r="K37">
        <v>0</v>
      </c>
      <c r="L37">
        <v>0</v>
      </c>
      <c r="M37">
        <v>7784</v>
      </c>
      <c r="N37">
        <v>10512</v>
      </c>
    </row>
    <row r="38" spans="2:14">
      <c r="B38" t="s">
        <v>11</v>
      </c>
      <c r="C38">
        <v>9</v>
      </c>
      <c r="D38">
        <v>0</v>
      </c>
      <c r="E38">
        <v>180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369</v>
      </c>
      <c r="N38">
        <v>0</v>
      </c>
    </row>
    <row r="39" spans="2:14">
      <c r="B39" t="s">
        <v>14</v>
      </c>
      <c r="C39">
        <v>21</v>
      </c>
      <c r="D39">
        <v>0</v>
      </c>
      <c r="E39">
        <v>432</v>
      </c>
      <c r="F39">
        <v>19</v>
      </c>
      <c r="G39">
        <v>88</v>
      </c>
      <c r="H39">
        <v>24</v>
      </c>
      <c r="I39">
        <v>0</v>
      </c>
      <c r="J39">
        <v>0</v>
      </c>
      <c r="K39">
        <v>0</v>
      </c>
      <c r="L39">
        <v>0</v>
      </c>
      <c r="M39">
        <v>1083</v>
      </c>
      <c r="N39">
        <v>92</v>
      </c>
    </row>
    <row r="40" spans="2:14">
      <c r="B40" t="s">
        <v>18</v>
      </c>
      <c r="C40">
        <v>0</v>
      </c>
      <c r="D40">
        <v>0</v>
      </c>
      <c r="E40">
        <v>600</v>
      </c>
      <c r="F40">
        <v>2</v>
      </c>
      <c r="G40">
        <v>279</v>
      </c>
      <c r="H40">
        <v>0</v>
      </c>
      <c r="I40">
        <v>0</v>
      </c>
      <c r="J40">
        <v>0</v>
      </c>
      <c r="K40">
        <v>0</v>
      </c>
      <c r="L40">
        <v>0</v>
      </c>
      <c r="M40">
        <v>1827.75</v>
      </c>
      <c r="N40">
        <v>4</v>
      </c>
    </row>
    <row r="41" spans="2:14">
      <c r="B41" t="s">
        <v>7</v>
      </c>
      <c r="C41">
        <v>1153</v>
      </c>
      <c r="D41">
        <v>2989</v>
      </c>
      <c r="E41">
        <v>4465</v>
      </c>
      <c r="F41">
        <v>12372</v>
      </c>
      <c r="G41">
        <v>8</v>
      </c>
      <c r="H41">
        <v>57</v>
      </c>
      <c r="I41">
        <v>0</v>
      </c>
      <c r="J41">
        <v>0</v>
      </c>
      <c r="K41">
        <v>0</v>
      </c>
      <c r="L41">
        <v>0</v>
      </c>
      <c r="M41">
        <v>10101</v>
      </c>
      <c r="N41">
        <v>27861.25</v>
      </c>
    </row>
    <row r="42" spans="2:14">
      <c r="B42" t="s">
        <v>177</v>
      </c>
      <c r="C42">
        <v>674</v>
      </c>
      <c r="D42">
        <v>995</v>
      </c>
      <c r="E42">
        <v>19</v>
      </c>
      <c r="F42">
        <v>210</v>
      </c>
      <c r="G42">
        <v>3936</v>
      </c>
      <c r="H42">
        <v>3527</v>
      </c>
      <c r="I42">
        <v>0</v>
      </c>
      <c r="J42">
        <v>0</v>
      </c>
      <c r="K42">
        <v>0</v>
      </c>
      <c r="L42">
        <v>0</v>
      </c>
      <c r="M42">
        <v>9568</v>
      </c>
      <c r="N42">
        <v>9350.75</v>
      </c>
    </row>
    <row r="43" spans="2:14">
      <c r="B43" t="s">
        <v>18</v>
      </c>
      <c r="C43">
        <v>0</v>
      </c>
      <c r="D43">
        <v>0</v>
      </c>
      <c r="E43">
        <v>1130</v>
      </c>
      <c r="F43">
        <v>102</v>
      </c>
      <c r="G43">
        <v>373</v>
      </c>
      <c r="H43">
        <v>0</v>
      </c>
      <c r="I43">
        <v>0</v>
      </c>
      <c r="J43">
        <v>0</v>
      </c>
      <c r="K43">
        <v>0</v>
      </c>
      <c r="L43">
        <v>0</v>
      </c>
      <c r="M43">
        <v>3099.25</v>
      </c>
      <c r="N43">
        <v>204</v>
      </c>
    </row>
    <row r="44" spans="2:14">
      <c r="B44" t="s">
        <v>221</v>
      </c>
      <c r="C44">
        <f>SUM(C29:C43)</f>
        <v>4734</v>
      </c>
      <c r="D44">
        <f t="shared" ref="D44" si="1">SUM(D29:D43)</f>
        <v>16657</v>
      </c>
      <c r="E44">
        <f t="shared" ref="E44" si="2">SUM(E29:E43)</f>
        <v>17210</v>
      </c>
      <c r="F44">
        <f t="shared" ref="F44" si="3">SUM(F29:F43)</f>
        <v>34931</v>
      </c>
      <c r="G44">
        <f t="shared" ref="G44" si="4">SUM(G29:G43)</f>
        <v>11300</v>
      </c>
      <c r="H44">
        <f t="shared" ref="H44" si="5">SUM(H29:H43)</f>
        <v>12525</v>
      </c>
      <c r="M44">
        <f>SUM(M29:M43)</f>
        <v>64579</v>
      </c>
      <c r="N44">
        <f>SUM(N29:N43)</f>
        <v>114700.25</v>
      </c>
    </row>
    <row r="45" spans="2:14">
      <c r="M45" s="7" t="s">
        <v>90</v>
      </c>
      <c r="N45" s="7"/>
    </row>
    <row r="47" spans="2:14">
      <c r="B47" s="7" t="s">
        <v>216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50" spans="2:15">
      <c r="B50" t="s">
        <v>164</v>
      </c>
      <c r="C50" t="s">
        <v>190</v>
      </c>
      <c r="D50" t="s">
        <v>191</v>
      </c>
      <c r="E50" t="s">
        <v>192</v>
      </c>
      <c r="F50" t="s">
        <v>193</v>
      </c>
      <c r="G50" t="s">
        <v>194</v>
      </c>
      <c r="H50" t="s">
        <v>195</v>
      </c>
      <c r="I50" t="s">
        <v>196</v>
      </c>
      <c r="J50" t="s">
        <v>197</v>
      </c>
      <c r="K50" t="s">
        <v>198</v>
      </c>
      <c r="L50" t="s">
        <v>199</v>
      </c>
      <c r="M50" t="s">
        <v>200</v>
      </c>
      <c r="N50" t="s">
        <v>201</v>
      </c>
    </row>
    <row r="51" spans="2:15">
      <c r="B51" t="s">
        <v>177</v>
      </c>
      <c r="C51">
        <v>85</v>
      </c>
      <c r="D51">
        <v>0</v>
      </c>
      <c r="E51">
        <v>1</v>
      </c>
      <c r="F51">
        <v>0</v>
      </c>
      <c r="G51">
        <v>434</v>
      </c>
      <c r="H51">
        <v>0</v>
      </c>
      <c r="I51">
        <v>0</v>
      </c>
      <c r="J51">
        <v>0</v>
      </c>
      <c r="K51">
        <v>0</v>
      </c>
      <c r="L51">
        <v>0</v>
      </c>
      <c r="M51">
        <v>1063.5</v>
      </c>
      <c r="N51">
        <v>0</v>
      </c>
    </row>
    <row r="52" spans="2:15">
      <c r="B52" t="s">
        <v>177</v>
      </c>
      <c r="C52">
        <v>161</v>
      </c>
      <c r="D52">
        <v>0</v>
      </c>
      <c r="E52">
        <v>1</v>
      </c>
      <c r="F52">
        <v>0</v>
      </c>
      <c r="G52">
        <v>1044</v>
      </c>
      <c r="H52">
        <v>0</v>
      </c>
      <c r="I52">
        <v>0</v>
      </c>
      <c r="J52">
        <v>0</v>
      </c>
      <c r="K52">
        <v>0</v>
      </c>
      <c r="L52">
        <v>0</v>
      </c>
      <c r="M52">
        <v>2512</v>
      </c>
      <c r="N52">
        <v>0</v>
      </c>
    </row>
    <row r="53" spans="2:15">
      <c r="B53" t="s">
        <v>7</v>
      </c>
      <c r="C53">
        <v>3701</v>
      </c>
      <c r="D53">
        <v>1830</v>
      </c>
      <c r="E53">
        <v>9663</v>
      </c>
      <c r="F53">
        <v>3194</v>
      </c>
      <c r="G53">
        <v>2</v>
      </c>
      <c r="H53">
        <v>17</v>
      </c>
      <c r="I53">
        <v>0</v>
      </c>
      <c r="J53">
        <v>0</v>
      </c>
      <c r="K53">
        <v>0</v>
      </c>
      <c r="L53">
        <v>0</v>
      </c>
      <c r="M53">
        <v>23031.5</v>
      </c>
      <c r="N53">
        <v>8256.25</v>
      </c>
    </row>
    <row r="54" spans="2:15">
      <c r="B54" t="s">
        <v>7</v>
      </c>
      <c r="C54">
        <v>3721</v>
      </c>
      <c r="D54">
        <v>1272</v>
      </c>
      <c r="E54">
        <v>11197</v>
      </c>
      <c r="F54">
        <v>2377</v>
      </c>
      <c r="G54">
        <v>0</v>
      </c>
      <c r="H54">
        <v>10</v>
      </c>
      <c r="I54">
        <v>0</v>
      </c>
      <c r="J54">
        <v>0</v>
      </c>
      <c r="K54">
        <v>0</v>
      </c>
      <c r="L54">
        <v>0</v>
      </c>
      <c r="M54">
        <v>26115</v>
      </c>
      <c r="N54">
        <v>6048.5</v>
      </c>
    </row>
    <row r="55" spans="2:15">
      <c r="B55" t="s">
        <v>177</v>
      </c>
      <c r="C55">
        <v>133</v>
      </c>
      <c r="D55">
        <v>0</v>
      </c>
      <c r="E55">
        <v>7</v>
      </c>
      <c r="F55">
        <v>0</v>
      </c>
      <c r="G55">
        <v>645</v>
      </c>
      <c r="H55">
        <v>0</v>
      </c>
      <c r="I55">
        <v>0</v>
      </c>
      <c r="J55">
        <v>0</v>
      </c>
      <c r="K55">
        <v>0</v>
      </c>
      <c r="L55">
        <v>0</v>
      </c>
      <c r="M55">
        <v>1598.25</v>
      </c>
      <c r="N55">
        <v>0</v>
      </c>
    </row>
    <row r="56" spans="2:15">
      <c r="B56" t="s">
        <v>7</v>
      </c>
      <c r="C56">
        <v>3875</v>
      </c>
      <c r="D56">
        <v>1028</v>
      </c>
      <c r="E56">
        <v>12886</v>
      </c>
      <c r="F56">
        <v>2057</v>
      </c>
      <c r="G56">
        <v>38</v>
      </c>
      <c r="H56">
        <v>42</v>
      </c>
      <c r="I56">
        <v>0</v>
      </c>
      <c r="J56">
        <v>0</v>
      </c>
      <c r="K56">
        <v>0</v>
      </c>
      <c r="L56">
        <v>0</v>
      </c>
      <c r="M56">
        <v>29732.5</v>
      </c>
      <c r="N56">
        <v>5236.5</v>
      </c>
    </row>
    <row r="57" spans="2:15">
      <c r="B57" t="s">
        <v>222</v>
      </c>
      <c r="C57">
        <f>SUM(C51:C56)</f>
        <v>11676</v>
      </c>
      <c r="D57">
        <f t="shared" ref="D57:H57" si="6">SUM(D51:D56)</f>
        <v>4130</v>
      </c>
      <c r="E57">
        <f t="shared" si="6"/>
        <v>33755</v>
      </c>
      <c r="F57">
        <f t="shared" si="6"/>
        <v>7628</v>
      </c>
      <c r="G57">
        <f t="shared" si="6"/>
        <v>2163</v>
      </c>
      <c r="H57">
        <f t="shared" si="6"/>
        <v>69</v>
      </c>
      <c r="M57">
        <f>SUM(M51:M56)</f>
        <v>84052.75</v>
      </c>
      <c r="N57">
        <f>SUM(N51:N56)</f>
        <v>19541.25</v>
      </c>
    </row>
    <row r="58" spans="2:15">
      <c r="M58" s="7" t="s">
        <v>90</v>
      </c>
      <c r="N58" s="7"/>
    </row>
    <row r="60" spans="2:15">
      <c r="B60" s="7" t="s">
        <v>217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2" spans="2:15">
      <c r="B62" t="s">
        <v>164</v>
      </c>
      <c r="C62" t="s">
        <v>202</v>
      </c>
      <c r="D62" t="s">
        <v>203</v>
      </c>
      <c r="E62" t="s">
        <v>204</v>
      </c>
      <c r="F62" t="s">
        <v>205</v>
      </c>
      <c r="G62" t="s">
        <v>206</v>
      </c>
      <c r="H62" t="s">
        <v>207</v>
      </c>
      <c r="I62" t="s">
        <v>208</v>
      </c>
      <c r="J62" t="s">
        <v>209</v>
      </c>
      <c r="K62" t="s">
        <v>210</v>
      </c>
      <c r="L62" t="s">
        <v>211</v>
      </c>
      <c r="M62" t="s">
        <v>212</v>
      </c>
      <c r="N62" t="s">
        <v>213</v>
      </c>
    </row>
    <row r="63" spans="2:15">
      <c r="B63" t="s">
        <v>177</v>
      </c>
      <c r="C63">
        <v>75</v>
      </c>
      <c r="D63">
        <v>0</v>
      </c>
      <c r="E63">
        <v>1</v>
      </c>
      <c r="F63">
        <v>0</v>
      </c>
      <c r="G63">
        <v>344</v>
      </c>
      <c r="H63">
        <v>0</v>
      </c>
      <c r="I63">
        <v>0</v>
      </c>
      <c r="J63">
        <v>0</v>
      </c>
      <c r="K63">
        <v>0</v>
      </c>
      <c r="L63">
        <v>0</v>
      </c>
      <c r="M63">
        <v>851</v>
      </c>
      <c r="N63">
        <v>0</v>
      </c>
      <c r="O63" s="6"/>
    </row>
    <row r="64" spans="2:15">
      <c r="B64" t="s">
        <v>177</v>
      </c>
      <c r="C64">
        <v>157</v>
      </c>
      <c r="D64">
        <v>0</v>
      </c>
      <c r="E64">
        <v>7</v>
      </c>
      <c r="F64">
        <v>0</v>
      </c>
      <c r="G64">
        <v>1078</v>
      </c>
      <c r="H64">
        <v>0</v>
      </c>
      <c r="I64">
        <v>0</v>
      </c>
      <c r="J64">
        <v>0</v>
      </c>
      <c r="K64">
        <v>0</v>
      </c>
      <c r="L64">
        <v>0</v>
      </c>
      <c r="M64">
        <v>2596.5</v>
      </c>
      <c r="N64">
        <v>0</v>
      </c>
      <c r="O64" s="6"/>
    </row>
    <row r="65" spans="2:15">
      <c r="B65" t="s">
        <v>7</v>
      </c>
      <c r="C65">
        <v>3513</v>
      </c>
      <c r="D65">
        <v>1034</v>
      </c>
      <c r="E65">
        <v>9908</v>
      </c>
      <c r="F65">
        <v>4488</v>
      </c>
      <c r="G65">
        <v>2</v>
      </c>
      <c r="H65">
        <v>24</v>
      </c>
      <c r="I65">
        <v>0</v>
      </c>
      <c r="J65">
        <v>0</v>
      </c>
      <c r="K65">
        <v>0</v>
      </c>
      <c r="L65">
        <v>0</v>
      </c>
      <c r="M65">
        <v>23333.5</v>
      </c>
      <c r="N65">
        <v>10064</v>
      </c>
      <c r="O65" s="6"/>
    </row>
    <row r="66" spans="2:15">
      <c r="B66" t="s">
        <v>7</v>
      </c>
      <c r="C66">
        <v>3650</v>
      </c>
      <c r="D66">
        <v>2141</v>
      </c>
      <c r="E66">
        <v>10376</v>
      </c>
      <c r="F66">
        <v>1875</v>
      </c>
      <c r="G66">
        <v>1</v>
      </c>
      <c r="H66">
        <v>14</v>
      </c>
      <c r="I66">
        <v>0</v>
      </c>
      <c r="J66">
        <v>0</v>
      </c>
      <c r="K66">
        <v>0</v>
      </c>
      <c r="L66">
        <v>0</v>
      </c>
      <c r="M66">
        <v>24404.25</v>
      </c>
      <c r="N66">
        <v>5922.5</v>
      </c>
      <c r="O66" s="6"/>
    </row>
    <row r="67" spans="2:15">
      <c r="B67" t="s">
        <v>177</v>
      </c>
      <c r="C67">
        <v>118</v>
      </c>
      <c r="D67">
        <v>0</v>
      </c>
      <c r="E67">
        <v>6</v>
      </c>
      <c r="F67">
        <v>0</v>
      </c>
      <c r="G67">
        <v>564</v>
      </c>
      <c r="H67">
        <v>0</v>
      </c>
      <c r="I67">
        <v>0</v>
      </c>
      <c r="J67">
        <v>0</v>
      </c>
      <c r="K67">
        <v>0</v>
      </c>
      <c r="L67">
        <v>0</v>
      </c>
      <c r="M67">
        <v>1399</v>
      </c>
      <c r="N67">
        <v>0</v>
      </c>
      <c r="O67" s="6"/>
    </row>
    <row r="68" spans="2:15">
      <c r="B68" t="s">
        <v>7</v>
      </c>
      <c r="C68">
        <v>3440</v>
      </c>
      <c r="D68">
        <v>514</v>
      </c>
      <c r="E68">
        <v>11655</v>
      </c>
      <c r="F68">
        <v>3098</v>
      </c>
      <c r="G68">
        <v>39</v>
      </c>
      <c r="H68">
        <v>24</v>
      </c>
      <c r="I68">
        <v>0</v>
      </c>
      <c r="J68">
        <v>0</v>
      </c>
      <c r="K68">
        <v>0</v>
      </c>
      <c r="L68">
        <v>0</v>
      </c>
      <c r="M68">
        <v>26837.75</v>
      </c>
      <c r="N68">
        <v>6764</v>
      </c>
      <c r="O68" s="6"/>
    </row>
    <row r="69" spans="2:15">
      <c r="B69" t="s">
        <v>223</v>
      </c>
      <c r="C69">
        <f>SUM(C63:C68)</f>
        <v>10953</v>
      </c>
      <c r="D69">
        <f t="shared" ref="D69" si="7">SUM(D63:D68)</f>
        <v>3689</v>
      </c>
      <c r="E69">
        <f t="shared" ref="E69" si="8">SUM(E63:E68)</f>
        <v>31953</v>
      </c>
      <c r="F69">
        <f t="shared" ref="F69" si="9">SUM(F63:F68)</f>
        <v>9461</v>
      </c>
      <c r="G69">
        <f t="shared" ref="G69" si="10">SUM(G63:G68)</f>
        <v>2028</v>
      </c>
      <c r="H69">
        <f t="shared" ref="H69" si="11">SUM(H63:H68)</f>
        <v>62</v>
      </c>
      <c r="M69">
        <f>SUM(M63:M68)</f>
        <v>79422</v>
      </c>
      <c r="N69">
        <f>SUM(N63:N68)</f>
        <v>22750.5</v>
      </c>
    </row>
    <row r="70" spans="2:15">
      <c r="M70" s="7" t="s">
        <v>90</v>
      </c>
      <c r="N70" s="7"/>
    </row>
    <row r="71" spans="2:15">
      <c r="B71" s="7" t="s">
        <v>224</v>
      </c>
      <c r="C71" s="7"/>
    </row>
    <row r="72" spans="2:15">
      <c r="B72" s="7"/>
      <c r="C72" s="7"/>
    </row>
    <row r="73" spans="2:15">
      <c r="B73" t="s">
        <v>225</v>
      </c>
      <c r="C73">
        <f>+SUM(C24:H24)</f>
        <v>94357</v>
      </c>
    </row>
    <row r="74" spans="2:15">
      <c r="B74" t="s">
        <v>226</v>
      </c>
      <c r="C74">
        <f>+SUM(C44:H44)</f>
        <v>97357</v>
      </c>
    </row>
    <row r="75" spans="2:15">
      <c r="B75" t="s">
        <v>227</v>
      </c>
      <c r="C75">
        <f>+SUM(C57:H57)</f>
        <v>59421</v>
      </c>
    </row>
    <row r="76" spans="2:15">
      <c r="B76" t="s">
        <v>228</v>
      </c>
      <c r="C76">
        <f>+SUM(C69:H69)</f>
        <v>58146</v>
      </c>
    </row>
  </sheetData>
  <mergeCells count="12">
    <mergeCell ref="B71:C72"/>
    <mergeCell ref="B60:N60"/>
    <mergeCell ref="M45:N45"/>
    <mergeCell ref="M58:N58"/>
    <mergeCell ref="M70:N70"/>
    <mergeCell ref="B47:N47"/>
    <mergeCell ref="B5:N5"/>
    <mergeCell ref="B3:N3"/>
    <mergeCell ref="B2:N2"/>
    <mergeCell ref="B6:N6"/>
    <mergeCell ref="B26:N26"/>
    <mergeCell ref="B4:N4"/>
  </mergeCells>
  <pageMargins left="0.7" right="0.7" top="0.75" bottom="0.75" header="0.3" footer="0.3"/>
  <pageSetup scale="23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"/>
  <sheetViews>
    <sheetView tabSelected="1" view="pageBreakPreview" zoomScale="60" zoomScaleNormal="100" workbookViewId="0">
      <selection activeCell="H21" sqref="H21"/>
    </sheetView>
  </sheetViews>
  <sheetFormatPr baseColWidth="10" defaultRowHeight="15"/>
  <cols>
    <col min="2" max="2" width="31.28515625" customWidth="1"/>
    <col min="3" max="3" width="14.140625" customWidth="1"/>
    <col min="4" max="4" width="15.5703125" customWidth="1"/>
    <col min="5" max="5" width="15.7109375" customWidth="1"/>
    <col min="6" max="6" width="17.85546875" customWidth="1"/>
    <col min="7" max="7" width="18.7109375" customWidth="1"/>
    <col min="9" max="9" width="12" customWidth="1"/>
  </cols>
  <sheetData>
    <row r="2" spans="2:7">
      <c r="B2" s="7" t="s">
        <v>31</v>
      </c>
      <c r="C2" s="7"/>
      <c r="D2" s="7"/>
      <c r="E2" s="7"/>
      <c r="F2" s="7"/>
      <c r="G2" s="7"/>
    </row>
    <row r="3" spans="2:7">
      <c r="B3" s="7" t="s">
        <v>103</v>
      </c>
      <c r="C3" s="7"/>
      <c r="D3" s="7"/>
      <c r="E3" s="7"/>
      <c r="F3" s="7"/>
      <c r="G3" s="7"/>
    </row>
    <row r="4" spans="2:7">
      <c r="B4" s="7" t="s">
        <v>119</v>
      </c>
      <c r="C4" s="7"/>
      <c r="D4" s="7"/>
      <c r="E4" s="7"/>
      <c r="F4" s="7"/>
      <c r="G4" s="7"/>
    </row>
    <row r="5" spans="2:7">
      <c r="B5" s="7" t="s">
        <v>118</v>
      </c>
      <c r="C5" s="7"/>
      <c r="D5" s="7"/>
      <c r="E5" s="7"/>
      <c r="F5" s="7"/>
      <c r="G5" s="7"/>
    </row>
    <row r="6" spans="2:7" ht="28.9" customHeight="1">
      <c r="C6" s="7" t="s">
        <v>243</v>
      </c>
      <c r="D6" s="7"/>
      <c r="E6" s="7"/>
      <c r="F6" s="7"/>
      <c r="G6" s="7"/>
    </row>
    <row r="7" spans="2:7">
      <c r="B7" t="s">
        <v>40</v>
      </c>
      <c r="C7" t="s">
        <v>120</v>
      </c>
      <c r="D7" t="s">
        <v>121</v>
      </c>
      <c r="E7" t="s">
        <v>122</v>
      </c>
      <c r="F7" t="s">
        <v>123</v>
      </c>
      <c r="G7" t="s">
        <v>124</v>
      </c>
    </row>
    <row r="8" spans="2:7">
      <c r="B8" t="s">
        <v>41</v>
      </c>
      <c r="C8">
        <v>61517</v>
      </c>
      <c r="D8">
        <v>256177</v>
      </c>
      <c r="E8">
        <f>SUM(C8:D8)</f>
        <v>317694</v>
      </c>
      <c r="F8">
        <v>101865</v>
      </c>
      <c r="G8">
        <v>326</v>
      </c>
    </row>
    <row r="9" spans="2:7">
      <c r="B9" t="s">
        <v>10</v>
      </c>
      <c r="C9">
        <v>126267</v>
      </c>
      <c r="D9">
        <v>205790</v>
      </c>
      <c r="E9">
        <f t="shared" ref="E9:E15" si="0">SUM(C9:D9)</f>
        <v>332057</v>
      </c>
      <c r="F9">
        <v>124028</v>
      </c>
      <c r="G9">
        <v>288</v>
      </c>
    </row>
    <row r="10" spans="2:7">
      <c r="B10" t="s">
        <v>9</v>
      </c>
      <c r="C10">
        <v>69250</v>
      </c>
      <c r="D10">
        <v>88829</v>
      </c>
      <c r="E10">
        <f t="shared" si="0"/>
        <v>158079</v>
      </c>
      <c r="F10">
        <v>52953</v>
      </c>
      <c r="G10">
        <v>56390</v>
      </c>
    </row>
    <row r="11" spans="2:7">
      <c r="B11" t="s">
        <v>125</v>
      </c>
      <c r="C11">
        <v>500</v>
      </c>
      <c r="D11">
        <v>31834</v>
      </c>
      <c r="E11">
        <f t="shared" si="0"/>
        <v>32334</v>
      </c>
      <c r="F11">
        <v>11854</v>
      </c>
      <c r="G11">
        <v>625</v>
      </c>
    </row>
    <row r="12" spans="2:7">
      <c r="B12" t="s">
        <v>126</v>
      </c>
      <c r="C12">
        <v>42</v>
      </c>
      <c r="D12">
        <v>3955</v>
      </c>
      <c r="E12">
        <f>SUM(C12:D12)</f>
        <v>3997</v>
      </c>
      <c r="F12">
        <v>706</v>
      </c>
      <c r="G12">
        <v>95</v>
      </c>
    </row>
    <row r="13" spans="2:7">
      <c r="B13" t="s">
        <v>127</v>
      </c>
      <c r="C13">
        <v>4725</v>
      </c>
      <c r="D13">
        <v>0</v>
      </c>
      <c r="E13">
        <f t="shared" si="0"/>
        <v>4725</v>
      </c>
      <c r="F13">
        <v>1951</v>
      </c>
      <c r="G13">
        <v>8816</v>
      </c>
    </row>
    <row r="14" spans="2:7">
      <c r="B14" t="s">
        <v>35</v>
      </c>
      <c r="C14">
        <v>4331</v>
      </c>
      <c r="D14">
        <v>13612</v>
      </c>
      <c r="E14">
        <f t="shared" si="0"/>
        <v>17943</v>
      </c>
      <c r="F14">
        <v>6554</v>
      </c>
      <c r="G14">
        <v>2454</v>
      </c>
    </row>
    <row r="15" spans="2:7">
      <c r="B15" t="s">
        <v>128</v>
      </c>
      <c r="C15">
        <v>0</v>
      </c>
      <c r="D15">
        <v>0</v>
      </c>
      <c r="E15">
        <f t="shared" si="0"/>
        <v>0</v>
      </c>
      <c r="F15">
        <v>0</v>
      </c>
      <c r="G15">
        <v>0</v>
      </c>
    </row>
    <row r="16" spans="2:7">
      <c r="B16" t="s">
        <v>122</v>
      </c>
      <c r="C16">
        <f>SUM(C8:C15)</f>
        <v>266632</v>
      </c>
      <c r="D16">
        <f t="shared" ref="D16:G16" si="1">SUM(D8:D15)</f>
        <v>600197</v>
      </c>
      <c r="E16">
        <f>SUM(E8:E15)</f>
        <v>866829</v>
      </c>
      <c r="F16">
        <f t="shared" si="1"/>
        <v>299911</v>
      </c>
      <c r="G16">
        <f t="shared" si="1"/>
        <v>68994</v>
      </c>
    </row>
    <row r="17" spans="2:3">
      <c r="B17" t="s">
        <v>79</v>
      </c>
    </row>
    <row r="20" spans="2:3">
      <c r="B20" s="7" t="s">
        <v>129</v>
      </c>
      <c r="C20" s="7"/>
    </row>
    <row r="21" spans="2:3">
      <c r="B21" t="s">
        <v>40</v>
      </c>
      <c r="C21">
        <v>2024</v>
      </c>
    </row>
    <row r="22" spans="2:3">
      <c r="B22" t="s">
        <v>130</v>
      </c>
      <c r="C22">
        <v>73</v>
      </c>
    </row>
    <row r="23" spans="2:3">
      <c r="B23" t="s">
        <v>131</v>
      </c>
      <c r="C23">
        <v>101</v>
      </c>
    </row>
    <row r="24" spans="2:3">
      <c r="B24" t="s">
        <v>9</v>
      </c>
      <c r="C24">
        <v>52</v>
      </c>
    </row>
    <row r="25" spans="2:3">
      <c r="B25" t="s">
        <v>132</v>
      </c>
      <c r="C25">
        <v>18</v>
      </c>
    </row>
    <row r="26" spans="2:3">
      <c r="B26" t="s">
        <v>133</v>
      </c>
      <c r="C26">
        <v>3</v>
      </c>
    </row>
    <row r="27" spans="2:3">
      <c r="B27" t="s">
        <v>134</v>
      </c>
      <c r="C27">
        <v>18</v>
      </c>
    </row>
    <row r="28" spans="2:3">
      <c r="B28" t="s">
        <v>35</v>
      </c>
      <c r="C28">
        <v>9</v>
      </c>
    </row>
    <row r="29" spans="2:3">
      <c r="B29" t="s">
        <v>135</v>
      </c>
      <c r="C29">
        <v>1</v>
      </c>
    </row>
    <row r="30" spans="2:3">
      <c r="B30" t="s">
        <v>20</v>
      </c>
      <c r="C30">
        <f>SUM(C22:C29)</f>
        <v>275</v>
      </c>
    </row>
    <row r="31" spans="2:3">
      <c r="B31" t="s">
        <v>79</v>
      </c>
    </row>
    <row r="34" spans="2:6">
      <c r="B34" s="7" t="s">
        <v>31</v>
      </c>
      <c r="C34" s="7"/>
      <c r="D34" s="7"/>
      <c r="E34" s="7"/>
      <c r="F34" s="7"/>
    </row>
    <row r="35" spans="2:6">
      <c r="B35" s="7" t="s">
        <v>103</v>
      </c>
      <c r="C35" s="7"/>
      <c r="D35" s="7"/>
      <c r="E35" s="7"/>
      <c r="F35" s="7"/>
    </row>
    <row r="36" spans="2:6">
      <c r="B36" s="7" t="s">
        <v>119</v>
      </c>
      <c r="C36" s="7"/>
      <c r="D36" s="7"/>
      <c r="E36" s="7"/>
      <c r="F36" s="7"/>
    </row>
    <row r="37" spans="2:6">
      <c r="B37" s="7" t="s">
        <v>136</v>
      </c>
      <c r="C37" s="7"/>
      <c r="D37" s="7"/>
      <c r="E37" s="7"/>
      <c r="F37" s="7"/>
    </row>
    <row r="38" spans="2:6">
      <c r="D38" t="s">
        <v>137</v>
      </c>
    </row>
    <row r="39" spans="2:6">
      <c r="B39" t="s">
        <v>138</v>
      </c>
      <c r="C39">
        <v>2023</v>
      </c>
      <c r="D39">
        <v>2024</v>
      </c>
      <c r="E39" t="s">
        <v>37</v>
      </c>
      <c r="F39" t="s">
        <v>38</v>
      </c>
    </row>
    <row r="40" spans="2:6">
      <c r="B40" t="s">
        <v>41</v>
      </c>
      <c r="C40">
        <v>357330</v>
      </c>
      <c r="D40">
        <v>317694</v>
      </c>
      <c r="E40">
        <f>D40-C40</f>
        <v>-39636</v>
      </c>
      <c r="F40">
        <f>E40/C40</f>
        <v>-0.11092267651750483</v>
      </c>
    </row>
    <row r="41" spans="2:6">
      <c r="B41" t="s">
        <v>9</v>
      </c>
      <c r="C41">
        <v>150336</v>
      </c>
      <c r="D41">
        <v>158079</v>
      </c>
      <c r="E41">
        <f t="shared" ref="E41:E48" si="2">D41-C41</f>
        <v>7743</v>
      </c>
      <c r="F41">
        <f t="shared" ref="F41:F48" si="3">E41/C41</f>
        <v>5.1504629629629629E-2</v>
      </c>
    </row>
    <row r="42" spans="2:6">
      <c r="B42" t="s">
        <v>17</v>
      </c>
      <c r="C42">
        <v>26412</v>
      </c>
      <c r="D42">
        <v>32334</v>
      </c>
      <c r="E42">
        <f t="shared" si="2"/>
        <v>5922</v>
      </c>
      <c r="F42">
        <f t="shared" si="3"/>
        <v>0.22421626533393912</v>
      </c>
    </row>
    <row r="43" spans="2:6">
      <c r="B43" t="s">
        <v>99</v>
      </c>
      <c r="C43">
        <v>240927</v>
      </c>
      <c r="D43">
        <v>332057</v>
      </c>
      <c r="E43">
        <f t="shared" si="2"/>
        <v>91130</v>
      </c>
      <c r="F43">
        <f t="shared" si="3"/>
        <v>0.37824735293263106</v>
      </c>
    </row>
    <row r="44" spans="2:6">
      <c r="B44" t="s">
        <v>139</v>
      </c>
      <c r="C44">
        <v>12945</v>
      </c>
      <c r="D44">
        <v>17943</v>
      </c>
      <c r="E44">
        <f t="shared" si="2"/>
        <v>4998</v>
      </c>
      <c r="F44">
        <f t="shared" si="3"/>
        <v>0.38609501738122826</v>
      </c>
    </row>
    <row r="45" spans="2:6">
      <c r="B45" t="s">
        <v>140</v>
      </c>
      <c r="C45">
        <v>6661</v>
      </c>
      <c r="D45">
        <v>3997</v>
      </c>
      <c r="E45">
        <f t="shared" si="2"/>
        <v>-2664</v>
      </c>
      <c r="F45">
        <f t="shared" si="3"/>
        <v>-0.39993994895661311</v>
      </c>
    </row>
    <row r="46" spans="2:6">
      <c r="B46" t="s">
        <v>134</v>
      </c>
      <c r="C46">
        <v>7267</v>
      </c>
      <c r="D46">
        <v>4725</v>
      </c>
      <c r="E46">
        <f t="shared" si="2"/>
        <v>-2542</v>
      </c>
      <c r="F46">
        <f t="shared" si="3"/>
        <v>-0.34980046786844637</v>
      </c>
    </row>
    <row r="47" spans="2:6">
      <c r="B47" t="s">
        <v>135</v>
      </c>
      <c r="C47">
        <v>0</v>
      </c>
      <c r="D47">
        <v>0</v>
      </c>
      <c r="E47">
        <f t="shared" si="2"/>
        <v>0</v>
      </c>
      <c r="F47">
        <v>0</v>
      </c>
    </row>
    <row r="48" spans="2:6">
      <c r="B48" t="s">
        <v>20</v>
      </c>
      <c r="C48">
        <f>SUM(C40:C47)</f>
        <v>801878</v>
      </c>
      <c r="D48">
        <f>SUM(D40:D47)</f>
        <v>866829</v>
      </c>
      <c r="E48">
        <f t="shared" si="2"/>
        <v>64951</v>
      </c>
      <c r="F48">
        <f t="shared" si="3"/>
        <v>8.0998605772947999E-2</v>
      </c>
    </row>
    <row r="49" spans="2:11">
      <c r="B49" t="s">
        <v>79</v>
      </c>
    </row>
    <row r="52" spans="2:11">
      <c r="B52" s="7" t="s">
        <v>31</v>
      </c>
      <c r="C52" s="7"/>
      <c r="D52" s="7"/>
      <c r="E52" s="7"/>
      <c r="F52" s="7"/>
      <c r="G52" s="7"/>
      <c r="H52" s="7"/>
      <c r="I52" s="7"/>
      <c r="J52" s="7"/>
      <c r="K52" s="7"/>
    </row>
    <row r="53" spans="2:11">
      <c r="B53" s="7" t="s">
        <v>103</v>
      </c>
      <c r="C53" s="7"/>
      <c r="D53" s="7"/>
      <c r="E53" s="7"/>
      <c r="F53" s="7"/>
      <c r="G53" s="7"/>
      <c r="H53" s="7"/>
      <c r="I53" s="7"/>
      <c r="J53" s="7"/>
      <c r="K53" s="7"/>
    </row>
    <row r="54" spans="2:11">
      <c r="B54" s="7" t="s">
        <v>141</v>
      </c>
      <c r="C54" s="7"/>
      <c r="D54" s="7"/>
      <c r="E54" s="7"/>
      <c r="F54" s="7"/>
      <c r="G54" s="7"/>
      <c r="H54" s="7"/>
      <c r="I54" s="7"/>
      <c r="J54" s="7"/>
      <c r="K54" s="7"/>
    </row>
    <row r="55" spans="2:11"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</row>
    <row r="56" spans="2:11">
      <c r="B56" t="s">
        <v>142</v>
      </c>
      <c r="C56" t="s">
        <v>41</v>
      </c>
      <c r="D56" t="s">
        <v>6</v>
      </c>
      <c r="E56" t="s">
        <v>9</v>
      </c>
      <c r="F56" t="s">
        <v>102</v>
      </c>
      <c r="G56" t="s">
        <v>143</v>
      </c>
      <c r="H56" t="s">
        <v>127</v>
      </c>
      <c r="I56" t="s">
        <v>99</v>
      </c>
      <c r="J56" t="s">
        <v>144</v>
      </c>
      <c r="K56" t="s">
        <v>19</v>
      </c>
    </row>
    <row r="57" spans="2:11">
      <c r="B57" t="s">
        <v>145</v>
      </c>
      <c r="C57">
        <v>120599</v>
      </c>
      <c r="D57">
        <v>0</v>
      </c>
      <c r="E57">
        <v>54151</v>
      </c>
      <c r="F57">
        <v>11990</v>
      </c>
      <c r="G57">
        <v>28</v>
      </c>
      <c r="H57">
        <v>2588</v>
      </c>
      <c r="I57">
        <v>121458</v>
      </c>
      <c r="J57">
        <v>8596</v>
      </c>
      <c r="K57">
        <f>SUM(C57:J57)</f>
        <v>319410</v>
      </c>
    </row>
    <row r="58" spans="2:11">
      <c r="B58" t="s">
        <v>146</v>
      </c>
      <c r="C58">
        <v>90153</v>
      </c>
      <c r="D58">
        <v>0</v>
      </c>
      <c r="E58">
        <v>61066</v>
      </c>
      <c r="F58">
        <v>14213</v>
      </c>
      <c r="G58">
        <v>2016</v>
      </c>
      <c r="H58">
        <v>0</v>
      </c>
      <c r="I58">
        <v>109986</v>
      </c>
      <c r="J58">
        <v>6141</v>
      </c>
      <c r="K58">
        <f t="shared" ref="K58:K59" si="4">SUM(C58:J58)</f>
        <v>283575</v>
      </c>
    </row>
    <row r="59" spans="2:11">
      <c r="B59" t="s">
        <v>147</v>
      </c>
      <c r="C59">
        <v>106942</v>
      </c>
      <c r="D59">
        <v>0</v>
      </c>
      <c r="E59">
        <v>42862</v>
      </c>
      <c r="F59">
        <v>6131</v>
      </c>
      <c r="G59">
        <v>1953</v>
      </c>
      <c r="H59">
        <v>2137</v>
      </c>
      <c r="I59">
        <v>100613</v>
      </c>
      <c r="J59">
        <v>3206</v>
      </c>
      <c r="K59">
        <f t="shared" si="4"/>
        <v>263844</v>
      </c>
    </row>
    <row r="60" spans="2:11">
      <c r="B60" t="s">
        <v>19</v>
      </c>
      <c r="C60">
        <f>SUM(C57:C59)</f>
        <v>317694</v>
      </c>
      <c r="D60">
        <f t="shared" ref="D60:K60" si="5">SUM(D57:D59)</f>
        <v>0</v>
      </c>
      <c r="E60">
        <f t="shared" si="5"/>
        <v>158079</v>
      </c>
      <c r="F60">
        <f t="shared" si="5"/>
        <v>32334</v>
      </c>
      <c r="G60">
        <f t="shared" si="5"/>
        <v>3997</v>
      </c>
      <c r="H60">
        <f t="shared" si="5"/>
        <v>4725</v>
      </c>
      <c r="I60">
        <f t="shared" si="5"/>
        <v>332057</v>
      </c>
      <c r="J60">
        <f t="shared" si="5"/>
        <v>17943</v>
      </c>
      <c r="K60">
        <f t="shared" si="5"/>
        <v>866829</v>
      </c>
    </row>
    <row r="61" spans="2:11">
      <c r="B61" t="s">
        <v>79</v>
      </c>
    </row>
    <row r="64" spans="2:11">
      <c r="B64" s="7" t="s">
        <v>31</v>
      </c>
      <c r="C64" s="7"/>
      <c r="D64" s="7"/>
      <c r="E64" s="7"/>
      <c r="F64" s="7"/>
    </row>
    <row r="65" spans="2:6">
      <c r="B65" s="7" t="s">
        <v>114</v>
      </c>
      <c r="C65" s="7"/>
      <c r="D65" s="7"/>
      <c r="E65" s="7"/>
      <c r="F65" s="7"/>
    </row>
    <row r="66" spans="2:6">
      <c r="B66" s="7" t="s">
        <v>119</v>
      </c>
      <c r="C66" s="7"/>
      <c r="D66" s="7"/>
      <c r="E66" s="7"/>
      <c r="F66" s="7"/>
    </row>
    <row r="67" spans="2:6">
      <c r="B67" s="7" t="s">
        <v>118</v>
      </c>
      <c r="C67" s="7"/>
      <c r="D67" s="7"/>
      <c r="E67" s="7"/>
      <c r="F67" s="7"/>
    </row>
    <row r="69" spans="2:6">
      <c r="C69" t="s">
        <v>145</v>
      </c>
      <c r="D69" t="s">
        <v>146</v>
      </c>
      <c r="E69" t="s">
        <v>147</v>
      </c>
      <c r="F69" t="s">
        <v>19</v>
      </c>
    </row>
    <row r="70" spans="2:6">
      <c r="B70" t="s">
        <v>130</v>
      </c>
      <c r="C70">
        <v>28</v>
      </c>
      <c r="D70">
        <v>22</v>
      </c>
      <c r="E70">
        <v>23</v>
      </c>
      <c r="F70">
        <f>SUM(C70:E70)</f>
        <v>73</v>
      </c>
    </row>
    <row r="71" spans="2:6">
      <c r="B71" t="s">
        <v>131</v>
      </c>
      <c r="C71">
        <v>35</v>
      </c>
      <c r="D71">
        <v>35</v>
      </c>
      <c r="E71">
        <v>31</v>
      </c>
      <c r="F71">
        <f t="shared" ref="F71:F77" si="6">SUM(C71:E71)</f>
        <v>101</v>
      </c>
    </row>
    <row r="72" spans="2:6">
      <c r="B72" t="s">
        <v>9</v>
      </c>
      <c r="C72">
        <v>18</v>
      </c>
      <c r="D72">
        <v>20</v>
      </c>
      <c r="E72">
        <v>14</v>
      </c>
      <c r="F72">
        <f t="shared" si="6"/>
        <v>52</v>
      </c>
    </row>
    <row r="73" spans="2:6">
      <c r="B73" t="s">
        <v>102</v>
      </c>
      <c r="C73">
        <v>5</v>
      </c>
      <c r="D73">
        <v>7</v>
      </c>
      <c r="E73">
        <v>6</v>
      </c>
      <c r="F73">
        <f t="shared" si="6"/>
        <v>18</v>
      </c>
    </row>
    <row r="74" spans="2:6">
      <c r="B74" t="s">
        <v>148</v>
      </c>
      <c r="C74">
        <v>1</v>
      </c>
      <c r="D74">
        <v>1</v>
      </c>
      <c r="E74">
        <v>1</v>
      </c>
      <c r="F74">
        <f t="shared" si="6"/>
        <v>3</v>
      </c>
    </row>
    <row r="75" spans="2:6">
      <c r="B75" t="s">
        <v>134</v>
      </c>
      <c r="C75">
        <v>12</v>
      </c>
      <c r="D75">
        <v>0</v>
      </c>
      <c r="E75">
        <v>6</v>
      </c>
      <c r="F75">
        <f t="shared" si="6"/>
        <v>18</v>
      </c>
    </row>
    <row r="76" spans="2:6">
      <c r="B76" t="s">
        <v>144</v>
      </c>
      <c r="C76">
        <v>3</v>
      </c>
      <c r="D76">
        <v>3</v>
      </c>
      <c r="E76">
        <v>3</v>
      </c>
      <c r="F76">
        <f t="shared" si="6"/>
        <v>9</v>
      </c>
    </row>
    <row r="77" spans="2:6">
      <c r="B77" t="s">
        <v>149</v>
      </c>
      <c r="C77">
        <v>1</v>
      </c>
      <c r="D77">
        <v>0</v>
      </c>
      <c r="E77">
        <v>0</v>
      </c>
      <c r="F77">
        <f t="shared" si="6"/>
        <v>1</v>
      </c>
    </row>
    <row r="78" spans="2:6">
      <c r="B78" t="s">
        <v>20</v>
      </c>
      <c r="C78">
        <f>SUM(C70:C77)</f>
        <v>103</v>
      </c>
      <c r="D78">
        <f t="shared" ref="D78:F78" si="7">SUM(D70:D77)</f>
        <v>88</v>
      </c>
      <c r="E78">
        <f t="shared" si="7"/>
        <v>84</v>
      </c>
      <c r="F78">
        <f t="shared" si="7"/>
        <v>275</v>
      </c>
    </row>
    <row r="79" spans="2:6">
      <c r="B79" t="s">
        <v>79</v>
      </c>
    </row>
    <row r="80" spans="2:6">
      <c r="B80" s="7" t="s">
        <v>150</v>
      </c>
      <c r="C80" s="7"/>
      <c r="D80" s="7"/>
      <c r="E80" s="7"/>
      <c r="F80" s="7"/>
    </row>
    <row r="83" spans="2:7">
      <c r="B83" s="7" t="s">
        <v>31</v>
      </c>
      <c r="C83" s="7"/>
      <c r="D83" s="7"/>
      <c r="E83" s="7"/>
      <c r="F83" s="7"/>
    </row>
    <row r="84" spans="2:7">
      <c r="B84" s="7" t="s">
        <v>114</v>
      </c>
      <c r="C84" s="7"/>
      <c r="D84" s="7"/>
      <c r="E84" s="7"/>
      <c r="F84" s="7"/>
    </row>
    <row r="85" spans="2:7">
      <c r="B85" s="7" t="s">
        <v>119</v>
      </c>
      <c r="C85" s="7"/>
      <c r="D85" s="7"/>
      <c r="E85" s="7"/>
      <c r="F85" s="7"/>
    </row>
    <row r="86" spans="2:7">
      <c r="B86" s="7" t="s">
        <v>151</v>
      </c>
      <c r="C86" s="7"/>
      <c r="D86" s="7"/>
      <c r="E86" s="7"/>
      <c r="F86" s="7"/>
    </row>
    <row r="88" spans="2:7">
      <c r="B88" t="s">
        <v>93</v>
      </c>
      <c r="C88">
        <v>2023</v>
      </c>
      <c r="D88">
        <v>2024</v>
      </c>
      <c r="E88" t="s">
        <v>152</v>
      </c>
      <c r="F88" t="s">
        <v>153</v>
      </c>
    </row>
    <row r="89" spans="2:7">
      <c r="B89" t="s">
        <v>130</v>
      </c>
      <c r="C89">
        <v>93</v>
      </c>
      <c r="D89">
        <v>73</v>
      </c>
      <c r="E89">
        <f>D89-C89</f>
        <v>-20</v>
      </c>
      <c r="F89">
        <f>E89/C89</f>
        <v>-0.21505376344086022</v>
      </c>
    </row>
    <row r="90" spans="2:7">
      <c r="B90" t="s">
        <v>131</v>
      </c>
      <c r="C90">
        <v>86</v>
      </c>
      <c r="D90">
        <v>101</v>
      </c>
      <c r="E90">
        <f t="shared" ref="E90:E97" si="8">D90-C90</f>
        <v>15</v>
      </c>
      <c r="F90">
        <f t="shared" ref="F90:F97" si="9">E90/C90</f>
        <v>0.1744186046511628</v>
      </c>
    </row>
    <row r="91" spans="2:7">
      <c r="B91" t="s">
        <v>9</v>
      </c>
      <c r="C91">
        <v>56</v>
      </c>
      <c r="D91">
        <v>52</v>
      </c>
      <c r="E91">
        <f t="shared" si="8"/>
        <v>-4</v>
      </c>
      <c r="F91">
        <f t="shared" si="9"/>
        <v>-7.1428571428571425E-2</v>
      </c>
    </row>
    <row r="92" spans="2:7">
      <c r="B92" t="s">
        <v>154</v>
      </c>
      <c r="C92">
        <v>19</v>
      </c>
      <c r="D92">
        <v>18</v>
      </c>
      <c r="E92">
        <f t="shared" si="8"/>
        <v>-1</v>
      </c>
      <c r="F92">
        <f t="shared" si="9"/>
        <v>-5.2631578947368418E-2</v>
      </c>
    </row>
    <row r="93" spans="2:7">
      <c r="B93" t="s">
        <v>133</v>
      </c>
      <c r="C93">
        <v>9</v>
      </c>
      <c r="D93">
        <v>3</v>
      </c>
      <c r="E93">
        <f t="shared" si="8"/>
        <v>-6</v>
      </c>
      <c r="F93">
        <f t="shared" si="9"/>
        <v>-0.66666666666666663</v>
      </c>
    </row>
    <row r="94" spans="2:7">
      <c r="B94" t="s">
        <v>134</v>
      </c>
      <c r="C94">
        <v>38</v>
      </c>
      <c r="D94">
        <v>18</v>
      </c>
      <c r="E94">
        <f t="shared" si="8"/>
        <v>-20</v>
      </c>
      <c r="F94">
        <f t="shared" si="9"/>
        <v>-0.52631578947368418</v>
      </c>
    </row>
    <row r="95" spans="2:7">
      <c r="B95" t="s">
        <v>35</v>
      </c>
      <c r="C95">
        <v>12</v>
      </c>
      <c r="D95">
        <v>9</v>
      </c>
      <c r="E95">
        <f t="shared" si="8"/>
        <v>-3</v>
      </c>
      <c r="F95">
        <f t="shared" si="9"/>
        <v>-0.25</v>
      </c>
    </row>
    <row r="96" spans="2:7">
      <c r="B96" t="s">
        <v>155</v>
      </c>
      <c r="C96">
        <v>0</v>
      </c>
      <c r="D96">
        <v>1</v>
      </c>
      <c r="E96">
        <f t="shared" si="8"/>
        <v>1</v>
      </c>
      <c r="F96">
        <v>1</v>
      </c>
      <c r="G96" t="s">
        <v>156</v>
      </c>
    </row>
    <row r="97" spans="2:6">
      <c r="B97" t="s">
        <v>20</v>
      </c>
      <c r="C97">
        <f>SUM(C89:C96)</f>
        <v>313</v>
      </c>
      <c r="D97">
        <f>SUM(D89:D96)</f>
        <v>275</v>
      </c>
      <c r="E97">
        <f t="shared" si="8"/>
        <v>-38</v>
      </c>
      <c r="F97">
        <f t="shared" si="9"/>
        <v>-0.12140575079872204</v>
      </c>
    </row>
    <row r="98" spans="2:6">
      <c r="B98" t="s">
        <v>79</v>
      </c>
    </row>
    <row r="100" spans="2:6">
      <c r="B100" s="7" t="s">
        <v>157</v>
      </c>
      <c r="C100" s="7"/>
      <c r="D100" s="7"/>
      <c r="E100" s="7"/>
      <c r="F100" s="7"/>
    </row>
  </sheetData>
  <mergeCells count="24">
    <mergeCell ref="B83:F83"/>
    <mergeCell ref="B84:F84"/>
    <mergeCell ref="B85:F85"/>
    <mergeCell ref="B86:F86"/>
    <mergeCell ref="B100:F100"/>
    <mergeCell ref="B80:F80"/>
    <mergeCell ref="B35:F35"/>
    <mergeCell ref="B36:F36"/>
    <mergeCell ref="B37:F37"/>
    <mergeCell ref="B52:K52"/>
    <mergeCell ref="B53:K53"/>
    <mergeCell ref="B54:K54"/>
    <mergeCell ref="B55:K55"/>
    <mergeCell ref="B64:F64"/>
    <mergeCell ref="B65:F65"/>
    <mergeCell ref="B66:F66"/>
    <mergeCell ref="B67:F67"/>
    <mergeCell ref="B34:F34"/>
    <mergeCell ref="B2:G2"/>
    <mergeCell ref="B3:G3"/>
    <mergeCell ref="B4:G4"/>
    <mergeCell ref="B5:G5"/>
    <mergeCell ref="B20:C20"/>
    <mergeCell ref="C6:G6"/>
  </mergeCells>
  <pageMargins left="0.7" right="0.7" top="0.75" bottom="0.75" header="0.3" footer="0.3"/>
  <pageSetup scale="30" orientation="portrait" r:id="rId1"/>
  <ignoredErrors>
    <ignoredError sqref="C48:D48 C30 C97:E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COMPARATIVO EMB.</vt:lpstr>
      <vt:lpstr>EMBARCACIONES </vt:lpstr>
      <vt:lpstr>Representacion porct.</vt:lpstr>
      <vt:lpstr>CARGAS</vt:lpstr>
      <vt:lpstr>CONTENEDORES</vt:lpstr>
      <vt:lpstr>Contenedores por Unidad</vt:lpstr>
      <vt:lpstr>CRUCEROS </vt:lpstr>
      <vt:lpstr>CARGAS!Área_de_impresión</vt:lpstr>
      <vt:lpstr>'COMPARATIVO EMB.'!Área_de_impresión</vt:lpstr>
      <vt:lpstr>CONTENEDORES!Área_de_impresión</vt:lpstr>
      <vt:lpstr>'CRUCEROS '!Área_de_impresión</vt:lpstr>
      <vt:lpstr>'EMBARCACIONES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Lenovo</cp:lastModifiedBy>
  <cp:lastPrinted>2024-04-24T01:56:47Z</cp:lastPrinted>
  <dcterms:created xsi:type="dcterms:W3CDTF">2023-01-12T15:54:36Z</dcterms:created>
  <dcterms:modified xsi:type="dcterms:W3CDTF">2024-04-24T02:19:44Z</dcterms:modified>
</cp:coreProperties>
</file>