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D:\Documents\EVIDENCIAS DEL SUB-PORTAL\FINANZAS\Relacion Ingresos &amp; Egresos\2024\"/>
    </mc:Choice>
  </mc:AlternateContent>
  <xr:revisionPtr revIDLastSave="0" documentId="8_{4B864329-BF9C-4F1A-ACD2-426AF5351C4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 INGRESOS Y EGRESOS" sheetId="1" r:id="rId1"/>
    <sheet name="Presup. Aprobado-Ejec OAI" sheetId="2" r:id="rId2"/>
  </sheets>
  <definedNames>
    <definedName name="_xlnm.Print_Area" localSheetId="0">' INGRESOS Y EGRESOS'!$A$1:$G$560</definedName>
    <definedName name="_xlnm.Print_Area" localSheetId="1">'Presup. Aprobado-Ejec OAI'!$A$1:$S$85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2" l="1"/>
  <c r="E10" i="2"/>
  <c r="F10" i="2"/>
  <c r="R10" i="2" s="1"/>
  <c r="G10" i="2"/>
  <c r="H10" i="2"/>
  <c r="I10" i="2"/>
  <c r="J10" i="2"/>
  <c r="J80" i="2" s="1"/>
  <c r="K10" i="2"/>
  <c r="L10" i="2"/>
  <c r="M10" i="2"/>
  <c r="N10" i="2"/>
  <c r="O10" i="2"/>
  <c r="P10" i="2"/>
  <c r="Q10" i="2"/>
  <c r="R11" i="2"/>
  <c r="R12" i="2"/>
  <c r="R13" i="2"/>
  <c r="R14" i="2"/>
  <c r="R15" i="2"/>
  <c r="D16" i="2"/>
  <c r="E16" i="2"/>
  <c r="F16" i="2"/>
  <c r="R16" i="2" s="1"/>
  <c r="G16" i="2"/>
  <c r="H16" i="2"/>
  <c r="I16" i="2"/>
  <c r="J16" i="2"/>
  <c r="K16" i="2"/>
  <c r="L16" i="2"/>
  <c r="M16" i="2"/>
  <c r="N16" i="2"/>
  <c r="O16" i="2"/>
  <c r="P16" i="2"/>
  <c r="Q16" i="2"/>
  <c r="R17" i="2"/>
  <c r="R18" i="2"/>
  <c r="R19" i="2"/>
  <c r="R20" i="2"/>
  <c r="R21" i="2"/>
  <c r="R22" i="2"/>
  <c r="R23" i="2"/>
  <c r="R24" i="2"/>
  <c r="R25" i="2"/>
  <c r="D26" i="2"/>
  <c r="E26" i="2"/>
  <c r="F26" i="2"/>
  <c r="G26" i="2"/>
  <c r="H26" i="2"/>
  <c r="I26" i="2"/>
  <c r="J26" i="2"/>
  <c r="K26" i="2"/>
  <c r="L26" i="2"/>
  <c r="M26" i="2"/>
  <c r="N26" i="2"/>
  <c r="N80" i="2" s="1"/>
  <c r="O26" i="2"/>
  <c r="P26" i="2"/>
  <c r="Q26" i="2"/>
  <c r="R27" i="2"/>
  <c r="R28" i="2"/>
  <c r="R29" i="2"/>
  <c r="R30" i="2"/>
  <c r="R31" i="2"/>
  <c r="R32" i="2"/>
  <c r="R33" i="2"/>
  <c r="R34" i="2"/>
  <c r="R35" i="2"/>
  <c r="D36" i="2"/>
  <c r="E36" i="2"/>
  <c r="F36" i="2"/>
  <c r="R36" i="2" s="1"/>
  <c r="G36" i="2"/>
  <c r="H36" i="2"/>
  <c r="I36" i="2"/>
  <c r="J36" i="2"/>
  <c r="K36" i="2"/>
  <c r="L36" i="2"/>
  <c r="M36" i="2"/>
  <c r="N36" i="2"/>
  <c r="O36" i="2"/>
  <c r="P36" i="2"/>
  <c r="Q36" i="2"/>
  <c r="R37" i="2"/>
  <c r="R38" i="2"/>
  <c r="R39" i="2"/>
  <c r="R43" i="2"/>
  <c r="R44" i="2"/>
  <c r="R45" i="2"/>
  <c r="R46" i="2"/>
  <c r="R47" i="2"/>
  <c r="R48" i="2"/>
  <c r="R51" i="2"/>
  <c r="D52" i="2"/>
  <c r="E52" i="2"/>
  <c r="F52" i="2"/>
  <c r="R52" i="2" s="1"/>
  <c r="G52" i="2"/>
  <c r="H52" i="2"/>
  <c r="I52" i="2"/>
  <c r="J52" i="2"/>
  <c r="K52" i="2"/>
  <c r="L52" i="2"/>
  <c r="M52" i="2"/>
  <c r="M80" i="2" s="1"/>
  <c r="N52" i="2"/>
  <c r="O52" i="2"/>
  <c r="P52" i="2"/>
  <c r="Q52" i="2"/>
  <c r="R53" i="2"/>
  <c r="R54" i="2"/>
  <c r="R55" i="2"/>
  <c r="R56" i="2"/>
  <c r="R57" i="2"/>
  <c r="R58" i="2"/>
  <c r="R59" i="2"/>
  <c r="R60" i="2"/>
  <c r="R61" i="2"/>
  <c r="D62" i="2"/>
  <c r="E62" i="2"/>
  <c r="E80" i="2" s="1"/>
  <c r="F62" i="2"/>
  <c r="G62" i="2"/>
  <c r="H62" i="2"/>
  <c r="I62" i="2"/>
  <c r="J62" i="2"/>
  <c r="R62" i="2" s="1"/>
  <c r="N62" i="2"/>
  <c r="O62" i="2"/>
  <c r="P62" i="2"/>
  <c r="Q62" i="2"/>
  <c r="R63" i="2"/>
  <c r="R64" i="2"/>
  <c r="R65" i="2"/>
  <c r="R66" i="2"/>
  <c r="R67" i="2"/>
  <c r="R68" i="2"/>
  <c r="R69" i="2"/>
  <c r="R70" i="2"/>
  <c r="D71" i="2"/>
  <c r="E71" i="2"/>
  <c r="R71" i="2"/>
  <c r="R72" i="2"/>
  <c r="R73" i="2"/>
  <c r="R74" i="2"/>
  <c r="D75" i="2"/>
  <c r="E75" i="2"/>
  <c r="F75" i="2"/>
  <c r="G75" i="2"/>
  <c r="H75" i="2"/>
  <c r="H80" i="2" s="1"/>
  <c r="I75" i="2"/>
  <c r="I80" i="2" s="1"/>
  <c r="J75" i="2"/>
  <c r="R75" i="2"/>
  <c r="D80" i="2"/>
  <c r="G80" i="2"/>
  <c r="K80" i="2"/>
  <c r="L80" i="2"/>
  <c r="O80" i="2"/>
  <c r="P80" i="2"/>
  <c r="Q80" i="2"/>
  <c r="R80" i="2" l="1"/>
  <c r="R26" i="2"/>
  <c r="F80" i="2"/>
</calcChain>
</file>

<file path=xl/sharedStrings.xml><?xml version="1.0" encoding="utf-8"?>
<sst xmlns="http://schemas.openxmlformats.org/spreadsheetml/2006/main" count="1011" uniqueCount="538">
  <si>
    <t>REFERENCIA</t>
  </si>
  <si>
    <t>VALOR RD$</t>
  </si>
  <si>
    <t>TOTAL RD$</t>
  </si>
  <si>
    <t>DEP. EN RD$</t>
  </si>
  <si>
    <t>DEP. EN US</t>
  </si>
  <si>
    <t>TOTAL GENERAL</t>
  </si>
  <si>
    <t>VALOR US$</t>
  </si>
  <si>
    <t>FECHA</t>
  </si>
  <si>
    <t>PUERTO</t>
  </si>
  <si>
    <t>CONCEPTO</t>
  </si>
  <si>
    <t>REF.</t>
  </si>
  <si>
    <t>CUENTA NOMINA No. 010-500126-0</t>
  </si>
  <si>
    <t>DEPOSITOS BANCARIOS</t>
  </si>
  <si>
    <t>CUENTA OPERACIONES No. 010-500107-4</t>
  </si>
  <si>
    <t>OFIC.CENT.</t>
  </si>
  <si>
    <t>ACH</t>
  </si>
  <si>
    <t>HAINA OCCIDENTAL</t>
  </si>
  <si>
    <t>MANZANILLO</t>
  </si>
  <si>
    <t>FECHA INGRESO</t>
  </si>
  <si>
    <t>DESCRIPCION</t>
  </si>
  <si>
    <t>VALOR</t>
  </si>
  <si>
    <t xml:space="preserve">TASA </t>
  </si>
  <si>
    <t>AZUA</t>
  </si>
  <si>
    <t>CUENTA OPERACIONES</t>
  </si>
  <si>
    <t xml:space="preserve">     Cta # 010-500107-4</t>
  </si>
  <si>
    <t>TOTAL</t>
  </si>
  <si>
    <t>Cta # 010-500107-4</t>
  </si>
  <si>
    <t>DEPOSITO</t>
  </si>
  <si>
    <t>CREDITO CUENTA CORRIENTE</t>
  </si>
  <si>
    <t>CR CTA.CTE</t>
  </si>
  <si>
    <t>RELACION DE PAGOS ACH</t>
  </si>
  <si>
    <t>CONCILIACION DE CUENTA NOMINA</t>
  </si>
  <si>
    <t>Cta # 010-500126-0</t>
  </si>
  <si>
    <t>DEPOSITOS EN TRANSITOS</t>
  </si>
  <si>
    <t>PUERTO PLATA</t>
  </si>
  <si>
    <t xml:space="preserve"> TOTAL </t>
  </si>
  <si>
    <t xml:space="preserve">SANTA BARBARA </t>
  </si>
  <si>
    <t>Fecha</t>
  </si>
  <si>
    <t>Beneficiario</t>
  </si>
  <si>
    <t>Concepto</t>
  </si>
  <si>
    <t>Cuenta</t>
  </si>
  <si>
    <t>Monto</t>
  </si>
  <si>
    <t>INSTITUTO DE AUXILIOS Y VIVIENDA (INAVI)</t>
  </si>
  <si>
    <t>CAROLAY CARABALLO AMPARO</t>
  </si>
  <si>
    <t>MAYRA CAIRO LEBRON</t>
  </si>
  <si>
    <t>JOHANNY MARIA CARREÑO PIMENTEL</t>
  </si>
  <si>
    <t>ANYARLENE BERGES PEÑA</t>
  </si>
  <si>
    <t>PRESTACIONES LABORALES</t>
  </si>
  <si>
    <t>PAGO RETENCION A EMPLEADOS</t>
  </si>
  <si>
    <t>REPOSICION DE CAJA CHICA</t>
  </si>
  <si>
    <t>DIETA CONSEJO ADM.</t>
  </si>
  <si>
    <t xml:space="preserve">      PAGOS ACH</t>
  </si>
  <si>
    <t>DEPOSITOS EN TRANSITO</t>
  </si>
  <si>
    <t>SUBCIDIO DE MATERNIDAD</t>
  </si>
  <si>
    <t xml:space="preserve">FECHA </t>
  </si>
  <si>
    <t xml:space="preserve">VALOR </t>
  </si>
  <si>
    <t xml:space="preserve">-   </t>
  </si>
  <si>
    <t>CALDERA BANI</t>
  </si>
  <si>
    <t>SAN PEDRO DE MACORIS</t>
  </si>
  <si>
    <t>LA CANA</t>
  </si>
  <si>
    <t>LUPERON</t>
  </si>
  <si>
    <t>HAINA ORIENTAL</t>
  </si>
  <si>
    <t>BOCA CHICA</t>
  </si>
  <si>
    <t>SANTA BARBARA</t>
  </si>
  <si>
    <t>820010096-2</t>
  </si>
  <si>
    <t>820010099-2</t>
  </si>
  <si>
    <t>820070051-2</t>
  </si>
  <si>
    <t>BARAHONA</t>
  </si>
  <si>
    <t>LA ROMANA</t>
  </si>
  <si>
    <t>OFICINA CENTRAL</t>
  </si>
  <si>
    <t>PAGO ACH</t>
  </si>
  <si>
    <t>CUENTA NOMINA</t>
  </si>
  <si>
    <t xml:space="preserve">OTROS INGRESOS </t>
  </si>
  <si>
    <t xml:space="preserve">      </t>
  </si>
  <si>
    <t>DECRETO No. 319/98 (1X1,000)</t>
  </si>
  <si>
    <t>810010222-3</t>
  </si>
  <si>
    <t>30060282-13</t>
  </si>
  <si>
    <t>820070178-3</t>
  </si>
  <si>
    <t>810060142-3</t>
  </si>
  <si>
    <t>820070187-3</t>
  </si>
  <si>
    <t>820070666-3</t>
  </si>
  <si>
    <t>20070669-3</t>
  </si>
  <si>
    <t>30010164-13</t>
  </si>
  <si>
    <t>30010167-13</t>
  </si>
  <si>
    <t>20010190-3</t>
  </si>
  <si>
    <t>30020372-13</t>
  </si>
  <si>
    <t>20010143-3</t>
  </si>
  <si>
    <t>20070182-3</t>
  </si>
  <si>
    <t>13070351-8</t>
  </si>
  <si>
    <t>SAN PEDRO</t>
  </si>
  <si>
    <t>820010164-3</t>
  </si>
  <si>
    <t>200010492-3</t>
  </si>
  <si>
    <t>820010495-3</t>
  </si>
  <si>
    <t>10150005-10</t>
  </si>
  <si>
    <t>820070273-2</t>
  </si>
  <si>
    <t>820010263-3</t>
  </si>
  <si>
    <t>820070211-3</t>
  </si>
  <si>
    <t>30010315-1</t>
  </si>
  <si>
    <t>30010318-1</t>
  </si>
  <si>
    <t>820070175-2</t>
  </si>
  <si>
    <t>820020447-2</t>
  </si>
  <si>
    <t>820020450-2</t>
  </si>
  <si>
    <t>300030134-3</t>
  </si>
  <si>
    <t>60070312-13</t>
  </si>
  <si>
    <t>50470315-13</t>
  </si>
  <si>
    <t>21607421-1</t>
  </si>
  <si>
    <t>820020285-3</t>
  </si>
  <si>
    <t>820070299-3</t>
  </si>
  <si>
    <t>810040211-3</t>
  </si>
  <si>
    <t>21908059-1</t>
  </si>
  <si>
    <t>570020613-3</t>
  </si>
  <si>
    <t>570020616-3</t>
  </si>
  <si>
    <t xml:space="preserve">       ABRIL  2024</t>
  </si>
  <si>
    <t xml:space="preserve">        ABRIL 2024</t>
  </si>
  <si>
    <t>21607423-13</t>
  </si>
  <si>
    <t>30020162-13</t>
  </si>
  <si>
    <t>30020165-13</t>
  </si>
  <si>
    <t>00020168-13</t>
  </si>
  <si>
    <t>820020211-3</t>
  </si>
  <si>
    <t>070050105-17</t>
  </si>
  <si>
    <t>820010398-2</t>
  </si>
  <si>
    <t>607612508-1</t>
  </si>
  <si>
    <t>820070469-2</t>
  </si>
  <si>
    <t>608658460-6</t>
  </si>
  <si>
    <t>582202082-6</t>
  </si>
  <si>
    <t>310010501-5</t>
  </si>
  <si>
    <t>605323756-6</t>
  </si>
  <si>
    <t>70050165-17</t>
  </si>
  <si>
    <t>507529158-6</t>
  </si>
  <si>
    <t>820020151-2</t>
  </si>
  <si>
    <t>820020163-2</t>
  </si>
  <si>
    <t>820020166-2</t>
  </si>
  <si>
    <t>820020170-2</t>
  </si>
  <si>
    <t>30030125-26</t>
  </si>
  <si>
    <t>130030128-8</t>
  </si>
  <si>
    <t>310060029-5</t>
  </si>
  <si>
    <t>1350593-20</t>
  </si>
  <si>
    <t>130010214-8</t>
  </si>
  <si>
    <t>30010217-26</t>
  </si>
  <si>
    <t>39959030-26</t>
  </si>
  <si>
    <t>205323756-6</t>
  </si>
  <si>
    <t>605322028-6</t>
  </si>
  <si>
    <t>310020061-5</t>
  </si>
  <si>
    <t>22850706-2</t>
  </si>
  <si>
    <t>820010060-2</t>
  </si>
  <si>
    <t>820010063-2</t>
  </si>
  <si>
    <t>641814151-6</t>
  </si>
  <si>
    <t>60020162-10</t>
  </si>
  <si>
    <t>602346474-6</t>
  </si>
  <si>
    <t>10060546-20</t>
  </si>
  <si>
    <t>130070609-8</t>
  </si>
  <si>
    <t>30070612-26</t>
  </si>
  <si>
    <t>605321303-6</t>
  </si>
  <si>
    <t>820010033-2</t>
  </si>
  <si>
    <t>310110144-5</t>
  </si>
  <si>
    <t>400010309-9</t>
  </si>
  <si>
    <t>400010314-9</t>
  </si>
  <si>
    <t>605781800-6</t>
  </si>
  <si>
    <t>820010035-2</t>
  </si>
  <si>
    <t>820010038-2</t>
  </si>
  <si>
    <t>10060078-20</t>
  </si>
  <si>
    <t>130030029-8</t>
  </si>
  <si>
    <t>22001270-17</t>
  </si>
  <si>
    <t>60010124-10</t>
  </si>
  <si>
    <t>310010122-5</t>
  </si>
  <si>
    <t>674169570-6</t>
  </si>
  <si>
    <t>800080194-7</t>
  </si>
  <si>
    <t>SANS SOUCI</t>
  </si>
  <si>
    <t>80030314-21</t>
  </si>
  <si>
    <t>130110455-8</t>
  </si>
  <si>
    <t>598129761-6</t>
  </si>
  <si>
    <t>310010138-5</t>
  </si>
  <si>
    <t>605783783-6</t>
  </si>
  <si>
    <t>820010044-2</t>
  </si>
  <si>
    <t>820010047-2</t>
  </si>
  <si>
    <t>310060074-5</t>
  </si>
  <si>
    <t>10060552-20</t>
  </si>
  <si>
    <t>10060555-20</t>
  </si>
  <si>
    <t>70010633-17</t>
  </si>
  <si>
    <t>70010636-17</t>
  </si>
  <si>
    <t>400010434-9</t>
  </si>
  <si>
    <t>310110771-5</t>
  </si>
  <si>
    <t>310110774-5</t>
  </si>
  <si>
    <t>605782258-6</t>
  </si>
  <si>
    <t>22850710-2</t>
  </si>
  <si>
    <t>70050044-17</t>
  </si>
  <si>
    <t>820070044-2</t>
  </si>
  <si>
    <t>820070047-2</t>
  </si>
  <si>
    <t>820070050-2</t>
  </si>
  <si>
    <t>130010019-8</t>
  </si>
  <si>
    <t>22850711-2</t>
  </si>
  <si>
    <t>130010369-8</t>
  </si>
  <si>
    <t>820010024-2</t>
  </si>
  <si>
    <t>820010027-2</t>
  </si>
  <si>
    <t>597491630-6</t>
  </si>
  <si>
    <t>70010078-17</t>
  </si>
  <si>
    <t>310060198-5</t>
  </si>
  <si>
    <t>130010341-8</t>
  </si>
  <si>
    <t>597529158-6</t>
  </si>
  <si>
    <t>310060142-5</t>
  </si>
  <si>
    <t>800080185-7</t>
  </si>
  <si>
    <t>13007045-8</t>
  </si>
  <si>
    <t>30070351-8</t>
  </si>
  <si>
    <t>820010034-2</t>
  </si>
  <si>
    <t>820010041-2</t>
  </si>
  <si>
    <t>597488001-6</t>
  </si>
  <si>
    <t>70010087-17</t>
  </si>
  <si>
    <t>310060152-5</t>
  </si>
  <si>
    <t>130030421-8</t>
  </si>
  <si>
    <t>597491191-6</t>
  </si>
  <si>
    <t>310060141-5</t>
  </si>
  <si>
    <t>20538121-6</t>
  </si>
  <si>
    <t>597528265-6</t>
  </si>
  <si>
    <t>22850720-2</t>
  </si>
  <si>
    <t>820070395-2</t>
  </si>
  <si>
    <t>820020026-2</t>
  </si>
  <si>
    <t>22850721-2</t>
  </si>
  <si>
    <t>522001270-17</t>
  </si>
  <si>
    <t>00010561-12</t>
  </si>
  <si>
    <t>130070457-8</t>
  </si>
  <si>
    <t>1130070460-26</t>
  </si>
  <si>
    <t>597529478-6</t>
  </si>
  <si>
    <t>820020029-2</t>
  </si>
  <si>
    <t>820020032-2</t>
  </si>
  <si>
    <t>2310010057-5</t>
  </si>
  <si>
    <t>20538122-6</t>
  </si>
  <si>
    <t>400100179-9</t>
  </si>
  <si>
    <t>400100183-9</t>
  </si>
  <si>
    <t>130110644-8</t>
  </si>
  <si>
    <t>598128373-6</t>
  </si>
  <si>
    <t>22850724-2</t>
  </si>
  <si>
    <t>3070050060-17</t>
  </si>
  <si>
    <t>1510030205-20</t>
  </si>
  <si>
    <t>838193646-8</t>
  </si>
  <si>
    <t>597531100-6</t>
  </si>
  <si>
    <t>820070090-2</t>
  </si>
  <si>
    <t>820070093-2</t>
  </si>
  <si>
    <t>7005155-17</t>
  </si>
  <si>
    <t>00010169-12</t>
  </si>
  <si>
    <t>02310060256-5</t>
  </si>
  <si>
    <t>130010527-8</t>
  </si>
  <si>
    <t>1130010530-8</t>
  </si>
  <si>
    <t>597530609-6</t>
  </si>
  <si>
    <t>820010103-2</t>
  </si>
  <si>
    <t>820010110-2</t>
  </si>
  <si>
    <t>820010106-2</t>
  </si>
  <si>
    <t>8200101113-2</t>
  </si>
  <si>
    <t>250010116-2</t>
  </si>
  <si>
    <t>2310060114-5</t>
  </si>
  <si>
    <t>400060306-9</t>
  </si>
  <si>
    <t>598138787-6</t>
  </si>
  <si>
    <t>20538123-6</t>
  </si>
  <si>
    <t>598131153-6</t>
  </si>
  <si>
    <t>820070030-2</t>
  </si>
  <si>
    <t>820070033-2</t>
  </si>
  <si>
    <t>10010606-5</t>
  </si>
  <si>
    <t>10010609-5</t>
  </si>
  <si>
    <t>09219692-1</t>
  </si>
  <si>
    <t>70010721-17</t>
  </si>
  <si>
    <t>820070351-8</t>
  </si>
  <si>
    <t>310110808-5</t>
  </si>
  <si>
    <t>310110811-5</t>
  </si>
  <si>
    <t>30011019-26</t>
  </si>
  <si>
    <t>1130011022-8</t>
  </si>
  <si>
    <t>598166217-6</t>
  </si>
  <si>
    <t>820020136-2</t>
  </si>
  <si>
    <t>820020139-2</t>
  </si>
  <si>
    <t>820020142-2</t>
  </si>
  <si>
    <t>80040160-21</t>
  </si>
  <si>
    <t>820020317-2</t>
  </si>
  <si>
    <t>400070252-9</t>
  </si>
  <si>
    <t>400070256-9</t>
  </si>
  <si>
    <t>60060303-10</t>
  </si>
  <si>
    <t>1130070580-8</t>
  </si>
  <si>
    <t>20538124-6</t>
  </si>
  <si>
    <t>610858621-6</t>
  </si>
  <si>
    <t>820020071-2</t>
  </si>
  <si>
    <t>820020074-2</t>
  </si>
  <si>
    <t>310110168-5</t>
  </si>
  <si>
    <t>1510030672-20</t>
  </si>
  <si>
    <t>20538154-6</t>
  </si>
  <si>
    <t>610874457-6</t>
  </si>
  <si>
    <t>820070102-2</t>
  </si>
  <si>
    <t>8220070105-2</t>
  </si>
  <si>
    <t>2310040111-5</t>
  </si>
  <si>
    <t>2310040114-5</t>
  </si>
  <si>
    <t>1130070475-26</t>
  </si>
  <si>
    <t>20030040-21</t>
  </si>
  <si>
    <t>610857966-6</t>
  </si>
  <si>
    <t>820070035-2</t>
  </si>
  <si>
    <t>820070038-2</t>
  </si>
  <si>
    <t>400060235-9</t>
  </si>
  <si>
    <t>10110218-5</t>
  </si>
  <si>
    <t>70010364-17</t>
  </si>
  <si>
    <t>400060472-9</t>
  </si>
  <si>
    <t>1130070448-8</t>
  </si>
  <si>
    <t>1130070451-26</t>
  </si>
  <si>
    <t>990734811-1</t>
  </si>
  <si>
    <t>990779634-1</t>
  </si>
  <si>
    <t>990884833-1</t>
  </si>
  <si>
    <t>991571057-5</t>
  </si>
  <si>
    <t>611433395-6</t>
  </si>
  <si>
    <t>584295274-5</t>
  </si>
  <si>
    <t>611432041-6</t>
  </si>
  <si>
    <t>29383370-21</t>
  </si>
  <si>
    <t>82020457-1</t>
  </si>
  <si>
    <t>820020462-2</t>
  </si>
  <si>
    <t>820020465-2</t>
  </si>
  <si>
    <t>10040021-10</t>
  </si>
  <si>
    <t>310040395-5</t>
  </si>
  <si>
    <t>730040810-9</t>
  </si>
  <si>
    <t>036619766-5</t>
  </si>
  <si>
    <t>820070856-2</t>
  </si>
  <si>
    <t>820070859-2</t>
  </si>
  <si>
    <t>820070863-2</t>
  </si>
  <si>
    <t>30070922-26</t>
  </si>
  <si>
    <t>130070925-2</t>
  </si>
  <si>
    <t>130070928-8</t>
  </si>
  <si>
    <t>ABRIL DEL 2024</t>
  </si>
  <si>
    <t>10010144-5</t>
  </si>
  <si>
    <t>70010384-17</t>
  </si>
  <si>
    <t>611435176-6</t>
  </si>
  <si>
    <t>10060454-20</t>
  </si>
  <si>
    <t xml:space="preserve">TOTAL </t>
  </si>
  <si>
    <t xml:space="preserve"> -   </t>
  </si>
  <si>
    <t>CUENTA DOLAR No. 010-238720-6</t>
  </si>
  <si>
    <t>US/RD$</t>
  </si>
  <si>
    <t>PUERTO LA ROMANA</t>
  </si>
  <si>
    <t>SUB TOTAL</t>
  </si>
  <si>
    <t>PUERTO LUPERON</t>
  </si>
  <si>
    <t>46099555-1</t>
  </si>
  <si>
    <t>46324488-1</t>
  </si>
  <si>
    <t>DEPOSITO EN TRANSITO</t>
  </si>
  <si>
    <t>TASA</t>
  </si>
  <si>
    <t>PRIMA POSITIVA</t>
  </si>
  <si>
    <t>Relación de  Egresos al 31 de Marzo 2024</t>
  </si>
  <si>
    <t>Número</t>
  </si>
  <si>
    <t>266307</t>
  </si>
  <si>
    <t>266308</t>
  </si>
  <si>
    <t>266309</t>
  </si>
  <si>
    <t>266310</t>
  </si>
  <si>
    <t>266311</t>
  </si>
  <si>
    <t>266312</t>
  </si>
  <si>
    <t>266313</t>
  </si>
  <si>
    <t>266314</t>
  </si>
  <si>
    <t>266315</t>
  </si>
  <si>
    <t>266316</t>
  </si>
  <si>
    <t>266317</t>
  </si>
  <si>
    <t>266318</t>
  </si>
  <si>
    <t>266319</t>
  </si>
  <si>
    <t>266320</t>
  </si>
  <si>
    <t>266321</t>
  </si>
  <si>
    <t>266322</t>
  </si>
  <si>
    <t>266323</t>
  </si>
  <si>
    <t>266324</t>
  </si>
  <si>
    <t>266325</t>
  </si>
  <si>
    <t>266326</t>
  </si>
  <si>
    <t>266327</t>
  </si>
  <si>
    <t>266328</t>
  </si>
  <si>
    <t>266329</t>
  </si>
  <si>
    <t>266330</t>
  </si>
  <si>
    <t>266331</t>
  </si>
  <si>
    <t>266332</t>
  </si>
  <si>
    <t>266333</t>
  </si>
  <si>
    <t>266334</t>
  </si>
  <si>
    <t>266335</t>
  </si>
  <si>
    <t>266336</t>
  </si>
  <si>
    <t>266337</t>
  </si>
  <si>
    <t>266338</t>
  </si>
  <si>
    <t>266339</t>
  </si>
  <si>
    <t>266340</t>
  </si>
  <si>
    <t>266341</t>
  </si>
  <si>
    <t>266342</t>
  </si>
  <si>
    <t>266343</t>
  </si>
  <si>
    <t>266344</t>
  </si>
  <si>
    <t>266345</t>
  </si>
  <si>
    <t>266346</t>
  </si>
  <si>
    <t>266347</t>
  </si>
  <si>
    <t>266348</t>
  </si>
  <si>
    <t>266349</t>
  </si>
  <si>
    <t>266350</t>
  </si>
  <si>
    <t>266351</t>
  </si>
  <si>
    <t>WILFRIDO MERCEDES CHALAS Y DIONICIA BERAS CONSTANZ</t>
  </si>
  <si>
    <t>MARIA NAZARET GARCIA</t>
  </si>
  <si>
    <t>YUDY YSABEL CABREJA PIMENTEL</t>
  </si>
  <si>
    <t>ESCALEN DAHIANA MORRIS FIGUEROA</t>
  </si>
  <si>
    <t>SIND. NAC. DE TRABAJADORES Y EMPLEADOS DE APORDOM</t>
  </si>
  <si>
    <t>BRENDA ESTEL GARCIA GONZALEZ</t>
  </si>
  <si>
    <t>EDDY ARAUJO ROSARIO</t>
  </si>
  <si>
    <t>RAMON ERNESTO VALDEZ POLANCO</t>
  </si>
  <si>
    <t>LUIS MANUEL BALLIS SOTO</t>
  </si>
  <si>
    <t>ANTONIO VICTORIO DE JESUS</t>
  </si>
  <si>
    <t>NIEVE LUISA RODRIGUEZ</t>
  </si>
  <si>
    <t>ROSAURA BELLIARD POZO</t>
  </si>
  <si>
    <t>MIGUEL DE LOS SANTOS</t>
  </si>
  <si>
    <t>ETHAN ALEXANDER GRULLON REYES</t>
  </si>
  <si>
    <t>GUSTAVO MORILLO</t>
  </si>
  <si>
    <t>ESTHER GUZMAN DE ALEJANDRO</t>
  </si>
  <si>
    <t>PEDRO PEREYRA SOLANO</t>
  </si>
  <si>
    <t>MARTIRE VALENZUELA RAMIREZ</t>
  </si>
  <si>
    <t>CARLOS ESTEBAN PAREDES GUZMAN</t>
  </si>
  <si>
    <t>YARITZA ALTAGRACIA GENAO RODRIGUEZ</t>
  </si>
  <si>
    <t>MARY HELEN AQUINO ZORRILLA</t>
  </si>
  <si>
    <t>EUDELIO DE LA CRUZ DE LEON</t>
  </si>
  <si>
    <t xml:space="preserve">JUAN MEJIA </t>
  </si>
  <si>
    <t>ALFONSO MARTINEZ &amp; CIA, SRL.</t>
  </si>
  <si>
    <t>JOSE GREGORIO SANTANA RAMIREZ</t>
  </si>
  <si>
    <t>ANOTILIA MEDINA DE LACHAPELL</t>
  </si>
  <si>
    <t>MIGUELA ALTAGRACIA MEJIA DE LA ROSA</t>
  </si>
  <si>
    <t>LARIZA ABREU HENRIQUEZ DE GARCIA</t>
  </si>
  <si>
    <t>ORLANDO VARGAS DECENA</t>
  </si>
  <si>
    <t>ALFREDO FRANCISCO PEREZ CUEVAS</t>
  </si>
  <si>
    <t>MARISLEIDA JIMENEZ PERDOMO</t>
  </si>
  <si>
    <t>JUAN ELIEZER RODRIGUEZ</t>
  </si>
  <si>
    <t>MARIA CARIDAD DE LA CRUZ NUÑEZ DE CUEVAS</t>
  </si>
  <si>
    <t>EDWIN LARA FERMIN</t>
  </si>
  <si>
    <t>MARIA ELENA MATIAS PERALTA DE HERNANDEZ</t>
  </si>
  <si>
    <t>MAXIMO DAVID FELIZ PEREZ</t>
  </si>
  <si>
    <t>FELICIA ARNO PEREZ</t>
  </si>
  <si>
    <t>MELODYS MONTERO DE LA ROSA</t>
  </si>
  <si>
    <t>WANDA ALEXANDRA MIRANDA MARTINEZ</t>
  </si>
  <si>
    <t>ANNY FRANCO MAGALLANES</t>
  </si>
  <si>
    <t>NELSON FERMIN RUIZ ABREU</t>
  </si>
  <si>
    <t>MENDOPER PUBLICIDAD, EIRL.</t>
  </si>
  <si>
    <t>MANUEL DE JESUS PEREZ</t>
  </si>
  <si>
    <t>JAVIER PEREZ SEGURA</t>
  </si>
  <si>
    <t>JOSE MANUEL DIAZ QUEZADA</t>
  </si>
  <si>
    <t>LEONIDAS MORETA</t>
  </si>
  <si>
    <t>FREDERICK MANUEL MATOS PEREZ</t>
  </si>
  <si>
    <t>DONACIONES</t>
  </si>
  <si>
    <t>HONORARIOS PROFESIONALES</t>
  </si>
  <si>
    <t>SERVICIOS PRESTADOS</t>
  </si>
  <si>
    <t xml:space="preserve">NOMINA </t>
  </si>
  <si>
    <t>JADINSON DIGNOCLATE PEREZ TERRERO</t>
  </si>
  <si>
    <t>24 169,25</t>
  </si>
  <si>
    <t>134 988,89</t>
  </si>
  <si>
    <t>*** ANULADO ***</t>
  </si>
  <si>
    <t>QUESIA DALET MOTA MEJIA</t>
  </si>
  <si>
    <t>114 800,00</t>
  </si>
  <si>
    <t>COLEGIO DOM. ING. ARQ. Y AGRIMENSORES (CODIA)</t>
  </si>
  <si>
    <t>17 066,54</t>
  </si>
  <si>
    <t>Total de Cheques:  59</t>
  </si>
  <si>
    <r>
      <rPr>
        <b/>
        <sz val="12"/>
        <color theme="1"/>
        <rFont val="Calibri"/>
        <family val="2"/>
        <scheme val="minor"/>
      </rPr>
      <t>Total devengado:</t>
    </r>
    <r>
      <rPr>
        <sz val="12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</si>
  <si>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r>
      <t xml:space="preserve">Presupuesto modificado:  </t>
    </r>
    <r>
      <rPr>
        <sz val="12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</si>
  <si>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2"/>
        <color theme="1"/>
        <rFont val="Calibri"/>
        <family val="2"/>
        <scheme val="minor"/>
      </rPr>
      <t>Presupuesto aprobado:</t>
    </r>
    <r>
      <rPr>
        <sz val="12"/>
        <color theme="1"/>
        <rFont val="Calibri"/>
        <family val="2"/>
        <scheme val="minor"/>
      </rPr>
      <t xml:space="preserve"> Se refiere al presupuesto aprobado en la Ley de Presupuesto General del Estado.</t>
    </r>
  </si>
  <si>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</si>
  <si>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</si>
  <si>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</si>
  <si>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</si>
  <si>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</si>
  <si>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</si>
  <si>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4.1.2 - INCREMENTO DE ACTIVOS FINANCIEROS NO CORRIENTES</t>
  </si>
  <si>
    <t>4.1.1 - INCREMENTO DE ACTIVOS FINANCIEROS CORRIENTES</t>
  </si>
  <si>
    <t>4.1 - INCREMENTO DE ACTIVOS FINANCIEROS</t>
  </si>
  <si>
    <t>4 - APLICACIONES FINANCIERAS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</si>
  <si>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</si>
  <si>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</si>
  <si>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</si>
  <si>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</si>
  <si>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2.8 - ADQUISICION DE ACTIVOS FINANCIEROS CON FINES DE POLÍTICA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</si>
  <si>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</si>
  <si>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</si>
  <si>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</si>
  <si>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</si>
  <si>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</si>
  <si>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</si>
  <si>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</si>
  <si>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</si>
  <si>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</si>
  <si>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</si>
  <si>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</si>
  <si>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</si>
  <si>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</si>
  <si>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</si>
  <si>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</si>
  <si>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</si>
  <si>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</si>
  <si>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</si>
  <si>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</si>
  <si>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</si>
  <si>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</si>
  <si>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</si>
  <si>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</si>
  <si>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</si>
  <si>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</si>
  <si>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</si>
  <si>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</si>
  <si>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</si>
  <si>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</si>
  <si>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</si>
  <si>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</si>
  <si>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</si>
  <si>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</si>
  <si>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</si>
  <si>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</si>
  <si>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</si>
  <si>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</si>
  <si>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</si>
  <si>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</si>
  <si>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</si>
  <si>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</si>
  <si>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</si>
  <si>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</si>
  <si>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</si>
  <si>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</si>
  <si>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</si>
  <si>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</si>
  <si>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</si>
  <si>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</si>
  <si>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</si>
  <si>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</si>
  <si>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</si>
  <si>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</si>
  <si>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</si>
  <si>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</si>
  <si>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</si>
  <si>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</si>
  <si>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 xml:space="preserve">Total </t>
  </si>
  <si>
    <t>Diciembre</t>
  </si>
  <si>
    <t xml:space="preserve">Noviembre </t>
  </si>
  <si>
    <t>Octubre</t>
  </si>
  <si>
    <t>Septiembre</t>
  </si>
  <si>
    <t xml:space="preserve">Agosto </t>
  </si>
  <si>
    <t>Julio</t>
  </si>
  <si>
    <t>Junio</t>
  </si>
  <si>
    <t>Mayo</t>
  </si>
  <si>
    <t>Abril</t>
  </si>
  <si>
    <t>Marzo</t>
  </si>
  <si>
    <t>Febrero</t>
  </si>
  <si>
    <t xml:space="preserve">Enero </t>
  </si>
  <si>
    <t xml:space="preserve">Gasto devengado </t>
  </si>
  <si>
    <t>Presupuesto Modificado</t>
  </si>
  <si>
    <t>Presupuesto Aprobado</t>
  </si>
  <si>
    <t>DETALLE</t>
  </si>
  <si>
    <t>En RD$</t>
  </si>
  <si>
    <t xml:space="preserve">Ejecución de Gastos y Aplicaciones Financieras </t>
  </si>
  <si>
    <t xml:space="preserve">AUTORIDAD PORTUARIA DOMINICANA </t>
  </si>
  <si>
    <t>PRESIDENCIA DE LA REPUBLICA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</si>
</sst>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&quot;$&quot;#,##0.00"/>
    <numFmt numFmtId="166" formatCode="_(* #,##0_);_(* \(#,##0\);_(* &quot;-&quot;??_);_(@_)"/>
    <numFmt numFmtId="167" formatCode="_(* #,##0.0_);_(* \(#,##0.0\);_(* &quot;-&quot;??_);_(@_)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10"/>
      <color rgb="FF000000"/>
      <name val="Arial"/>
      <family val="2"/>
    </font>
    <font>
      <b/>
      <i/>
      <sz val="11"/>
      <color rgb="FF0000FF"/>
      <name val="Arial"/>
      <family val="2"/>
    </font>
    <font>
      <sz val="8"/>
      <color rgb="FF000000"/>
      <name val="Arial"/>
      <family val="2"/>
    </font>
    <font>
      <b/>
      <i/>
      <sz val="8"/>
      <color rgb="FF000000"/>
      <name val="Arial"/>
      <family val="2"/>
    </font>
    <font>
      <b/>
      <sz val="8"/>
      <color rgb="FF000000"/>
      <name val="Arial"/>
      <family val="2"/>
    </font>
    <font>
      <sz val="1"/>
      <color rgb="FF000000"/>
      <name val="Arial"/>
      <family val="2"/>
    </font>
    <font>
      <sz val="11"/>
      <color rgb="FF000000"/>
      <name val="Arial"/>
      <family val="2"/>
    </font>
    <font>
      <b/>
      <i/>
      <sz val="10"/>
      <color rgb="FF000080"/>
      <name val="Arial"/>
      <family val="2"/>
    </font>
    <font>
      <i/>
      <sz val="14"/>
      <color rgb="FFFFFFFF"/>
      <name val="Arial"/>
      <family val="2"/>
    </font>
    <font>
      <b/>
      <i/>
      <sz val="9"/>
      <color rgb="FF0000FF"/>
      <name val="Arial"/>
      <family val="2"/>
    </font>
    <font>
      <sz val="7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3"/>
      <name val="Arial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3"/>
      <color rgb="FF000000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3"/>
      <name val="Arial"/>
      <family val="2"/>
    </font>
    <font>
      <b/>
      <i/>
      <sz val="18"/>
      <color rgb="FF000000"/>
      <name val="Calibri"/>
      <family val="2"/>
      <scheme val="minor"/>
    </font>
    <font>
      <sz val="11"/>
      <name val="Arial"/>
      <family val="2"/>
    </font>
    <font>
      <sz val="11"/>
      <color rgb="FF333333"/>
      <name val="Arial"/>
      <family val="2"/>
    </font>
    <font>
      <b/>
      <sz val="14"/>
      <color rgb="FF000000"/>
      <name val="Calibri"/>
      <family val="2"/>
      <scheme val="minor"/>
    </font>
    <font>
      <b/>
      <sz val="11"/>
      <color rgb="FF000000"/>
      <name val="Arial"/>
      <family val="2"/>
    </font>
    <font>
      <b/>
      <sz val="10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4"/>
      <color theme="1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8EA9DB"/>
        <bgColor rgb="FF000000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4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theme="4" tint="0.79998168889431442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</borders>
  <cellStyleXfs count="29">
    <xf numFmtId="0" fontId="0" fillId="0" borderId="0"/>
    <xf numFmtId="43" fontId="1" fillId="0" borderId="0" applyFont="0" applyFill="0" applyBorder="0" applyAlignment="0" applyProtection="0"/>
    <xf numFmtId="0" fontId="7" fillId="3" borderId="0">
      <alignment horizontal="left" vertical="top"/>
    </xf>
    <xf numFmtId="0" fontId="7" fillId="3" borderId="0">
      <alignment horizontal="left" vertical="top"/>
    </xf>
    <xf numFmtId="0" fontId="8" fillId="3" borderId="0">
      <alignment horizontal="left" vertical="top"/>
    </xf>
    <xf numFmtId="0" fontId="9" fillId="3" borderId="0">
      <alignment horizontal="left" vertical="top"/>
    </xf>
    <xf numFmtId="0" fontId="9" fillId="3" borderId="0">
      <alignment horizontal="right" vertical="top"/>
    </xf>
    <xf numFmtId="0" fontId="10" fillId="3" borderId="0">
      <alignment horizontal="left" vertical="top"/>
    </xf>
    <xf numFmtId="0" fontId="11" fillId="3" borderId="0">
      <alignment horizontal="right" vertical="top"/>
    </xf>
    <xf numFmtId="0" fontId="12" fillId="3" borderId="0">
      <alignment horizontal="left" vertical="top"/>
    </xf>
    <xf numFmtId="0" fontId="12" fillId="3" borderId="0">
      <alignment horizontal="left" vertical="top"/>
    </xf>
    <xf numFmtId="0" fontId="13" fillId="3" borderId="0">
      <alignment horizontal="center" vertical="top"/>
    </xf>
    <xf numFmtId="0" fontId="14" fillId="3" borderId="0">
      <alignment horizontal="left" vertical="top"/>
    </xf>
    <xf numFmtId="0" fontId="14" fillId="3" borderId="0">
      <alignment horizontal="left" vertical="top"/>
    </xf>
    <xf numFmtId="0" fontId="15" fillId="3" borderId="0">
      <alignment horizontal="left" vertical="top"/>
    </xf>
    <xf numFmtId="0" fontId="14" fillId="3" borderId="0">
      <alignment horizontal="left" vertical="top"/>
    </xf>
    <xf numFmtId="0" fontId="14" fillId="3" borderId="0">
      <alignment horizontal="left" vertical="top"/>
    </xf>
    <xf numFmtId="0" fontId="14" fillId="3" borderId="0">
      <alignment horizontal="left" vertical="top"/>
    </xf>
    <xf numFmtId="0" fontId="14" fillId="3" borderId="0">
      <alignment horizontal="left" vertical="top"/>
    </xf>
    <xf numFmtId="0" fontId="14" fillId="3" borderId="0">
      <alignment horizontal="left" vertical="top"/>
    </xf>
    <xf numFmtId="0" fontId="7" fillId="3" borderId="0">
      <alignment horizontal="left" vertical="top"/>
    </xf>
    <xf numFmtId="0" fontId="14" fillId="3" borderId="0">
      <alignment horizontal="left" vertical="top"/>
    </xf>
    <xf numFmtId="0" fontId="12" fillId="4" borderId="0">
      <alignment horizontal="left" vertical="top"/>
    </xf>
    <xf numFmtId="0" fontId="8" fillId="3" borderId="0">
      <alignment horizontal="center" vertical="top"/>
    </xf>
    <xf numFmtId="0" fontId="16" fillId="3" borderId="0">
      <alignment horizontal="center" vertical="top"/>
    </xf>
    <xf numFmtId="0" fontId="9" fillId="3" borderId="0">
      <alignment horizontal="right" vertical="top"/>
    </xf>
    <xf numFmtId="0" fontId="17" fillId="3" borderId="0">
      <alignment horizontal="left" vertical="top"/>
    </xf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7">
    <xf numFmtId="0" fontId="0" fillId="0" borderId="0" xfId="0"/>
    <xf numFmtId="0" fontId="0" fillId="2" borderId="0" xfId="0" applyFill="1"/>
    <xf numFmtId="0" fontId="18" fillId="0" borderId="0" xfId="0" applyFont="1"/>
    <xf numFmtId="0" fontId="19" fillId="5" borderId="0" xfId="0" applyFont="1" applyFill="1"/>
    <xf numFmtId="0" fontId="6" fillId="0" borderId="0" xfId="0" applyFont="1"/>
    <xf numFmtId="0" fontId="18" fillId="5" borderId="0" xfId="0" applyFont="1" applyFill="1"/>
    <xf numFmtId="0" fontId="20" fillId="5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22" fillId="5" borderId="0" xfId="0" applyFont="1" applyFill="1"/>
    <xf numFmtId="14" fontId="24" fillId="5" borderId="2" xfId="0" applyNumberFormat="1" applyFont="1" applyFill="1" applyBorder="1" applyAlignment="1">
      <alignment horizontal="center" wrapText="1"/>
    </xf>
    <xf numFmtId="0" fontId="24" fillId="5" borderId="3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 wrapText="1"/>
    </xf>
    <xf numFmtId="4" fontId="24" fillId="5" borderId="3" xfId="0" applyNumberFormat="1" applyFont="1" applyFill="1" applyBorder="1"/>
    <xf numFmtId="14" fontId="24" fillId="5" borderId="3" xfId="0" applyNumberFormat="1" applyFont="1" applyFill="1" applyBorder="1" applyAlignment="1">
      <alignment horizontal="center"/>
    </xf>
    <xf numFmtId="0" fontId="24" fillId="5" borderId="3" xfId="0" applyFont="1" applyFill="1" applyBorder="1"/>
    <xf numFmtId="4" fontId="26" fillId="0" borderId="12" xfId="0" applyNumberFormat="1" applyFont="1" applyBorder="1" applyAlignment="1">
      <alignment horizontal="center" wrapText="1"/>
    </xf>
    <xf numFmtId="0" fontId="24" fillId="5" borderId="0" xfId="0" applyFont="1" applyFill="1" applyAlignment="1">
      <alignment horizontal="center" wrapText="1"/>
    </xf>
    <xf numFmtId="0" fontId="7" fillId="5" borderId="0" xfId="0" applyFont="1" applyFill="1" applyAlignment="1">
      <alignment vertical="center" wrapText="1"/>
    </xf>
    <xf numFmtId="0" fontId="24" fillId="5" borderId="0" xfId="0" applyFont="1" applyFill="1"/>
    <xf numFmtId="0" fontId="7" fillId="5" borderId="0" xfId="0" applyFont="1" applyFill="1" applyAlignment="1">
      <alignment horizontal="left" wrapText="1"/>
    </xf>
    <xf numFmtId="14" fontId="24" fillId="5" borderId="3" xfId="0" applyNumberFormat="1" applyFont="1" applyFill="1" applyBorder="1" applyAlignment="1">
      <alignment horizontal="center" wrapText="1"/>
    </xf>
    <xf numFmtId="0" fontId="7" fillId="5" borderId="2" xfId="0" applyFont="1" applyFill="1" applyBorder="1" applyAlignment="1">
      <alignment horizontal="center" wrapText="1"/>
    </xf>
    <xf numFmtId="4" fontId="24" fillId="5" borderId="3" xfId="0" applyNumberFormat="1" applyFont="1" applyFill="1" applyBorder="1" applyAlignment="1">
      <alignment horizontal="center" wrapText="1"/>
    </xf>
    <xf numFmtId="4" fontId="25" fillId="0" borderId="3" xfId="0" applyNumberFormat="1" applyFont="1" applyBorder="1"/>
    <xf numFmtId="0" fontId="7" fillId="5" borderId="0" xfId="0" applyFont="1" applyFill="1" applyAlignment="1">
      <alignment horizontal="center" wrapText="1"/>
    </xf>
    <xf numFmtId="0" fontId="24" fillId="5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2" fillId="5" borderId="0" xfId="0" applyFont="1" applyFill="1" applyAlignment="1">
      <alignment horizontal="left" vertical="top"/>
    </xf>
    <xf numFmtId="0" fontId="20" fillId="5" borderId="0" xfId="0" applyFont="1" applyFill="1" applyAlignment="1">
      <alignment horizontal="left" vertical="top"/>
    </xf>
    <xf numFmtId="0" fontId="19" fillId="5" borderId="0" xfId="0" applyFont="1" applyFill="1" applyAlignment="1">
      <alignment horizontal="left" vertical="top" wrapText="1"/>
    </xf>
    <xf numFmtId="0" fontId="30" fillId="5" borderId="0" xfId="0" applyFont="1" applyFill="1" applyAlignment="1">
      <alignment horizontal="left" vertical="top" wrapText="1"/>
    </xf>
    <xf numFmtId="0" fontId="20" fillId="5" borderId="0" xfId="0" applyFont="1" applyFill="1" applyAlignment="1">
      <alignment horizontal="center" vertical="center"/>
    </xf>
    <xf numFmtId="0" fontId="30" fillId="5" borderId="0" xfId="0" applyFont="1" applyFill="1" applyAlignment="1">
      <alignment horizontal="center" vertical="center" wrapText="1"/>
    </xf>
    <xf numFmtId="0" fontId="20" fillId="5" borderId="0" xfId="0" applyFont="1" applyFill="1"/>
    <xf numFmtId="14" fontId="24" fillId="5" borderId="3" xfId="0" applyNumberFormat="1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6" xfId="0" applyFont="1" applyFill="1" applyBorder="1" applyAlignment="1">
      <alignment horizontal="center" vertical="center" wrapText="1"/>
    </xf>
    <xf numFmtId="4" fontId="24" fillId="5" borderId="3" xfId="0" applyNumberFormat="1" applyFont="1" applyFill="1" applyBorder="1" applyAlignment="1">
      <alignment horizontal="center" vertical="center" wrapText="1"/>
    </xf>
    <xf numFmtId="0" fontId="28" fillId="5" borderId="12" xfId="0" applyFont="1" applyFill="1" applyBorder="1" applyAlignment="1">
      <alignment horizontal="center" vertical="center" wrapText="1"/>
    </xf>
    <xf numFmtId="4" fontId="25" fillId="5" borderId="12" xfId="0" applyNumberFormat="1" applyFont="1" applyFill="1" applyBorder="1" applyAlignment="1">
      <alignment horizontal="center" vertical="center" wrapText="1"/>
    </xf>
    <xf numFmtId="0" fontId="31" fillId="5" borderId="0" xfId="0" applyFont="1" applyFill="1" applyAlignment="1">
      <alignment vertical="center"/>
    </xf>
    <xf numFmtId="0" fontId="32" fillId="5" borderId="0" xfId="0" applyFont="1" applyFill="1" applyAlignment="1">
      <alignment vertical="center" wrapText="1"/>
    </xf>
    <xf numFmtId="0" fontId="24" fillId="5" borderId="0" xfId="0" applyFont="1" applyFill="1" applyAlignment="1">
      <alignment horizontal="left"/>
    </xf>
    <xf numFmtId="0" fontId="32" fillId="5" borderId="0" xfId="0" applyFont="1" applyFill="1" applyAlignment="1">
      <alignment vertical="center"/>
    </xf>
    <xf numFmtId="0" fontId="34" fillId="5" borderId="3" xfId="0" applyFont="1" applyFill="1" applyBorder="1" applyAlignment="1">
      <alignment horizontal="center" wrapText="1"/>
    </xf>
    <xf numFmtId="0" fontId="35" fillId="5" borderId="0" xfId="0" applyFont="1" applyFill="1" applyAlignment="1">
      <alignment horizontal="center" vertical="center"/>
    </xf>
    <xf numFmtId="0" fontId="7" fillId="5" borderId="3" xfId="0" applyFont="1" applyFill="1" applyBorder="1" applyAlignment="1">
      <alignment horizontal="center" wrapText="1"/>
    </xf>
    <xf numFmtId="0" fontId="7" fillId="5" borderId="3" xfId="0" applyFont="1" applyFill="1" applyBorder="1" applyAlignment="1">
      <alignment horizontal="right" wrapText="1"/>
    </xf>
    <xf numFmtId="0" fontId="7" fillId="5" borderId="3" xfId="0" applyFont="1" applyFill="1" applyBorder="1" applyAlignment="1">
      <alignment horizontal="center"/>
    </xf>
    <xf numFmtId="0" fontId="34" fillId="5" borderId="0" xfId="0" applyFont="1" applyFill="1" applyAlignment="1">
      <alignment horizontal="right" wrapText="1"/>
    </xf>
    <xf numFmtId="0" fontId="34" fillId="5" borderId="0" xfId="0" applyFont="1" applyFill="1" applyAlignment="1">
      <alignment horizontal="center" wrapText="1"/>
    </xf>
    <xf numFmtId="0" fontId="28" fillId="5" borderId="0" xfId="0" applyFont="1" applyFill="1" applyAlignment="1">
      <alignment horizontal="center" vertical="center" wrapText="1"/>
    </xf>
    <xf numFmtId="0" fontId="30" fillId="5" borderId="0" xfId="0" applyFont="1" applyFill="1" applyAlignment="1">
      <alignment horizontal="center" wrapText="1"/>
    </xf>
    <xf numFmtId="0" fontId="30" fillId="5" borderId="0" xfId="0" applyFont="1" applyFill="1" applyAlignment="1">
      <alignment horizontal="center"/>
    </xf>
    <xf numFmtId="0" fontId="20" fillId="5" borderId="0" xfId="0" applyFont="1" applyFill="1" applyAlignment="1">
      <alignment vertical="top"/>
    </xf>
    <xf numFmtId="0" fontId="28" fillId="8" borderId="1" xfId="0" applyFont="1" applyFill="1" applyBorder="1" applyAlignment="1">
      <alignment horizontal="center" vertical="center" wrapText="1"/>
    </xf>
    <xf numFmtId="0" fontId="28" fillId="8" borderId="7" xfId="0" applyFont="1" applyFill="1" applyBorder="1" applyAlignment="1">
      <alignment horizontal="center" vertical="center" wrapText="1"/>
    </xf>
    <xf numFmtId="0" fontId="28" fillId="6" borderId="18" xfId="0" applyFont="1" applyFill="1" applyBorder="1" applyAlignment="1">
      <alignment horizontal="center" vertical="center" wrapText="1"/>
    </xf>
    <xf numFmtId="0" fontId="28" fillId="8" borderId="3" xfId="0" applyFont="1" applyFill="1" applyBorder="1" applyAlignment="1">
      <alignment horizontal="center" vertical="center" wrapText="1"/>
    </xf>
    <xf numFmtId="0" fontId="28" fillId="8" borderId="6" xfId="0" applyFont="1" applyFill="1" applyBorder="1" applyAlignment="1">
      <alignment horizontal="center" vertical="center" wrapText="1"/>
    </xf>
    <xf numFmtId="0" fontId="28" fillId="6" borderId="3" xfId="0" applyFont="1" applyFill="1" applyBorder="1" applyAlignment="1">
      <alignment horizontal="center" vertical="center" wrapText="1"/>
    </xf>
    <xf numFmtId="0" fontId="37" fillId="5" borderId="3" xfId="0" applyFont="1" applyFill="1" applyBorder="1" applyAlignment="1">
      <alignment horizontal="center" wrapText="1"/>
    </xf>
    <xf numFmtId="0" fontId="13" fillId="5" borderId="3" xfId="0" applyFont="1" applyFill="1" applyBorder="1" applyAlignment="1">
      <alignment horizontal="center" wrapText="1"/>
    </xf>
    <xf numFmtId="0" fontId="37" fillId="5" borderId="3" xfId="0" applyFont="1" applyFill="1" applyBorder="1" applyAlignment="1">
      <alignment horizontal="center"/>
    </xf>
    <xf numFmtId="4" fontId="37" fillId="5" borderId="3" xfId="0" applyNumberFormat="1" applyFont="1" applyFill="1" applyBorder="1" applyAlignment="1">
      <alignment horizontal="right"/>
    </xf>
    <xf numFmtId="0" fontId="37" fillId="5" borderId="3" xfId="0" applyFont="1" applyFill="1" applyBorder="1" applyAlignment="1">
      <alignment horizontal="right"/>
    </xf>
    <xf numFmtId="0" fontId="24" fillId="5" borderId="2" xfId="0" applyFont="1" applyFill="1" applyBorder="1" applyAlignment="1">
      <alignment horizontal="center"/>
    </xf>
    <xf numFmtId="0" fontId="24" fillId="5" borderId="3" xfId="0" applyFont="1" applyFill="1" applyBorder="1" applyAlignment="1">
      <alignment horizontal="center" wrapText="1"/>
    </xf>
    <xf numFmtId="0" fontId="6" fillId="5" borderId="3" xfId="0" applyFont="1" applyFill="1" applyBorder="1" applyAlignment="1">
      <alignment horizontal="right" wrapText="1"/>
    </xf>
    <xf numFmtId="4" fontId="25" fillId="5" borderId="3" xfId="0" applyNumberFormat="1" applyFont="1" applyFill="1" applyBorder="1" applyAlignment="1">
      <alignment horizontal="center" wrapText="1"/>
    </xf>
    <xf numFmtId="0" fontId="4" fillId="5" borderId="0" xfId="0" applyFont="1" applyFill="1" applyAlignment="1">
      <alignment horizontal="center"/>
    </xf>
    <xf numFmtId="0" fontId="4" fillId="5" borderId="0" xfId="0" applyFont="1" applyFill="1"/>
    <xf numFmtId="0" fontId="4" fillId="5" borderId="0" xfId="0" applyFont="1" applyFill="1" applyAlignment="1">
      <alignment horizontal="right"/>
    </xf>
    <xf numFmtId="0" fontId="37" fillId="5" borderId="0" xfId="0" applyFont="1" applyFill="1"/>
    <xf numFmtId="0" fontId="25" fillId="5" borderId="0" xfId="0" applyFont="1" applyFill="1" applyAlignment="1">
      <alignment horizontal="center"/>
    </xf>
    <xf numFmtId="0" fontId="37" fillId="0" borderId="0" xfId="0" applyFont="1" applyAlignment="1">
      <alignment horizontal="center" vertical="top"/>
    </xf>
    <xf numFmtId="0" fontId="37" fillId="0" borderId="0" xfId="0" applyFont="1" applyAlignment="1">
      <alignment horizontal="center" vertical="top" wrapText="1"/>
    </xf>
    <xf numFmtId="0" fontId="37" fillId="0" borderId="0" xfId="0" applyFont="1" applyAlignment="1">
      <alignment horizontal="left" vertical="top" wrapText="1"/>
    </xf>
    <xf numFmtId="0" fontId="37" fillId="5" borderId="0" xfId="0" applyFont="1" applyFill="1" applyAlignment="1">
      <alignment horizontal="right"/>
    </xf>
    <xf numFmtId="14" fontId="37" fillId="5" borderId="3" xfId="0" applyNumberFormat="1" applyFont="1" applyFill="1" applyBorder="1" applyAlignment="1">
      <alignment horizontal="center"/>
    </xf>
    <xf numFmtId="4" fontId="37" fillId="5" borderId="3" xfId="0" applyNumberFormat="1" applyFont="1" applyFill="1" applyBorder="1"/>
    <xf numFmtId="0" fontId="2" fillId="5" borderId="0" xfId="0" applyFont="1" applyFill="1" applyAlignment="1">
      <alignment horizontal="right" vertical="center" wrapText="1"/>
    </xf>
    <xf numFmtId="4" fontId="39" fillId="0" borderId="12" xfId="0" applyNumberFormat="1" applyFont="1" applyBorder="1"/>
    <xf numFmtId="0" fontId="5" fillId="5" borderId="0" xfId="0" applyFont="1" applyFill="1"/>
    <xf numFmtId="0" fontId="26" fillId="5" borderId="0" xfId="0" applyFont="1" applyFill="1" applyAlignment="1">
      <alignment horizontal="center"/>
    </xf>
    <xf numFmtId="14" fontId="37" fillId="5" borderId="3" xfId="0" applyNumberFormat="1" applyFont="1" applyFill="1" applyBorder="1" applyAlignment="1">
      <alignment horizontal="center" wrapText="1"/>
    </xf>
    <xf numFmtId="0" fontId="28" fillId="5" borderId="0" xfId="0" applyFont="1" applyFill="1" applyAlignment="1">
      <alignment horizontal="right"/>
    </xf>
    <xf numFmtId="4" fontId="6" fillId="5" borderId="3" xfId="0" applyNumberFormat="1" applyFont="1" applyFill="1" applyBorder="1"/>
    <xf numFmtId="0" fontId="41" fillId="5" borderId="0" xfId="0" applyFont="1" applyFill="1"/>
    <xf numFmtId="0" fontId="6" fillId="5" borderId="0" xfId="0" applyFont="1" applyFill="1"/>
    <xf numFmtId="0" fontId="42" fillId="5" borderId="0" xfId="0" applyFont="1" applyFill="1" applyAlignment="1">
      <alignment horizontal="center"/>
    </xf>
    <xf numFmtId="0" fontId="43" fillId="5" borderId="0" xfId="0" applyFont="1" applyFill="1" applyAlignment="1">
      <alignment horizontal="center"/>
    </xf>
    <xf numFmtId="0" fontId="30" fillId="5" borderId="2" xfId="0" applyFont="1" applyFill="1" applyBorder="1" applyAlignment="1">
      <alignment horizontal="center" wrapText="1"/>
    </xf>
    <xf numFmtId="0" fontId="28" fillId="5" borderId="2" xfId="0" applyFont="1" applyFill="1" applyBorder="1" applyAlignment="1">
      <alignment horizontal="center" wrapText="1"/>
    </xf>
    <xf numFmtId="0" fontId="34" fillId="8" borderId="3" xfId="0" applyFont="1" applyFill="1" applyBorder="1" applyAlignment="1">
      <alignment horizontal="center" wrapText="1"/>
    </xf>
    <xf numFmtId="0" fontId="2" fillId="5" borderId="0" xfId="0" applyFont="1" applyFill="1"/>
    <xf numFmtId="0" fontId="5" fillId="0" borderId="14" xfId="0" applyFont="1" applyBorder="1" applyAlignment="1">
      <alignment horizontal="center"/>
    </xf>
    <xf numFmtId="4" fontId="5" fillId="5" borderId="3" xfId="0" applyNumberFormat="1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 vertical="center" wrapText="1"/>
    </xf>
    <xf numFmtId="4" fontId="39" fillId="5" borderId="12" xfId="0" applyNumberFormat="1" applyFont="1" applyFill="1" applyBorder="1"/>
    <xf numFmtId="0" fontId="44" fillId="5" borderId="0" xfId="0" applyFont="1" applyFill="1" applyAlignment="1">
      <alignment horizontal="center"/>
    </xf>
    <xf numFmtId="14" fontId="5" fillId="0" borderId="2" xfId="0" applyNumberFormat="1" applyFont="1" applyBorder="1" applyAlignment="1">
      <alignment horizontal="center"/>
    </xf>
    <xf numFmtId="4" fontId="5" fillId="5" borderId="2" xfId="0" applyNumberFormat="1" applyFont="1" applyFill="1" applyBorder="1" applyAlignment="1">
      <alignment horizontal="center"/>
    </xf>
    <xf numFmtId="0" fontId="45" fillId="5" borderId="0" xfId="0" applyFont="1" applyFill="1" applyAlignment="1">
      <alignment horizontal="right"/>
    </xf>
    <xf numFmtId="4" fontId="5" fillId="0" borderId="2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4" fontId="5" fillId="0" borderId="14" xfId="0" applyNumberFormat="1" applyFont="1" applyBorder="1"/>
    <xf numFmtId="0" fontId="5" fillId="0" borderId="14" xfId="0" applyFont="1" applyBorder="1" applyAlignment="1">
      <alignment horizontal="right"/>
    </xf>
    <xf numFmtId="4" fontId="5" fillId="0" borderId="3" xfId="0" applyNumberFormat="1" applyFont="1" applyBorder="1" applyAlignment="1">
      <alignment horizontal="center"/>
    </xf>
    <xf numFmtId="4" fontId="2" fillId="5" borderId="10" xfId="0" applyNumberFormat="1" applyFont="1" applyFill="1" applyBorder="1" applyAlignment="1">
      <alignment horizontal="center" vertical="center" wrapText="1"/>
    </xf>
    <xf numFmtId="0" fontId="39" fillId="5" borderId="0" xfId="0" applyFont="1" applyFill="1"/>
    <xf numFmtId="0" fontId="46" fillId="5" borderId="0" xfId="0" applyFont="1" applyFill="1" applyAlignment="1">
      <alignment horizontal="center"/>
    </xf>
    <xf numFmtId="0" fontId="2" fillId="5" borderId="3" xfId="0" applyFont="1" applyFill="1" applyBorder="1" applyAlignment="1">
      <alignment horizontal="right"/>
    </xf>
    <xf numFmtId="4" fontId="2" fillId="5" borderId="2" xfId="0" applyNumberFormat="1" applyFont="1" applyFill="1" applyBorder="1"/>
    <xf numFmtId="0" fontId="44" fillId="5" borderId="0" xfId="0" applyFont="1" applyFill="1"/>
    <xf numFmtId="0" fontId="3" fillId="8" borderId="9" xfId="0" applyFont="1" applyFill="1" applyBorder="1" applyAlignment="1">
      <alignment horizontal="center" wrapText="1"/>
    </xf>
    <xf numFmtId="0" fontId="41" fillId="6" borderId="7" xfId="0" applyFont="1" applyFill="1" applyBorder="1" applyAlignment="1">
      <alignment horizontal="center"/>
    </xf>
    <xf numFmtId="0" fontId="27" fillId="5" borderId="0" xfId="0" applyFont="1" applyFill="1" applyAlignment="1">
      <alignment vertical="center"/>
    </xf>
    <xf numFmtId="0" fontId="31" fillId="5" borderId="0" xfId="0" applyFont="1" applyFill="1"/>
    <xf numFmtId="0" fontId="2" fillId="5" borderId="0" xfId="0" applyFont="1" applyFill="1" applyAlignment="1">
      <alignment horizontal="center"/>
    </xf>
    <xf numFmtId="0" fontId="27" fillId="5" borderId="0" xfId="0" applyFont="1" applyFill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4" fillId="5" borderId="0" xfId="0" applyFont="1" applyFill="1" applyAlignment="1">
      <alignment horizontal="left" wrapText="1"/>
    </xf>
    <xf numFmtId="0" fontId="18" fillId="0" borderId="0" xfId="0" applyFont="1" applyAlignment="1">
      <alignment horizontal="left"/>
    </xf>
    <xf numFmtId="4" fontId="24" fillId="0" borderId="3" xfId="0" applyNumberFormat="1" applyFont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28" fillId="8" borderId="1" xfId="0" applyFont="1" applyFill="1" applyBorder="1" applyAlignment="1">
      <alignment horizontal="center" wrapText="1"/>
    </xf>
    <xf numFmtId="0" fontId="28" fillId="6" borderId="1" xfId="0" applyFont="1" applyFill="1" applyBorder="1" applyAlignment="1">
      <alignment horizontal="center" wrapText="1"/>
    </xf>
    <xf numFmtId="2" fontId="7" fillId="5" borderId="2" xfId="0" applyNumberFormat="1" applyFont="1" applyFill="1" applyBorder="1" applyAlignment="1">
      <alignment horizontal="center" wrapText="1"/>
    </xf>
    <xf numFmtId="17" fontId="31" fillId="5" borderId="0" xfId="0" applyNumberFormat="1" applyFont="1" applyFill="1"/>
    <xf numFmtId="17" fontId="31" fillId="5" borderId="0" xfId="0" applyNumberFormat="1" applyFont="1" applyFill="1" applyAlignment="1">
      <alignment horizontal="left"/>
    </xf>
    <xf numFmtId="165" fontId="36" fillId="7" borderId="8" xfId="0" applyNumberFormat="1" applyFont="1" applyFill="1" applyBorder="1" applyAlignment="1">
      <alignment horizontal="center" vertical="center"/>
    </xf>
    <xf numFmtId="0" fontId="36" fillId="7" borderId="11" xfId="0" applyFont="1" applyFill="1" applyBorder="1" applyAlignment="1">
      <alignment vertical="center" wrapText="1"/>
    </xf>
    <xf numFmtId="0" fontId="36" fillId="7" borderId="21" xfId="0" applyFont="1" applyFill="1" applyBorder="1" applyAlignment="1">
      <alignment vertical="center" wrapText="1"/>
    </xf>
    <xf numFmtId="14" fontId="37" fillId="5" borderId="3" xfId="0" applyNumberFormat="1" applyFont="1" applyFill="1" applyBorder="1" applyAlignment="1">
      <alignment horizontal="left"/>
    </xf>
    <xf numFmtId="3" fontId="37" fillId="5" borderId="3" xfId="0" applyNumberFormat="1" applyFont="1" applyFill="1" applyBorder="1" applyAlignment="1">
      <alignment horizontal="right"/>
    </xf>
    <xf numFmtId="0" fontId="25" fillId="5" borderId="3" xfId="0" applyFont="1" applyFill="1" applyBorder="1" applyAlignment="1">
      <alignment horizontal="center"/>
    </xf>
    <xf numFmtId="0" fontId="25" fillId="5" borderId="20" xfId="0" applyFont="1" applyFill="1" applyBorder="1" applyAlignment="1">
      <alignment horizontal="center" wrapText="1"/>
    </xf>
    <xf numFmtId="4" fontId="38" fillId="0" borderId="3" xfId="0" applyNumberFormat="1" applyFont="1" applyBorder="1" applyAlignment="1">
      <alignment horizontal="right" wrapText="1"/>
    </xf>
    <xf numFmtId="4" fontId="38" fillId="0" borderId="3" xfId="0" applyNumberFormat="1" applyFont="1" applyBorder="1" applyAlignment="1">
      <alignment wrapText="1"/>
    </xf>
    <xf numFmtId="4" fontId="44" fillId="5" borderId="3" xfId="0" applyNumberFormat="1" applyFont="1" applyFill="1" applyBorder="1"/>
    <xf numFmtId="0" fontId="3" fillId="5" borderId="3" xfId="0" applyFont="1" applyFill="1" applyBorder="1" applyAlignment="1">
      <alignment horizontal="center"/>
    </xf>
    <xf numFmtId="0" fontId="36" fillId="9" borderId="0" xfId="0" applyFont="1" applyFill="1" applyAlignment="1">
      <alignment vertical="center" wrapText="1"/>
    </xf>
    <xf numFmtId="165" fontId="36" fillId="9" borderId="0" xfId="0" applyNumberFormat="1" applyFont="1" applyFill="1" applyAlignment="1">
      <alignment horizontal="center" vertical="center"/>
    </xf>
    <xf numFmtId="0" fontId="6" fillId="8" borderId="16" xfId="0" applyFont="1" applyFill="1" applyBorder="1" applyAlignment="1">
      <alignment horizontal="center" wrapText="1"/>
    </xf>
    <xf numFmtId="0" fontId="34" fillId="8" borderId="16" xfId="0" applyFont="1" applyFill="1" applyBorder="1" applyAlignment="1">
      <alignment horizontal="center" wrapText="1"/>
    </xf>
    <xf numFmtId="0" fontId="26" fillId="5" borderId="0" xfId="0" applyFont="1" applyFill="1"/>
    <xf numFmtId="0" fontId="21" fillId="8" borderId="7" xfId="0" applyFont="1" applyFill="1" applyBorder="1" applyAlignment="1">
      <alignment horizontal="center" wrapText="1"/>
    </xf>
    <xf numFmtId="0" fontId="25" fillId="8" borderId="15" xfId="0" applyFont="1" applyFill="1" applyBorder="1" applyAlignment="1">
      <alignment horizontal="center" wrapText="1"/>
    </xf>
    <xf numFmtId="0" fontId="25" fillId="8" borderId="16" xfId="0" applyFont="1" applyFill="1" applyBorder="1" applyAlignment="1">
      <alignment horizontal="center" wrapText="1"/>
    </xf>
    <xf numFmtId="2" fontId="37" fillId="5" borderId="3" xfId="0" applyNumberFormat="1" applyFont="1" applyFill="1" applyBorder="1" applyAlignment="1">
      <alignment horizontal="center"/>
    </xf>
    <xf numFmtId="2" fontId="37" fillId="5" borderId="3" xfId="0" applyNumberFormat="1" applyFont="1" applyFill="1" applyBorder="1" applyAlignment="1">
      <alignment horizontal="center" wrapText="1"/>
    </xf>
    <xf numFmtId="4" fontId="13" fillId="5" borderId="3" xfId="0" applyNumberFormat="1" applyFont="1" applyFill="1" applyBorder="1" applyAlignment="1">
      <alignment horizontal="right"/>
    </xf>
    <xf numFmtId="4" fontId="13" fillId="5" borderId="3" xfId="0" applyNumberFormat="1" applyFont="1" applyFill="1" applyBorder="1"/>
    <xf numFmtId="0" fontId="28" fillId="8" borderId="3" xfId="0" applyFont="1" applyFill="1" applyBorder="1" applyAlignment="1">
      <alignment horizontal="center" wrapText="1"/>
    </xf>
    <xf numFmtId="0" fontId="29" fillId="8" borderId="3" xfId="0" applyFont="1" applyFill="1" applyBorder="1" applyAlignment="1">
      <alignment horizontal="center" wrapText="1"/>
    </xf>
    <xf numFmtId="0" fontId="6" fillId="8" borderId="11" xfId="0" applyFont="1" applyFill="1" applyBorder="1" applyAlignment="1">
      <alignment horizontal="center" wrapText="1"/>
    </xf>
    <xf numFmtId="0" fontId="6" fillId="8" borderId="7" xfId="0" applyFont="1" applyFill="1" applyBorder="1" applyAlignment="1">
      <alignment horizontal="center" wrapText="1"/>
    </xf>
    <xf numFmtId="0" fontId="6" fillId="8" borderId="21" xfId="0" applyFont="1" applyFill="1" applyBorder="1" applyAlignment="1">
      <alignment horizontal="center" wrapText="1"/>
    </xf>
    <xf numFmtId="0" fontId="6" fillId="8" borderId="9" xfId="0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5" fillId="0" borderId="3" xfId="0" applyFont="1" applyBorder="1" applyAlignment="1">
      <alignment horizontal="center"/>
    </xf>
    <xf numFmtId="14" fontId="5" fillId="0" borderId="3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39" fillId="0" borderId="0" xfId="0" applyFont="1"/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/>
    </xf>
    <xf numFmtId="0" fontId="41" fillId="0" borderId="3" xfId="0" applyFont="1" applyBorder="1" applyAlignment="1">
      <alignment horizontal="center"/>
    </xf>
    <xf numFmtId="14" fontId="41" fillId="0" borderId="2" xfId="0" applyNumberFormat="1" applyFont="1" applyBorder="1" applyAlignment="1">
      <alignment horizontal="center"/>
    </xf>
    <xf numFmtId="0" fontId="5" fillId="0" borderId="14" xfId="0" applyFont="1" applyBorder="1"/>
    <xf numFmtId="0" fontId="41" fillId="0" borderId="2" xfId="0" applyFont="1" applyBorder="1" applyAlignment="1">
      <alignment horizontal="center"/>
    </xf>
    <xf numFmtId="0" fontId="50" fillId="0" borderId="3" xfId="0" applyFont="1" applyBorder="1" applyAlignment="1">
      <alignment horizontal="center"/>
    </xf>
    <xf numFmtId="4" fontId="41" fillId="0" borderId="3" xfId="0" applyNumberFormat="1" applyFont="1" applyBorder="1" applyAlignment="1">
      <alignment horizontal="center"/>
    </xf>
    <xf numFmtId="4" fontId="3" fillId="0" borderId="23" xfId="0" applyNumberFormat="1" applyFont="1" applyBorder="1"/>
    <xf numFmtId="0" fontId="3" fillId="8" borderId="20" xfId="0" applyFont="1" applyFill="1" applyBorder="1" applyAlignment="1">
      <alignment horizontal="center" wrapText="1"/>
    </xf>
    <xf numFmtId="0" fontId="3" fillId="8" borderId="24" xfId="0" applyFont="1" applyFill="1" applyBorder="1" applyAlignment="1">
      <alignment horizontal="center" wrapText="1"/>
    </xf>
    <xf numFmtId="0" fontId="3" fillId="8" borderId="14" xfId="0" applyFont="1" applyFill="1" applyBorder="1" applyAlignment="1">
      <alignment horizontal="center" wrapText="1"/>
    </xf>
    <xf numFmtId="0" fontId="41" fillId="6" borderId="1" xfId="0" applyFont="1" applyFill="1" applyBorder="1" applyAlignment="1">
      <alignment horizontal="center"/>
    </xf>
    <xf numFmtId="0" fontId="41" fillId="6" borderId="3" xfId="0" applyFont="1" applyFill="1" applyBorder="1" applyAlignment="1">
      <alignment horizontal="center"/>
    </xf>
    <xf numFmtId="0" fontId="41" fillId="6" borderId="14" xfId="0" applyFont="1" applyFill="1" applyBorder="1" applyAlignment="1">
      <alignment horizontal="center"/>
    </xf>
    <xf numFmtId="0" fontId="48" fillId="2" borderId="0" xfId="0" applyFont="1" applyFill="1"/>
    <xf numFmtId="0" fontId="23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3" xfId="0" applyFill="1" applyBorder="1"/>
    <xf numFmtId="0" fontId="48" fillId="0" borderId="3" xfId="0" applyFont="1" applyBorder="1" applyAlignment="1">
      <alignment horizontal="center" vertical="center"/>
    </xf>
    <xf numFmtId="165" fontId="48" fillId="0" borderId="27" xfId="0" applyNumberFormat="1" applyFont="1" applyBorder="1" applyAlignment="1">
      <alignment horizontal="center" vertical="center"/>
    </xf>
    <xf numFmtId="165" fontId="48" fillId="0" borderId="17" xfId="0" applyNumberFormat="1" applyFont="1" applyBorder="1" applyAlignment="1">
      <alignment horizontal="center" vertical="center"/>
    </xf>
    <xf numFmtId="165" fontId="48" fillId="0" borderId="22" xfId="0" applyNumberFormat="1" applyFont="1" applyBorder="1" applyAlignment="1">
      <alignment horizontal="center" vertical="center"/>
    </xf>
    <xf numFmtId="165" fontId="48" fillId="0" borderId="28" xfId="0" applyNumberFormat="1" applyFont="1" applyBorder="1" applyAlignment="1">
      <alignment horizontal="center" vertical="center"/>
    </xf>
    <xf numFmtId="165" fontId="48" fillId="0" borderId="0" xfId="0" applyNumberFormat="1" applyFont="1" applyAlignment="1">
      <alignment horizontal="center" vertical="center"/>
    </xf>
    <xf numFmtId="165" fontId="48" fillId="0" borderId="25" xfId="0" applyNumberFormat="1" applyFont="1" applyBorder="1" applyAlignment="1">
      <alignment horizontal="center" vertical="center"/>
    </xf>
    <xf numFmtId="165" fontId="48" fillId="0" borderId="4" xfId="0" applyNumberFormat="1" applyFont="1" applyBorder="1" applyAlignment="1">
      <alignment horizontal="center" vertical="center"/>
    </xf>
    <xf numFmtId="165" fontId="48" fillId="0" borderId="23" xfId="0" applyNumberFormat="1" applyFont="1" applyBorder="1" applyAlignment="1">
      <alignment horizontal="center" vertical="center"/>
    </xf>
    <xf numFmtId="165" fontId="48" fillId="0" borderId="26" xfId="0" applyNumberFormat="1" applyFont="1" applyBorder="1" applyAlignment="1">
      <alignment horizontal="center" vertical="center"/>
    </xf>
    <xf numFmtId="0" fontId="45" fillId="5" borderId="17" xfId="0" applyFont="1" applyFill="1" applyBorder="1" applyAlignment="1">
      <alignment horizontal="right"/>
    </xf>
    <xf numFmtId="0" fontId="2" fillId="5" borderId="19" xfId="0" applyFont="1" applyFill="1" applyBorder="1" applyAlignment="1">
      <alignment horizontal="center"/>
    </xf>
    <xf numFmtId="0" fontId="47" fillId="7" borderId="6" xfId="0" applyFont="1" applyFill="1" applyBorder="1" applyAlignment="1">
      <alignment horizontal="center"/>
    </xf>
    <xf numFmtId="0" fontId="47" fillId="7" borderId="13" xfId="0" applyFont="1" applyFill="1" applyBorder="1" applyAlignment="1">
      <alignment horizontal="center"/>
    </xf>
    <xf numFmtId="0" fontId="51" fillId="6" borderId="3" xfId="0" applyFont="1" applyFill="1" applyBorder="1" applyAlignment="1">
      <alignment horizontal="center"/>
    </xf>
    <xf numFmtId="0" fontId="26" fillId="5" borderId="19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right"/>
    </xf>
    <xf numFmtId="0" fontId="26" fillId="5" borderId="0" xfId="0" applyFont="1" applyFill="1" applyAlignment="1">
      <alignment horizontal="center"/>
    </xf>
    <xf numFmtId="0" fontId="26" fillId="5" borderId="0" xfId="0" applyFont="1" applyFill="1" applyAlignment="1">
      <alignment horizontal="center" vertical="center"/>
    </xf>
    <xf numFmtId="0" fontId="27" fillId="5" borderId="0" xfId="0" applyFont="1" applyFill="1" applyAlignment="1">
      <alignment horizontal="center" vertical="center"/>
    </xf>
    <xf numFmtId="0" fontId="28" fillId="5" borderId="17" xfId="0" applyFont="1" applyFill="1" applyBorder="1" applyAlignment="1">
      <alignment horizontal="right"/>
    </xf>
    <xf numFmtId="0" fontId="28" fillId="5" borderId="22" xfId="0" applyFont="1" applyFill="1" applyBorder="1" applyAlignment="1">
      <alignment horizontal="right"/>
    </xf>
    <xf numFmtId="0" fontId="40" fillId="5" borderId="0" xfId="0" applyFont="1" applyFill="1" applyAlignment="1">
      <alignment horizontal="center"/>
    </xf>
    <xf numFmtId="17" fontId="40" fillId="5" borderId="19" xfId="0" applyNumberFormat="1" applyFont="1" applyFill="1" applyBorder="1" applyAlignment="1">
      <alignment horizontal="center"/>
    </xf>
    <xf numFmtId="0" fontId="20" fillId="5" borderId="0" xfId="0" applyFont="1" applyFill="1" applyAlignment="1">
      <alignment horizontal="center"/>
    </xf>
    <xf numFmtId="0" fontId="34" fillId="5" borderId="6" xfId="0" applyFont="1" applyFill="1" applyBorder="1" applyAlignment="1">
      <alignment horizontal="right" wrapText="1"/>
    </xf>
    <xf numFmtId="0" fontId="34" fillId="5" borderId="13" xfId="0" applyFont="1" applyFill="1" applyBorder="1" applyAlignment="1">
      <alignment horizontal="right" wrapText="1"/>
    </xf>
    <xf numFmtId="0" fontId="34" fillId="5" borderId="5" xfId="0" applyFont="1" applyFill="1" applyBorder="1" applyAlignment="1">
      <alignment horizontal="right" wrapText="1"/>
    </xf>
    <xf numFmtId="0" fontId="31" fillId="5" borderId="0" xfId="0" applyFont="1" applyFill="1"/>
    <xf numFmtId="0" fontId="33" fillId="5" borderId="0" xfId="0" applyFont="1" applyFill="1"/>
    <xf numFmtId="0" fontId="2" fillId="5" borderId="0" xfId="0" applyFont="1" applyFill="1" applyAlignment="1">
      <alignment horizontal="center" vertical="center" wrapText="1"/>
    </xf>
    <xf numFmtId="0" fontId="25" fillId="5" borderId="17" xfId="0" applyFont="1" applyFill="1" applyBorder="1" applyAlignment="1">
      <alignment horizontal="right"/>
    </xf>
    <xf numFmtId="0" fontId="20" fillId="5" borderId="0" xfId="0" applyFont="1" applyFill="1" applyAlignment="1">
      <alignment horizontal="left" vertical="center"/>
    </xf>
    <xf numFmtId="0" fontId="27" fillId="5" borderId="0" xfId="0" applyFont="1" applyFill="1" applyAlignment="1">
      <alignment horizontal="left" vertical="center"/>
    </xf>
    <xf numFmtId="0" fontId="29" fillId="5" borderId="6" xfId="0" applyFont="1" applyFill="1" applyBorder="1" applyAlignment="1">
      <alignment horizontal="right"/>
    </xf>
    <xf numFmtId="0" fontId="29" fillId="5" borderId="13" xfId="0" applyFont="1" applyFill="1" applyBorder="1" applyAlignment="1">
      <alignment horizontal="right"/>
    </xf>
    <xf numFmtId="0" fontId="29" fillId="5" borderId="5" xfId="0" applyFont="1" applyFill="1" applyBorder="1" applyAlignment="1">
      <alignment horizontal="right"/>
    </xf>
    <xf numFmtId="0" fontId="28" fillId="5" borderId="6" xfId="0" applyFont="1" applyFill="1" applyBorder="1" applyAlignment="1">
      <alignment horizontal="right"/>
    </xf>
    <xf numFmtId="0" fontId="28" fillId="5" borderId="13" xfId="0" applyFont="1" applyFill="1" applyBorder="1" applyAlignment="1">
      <alignment horizontal="right"/>
    </xf>
    <xf numFmtId="0" fontId="28" fillId="5" borderId="5" xfId="0" applyFont="1" applyFill="1" applyBorder="1" applyAlignment="1">
      <alignment horizontal="right"/>
    </xf>
    <xf numFmtId="0" fontId="52" fillId="0" borderId="0" xfId="0" applyFont="1"/>
    <xf numFmtId="0" fontId="53" fillId="0" borderId="0" xfId="0" applyFont="1"/>
    <xf numFmtId="166" fontId="53" fillId="0" borderId="0" xfId="0" applyNumberFormat="1" applyFont="1"/>
    <xf numFmtId="0" fontId="53" fillId="0" borderId="0" xfId="0" applyFont="1" applyAlignment="1">
      <alignment horizontal="center" readingOrder="1"/>
    </xf>
    <xf numFmtId="0" fontId="53" fillId="0" borderId="0" xfId="0" applyFont="1" applyAlignment="1">
      <alignment wrapText="1"/>
    </xf>
    <xf numFmtId="0" fontId="48" fillId="0" borderId="0" xfId="0" applyFont="1" applyAlignment="1">
      <alignment horizontal="center"/>
    </xf>
    <xf numFmtId="166" fontId="54" fillId="0" borderId="0" xfId="0" applyNumberFormat="1" applyFont="1"/>
    <xf numFmtId="0" fontId="53" fillId="0" borderId="9" xfId="0" applyFont="1" applyBorder="1" applyAlignment="1">
      <alignment vertical="center" wrapText="1"/>
    </xf>
    <xf numFmtId="43" fontId="53" fillId="0" borderId="0" xfId="0" applyNumberFormat="1" applyFont="1"/>
    <xf numFmtId="43" fontId="53" fillId="0" borderId="0" xfId="0" applyNumberFormat="1" applyFont="1" applyAlignment="1">
      <alignment horizontal="center" readingOrder="1"/>
    </xf>
    <xf numFmtId="0" fontId="23" fillId="0" borderId="9" xfId="0" applyFont="1" applyBorder="1" applyAlignment="1">
      <alignment wrapText="1"/>
    </xf>
    <xf numFmtId="166" fontId="52" fillId="0" borderId="0" xfId="0" applyNumberFormat="1" applyFont="1"/>
    <xf numFmtId="43" fontId="53" fillId="0" borderId="0" xfId="28" applyFont="1"/>
    <xf numFmtId="166" fontId="0" fillId="0" borderId="0" xfId="0" applyNumberFormat="1"/>
    <xf numFmtId="166" fontId="55" fillId="10" borderId="0" xfId="28" applyNumberFormat="1" applyFont="1" applyFill="1" applyBorder="1" applyAlignment="1">
      <alignment horizontal="center" readingOrder="1"/>
    </xf>
    <xf numFmtId="166" fontId="55" fillId="10" borderId="29" xfId="28" applyNumberFormat="1" applyFont="1" applyFill="1" applyBorder="1" applyAlignment="1">
      <alignment horizontal="center" readingOrder="1"/>
    </xf>
    <xf numFmtId="0" fontId="56" fillId="10" borderId="29" xfId="0" applyFont="1" applyFill="1" applyBorder="1" applyAlignment="1">
      <alignment vertical="center" wrapText="1"/>
    </xf>
    <xf numFmtId="166" fontId="53" fillId="0" borderId="0" xfId="28" applyNumberFormat="1" applyFont="1"/>
    <xf numFmtId="166" fontId="53" fillId="0" borderId="0" xfId="28" applyNumberFormat="1" applyFont="1" applyAlignment="1">
      <alignment horizontal="center" readingOrder="1"/>
    </xf>
    <xf numFmtId="0" fontId="53" fillId="0" borderId="0" xfId="0" applyFont="1" applyAlignment="1">
      <alignment horizontal="left" wrapText="1"/>
    </xf>
    <xf numFmtId="166" fontId="23" fillId="0" borderId="0" xfId="28" applyNumberFormat="1" applyFont="1" applyAlignment="1">
      <alignment horizontal="center" readingOrder="1"/>
    </xf>
    <xf numFmtId="0" fontId="23" fillId="0" borderId="0" xfId="0" applyFont="1" applyAlignment="1">
      <alignment horizontal="left" wrapText="1"/>
    </xf>
    <xf numFmtId="166" fontId="53" fillId="0" borderId="0" xfId="28" applyNumberFormat="1" applyFont="1" applyBorder="1"/>
    <xf numFmtId="166" fontId="53" fillId="0" borderId="0" xfId="28" applyNumberFormat="1" applyFont="1" applyBorder="1" applyAlignment="1">
      <alignment horizontal="center" readingOrder="1"/>
    </xf>
    <xf numFmtId="166" fontId="23" fillId="0" borderId="0" xfId="28" applyNumberFormat="1" applyFont="1" applyBorder="1"/>
    <xf numFmtId="166" fontId="23" fillId="0" borderId="0" xfId="28" applyNumberFormat="1" applyFont="1" applyBorder="1" applyAlignment="1">
      <alignment horizontal="center" readingOrder="1"/>
    </xf>
    <xf numFmtId="0" fontId="23" fillId="0" borderId="30" xfId="0" applyFont="1" applyBorder="1" applyAlignment="1">
      <alignment horizontal="left" wrapText="1"/>
    </xf>
    <xf numFmtId="166" fontId="53" fillId="0" borderId="0" xfId="0" applyNumberFormat="1" applyFont="1" applyAlignment="1">
      <alignment horizontal="center" readingOrder="1"/>
    </xf>
    <xf numFmtId="166" fontId="23" fillId="0" borderId="0" xfId="0" applyNumberFormat="1" applyFont="1" applyAlignment="1">
      <alignment horizontal="center" readingOrder="1"/>
    </xf>
    <xf numFmtId="166" fontId="23" fillId="0" borderId="0" xfId="0" applyNumberFormat="1" applyFont="1"/>
    <xf numFmtId="166" fontId="53" fillId="0" borderId="0" xfId="28" applyNumberFormat="1" applyFont="1" applyBorder="1" applyAlignment="1">
      <alignment horizontal="center" vertical="center"/>
    </xf>
    <xf numFmtId="43" fontId="53" fillId="0" borderId="0" xfId="28" applyFont="1" applyBorder="1"/>
    <xf numFmtId="43" fontId="23" fillId="0" borderId="0" xfId="28" applyFont="1" applyBorder="1"/>
    <xf numFmtId="167" fontId="57" fillId="0" borderId="0" xfId="0" applyNumberFormat="1" applyFont="1"/>
    <xf numFmtId="167" fontId="23" fillId="0" borderId="0" xfId="0" applyNumberFormat="1" applyFont="1"/>
    <xf numFmtId="167" fontId="23" fillId="0" borderId="0" xfId="0" applyNumberFormat="1" applyFont="1" applyAlignment="1">
      <alignment horizontal="center" readingOrder="1"/>
    </xf>
    <xf numFmtId="0" fontId="48" fillId="0" borderId="0" xfId="0" applyFont="1"/>
    <xf numFmtId="0" fontId="58" fillId="11" borderId="0" xfId="0" applyFont="1" applyFill="1" applyAlignment="1">
      <alignment horizontal="center"/>
    </xf>
    <xf numFmtId="0" fontId="58" fillId="11" borderId="31" xfId="0" applyFont="1" applyFill="1" applyBorder="1" applyAlignment="1">
      <alignment horizontal="center"/>
    </xf>
    <xf numFmtId="0" fontId="55" fillId="11" borderId="32" xfId="0" applyFont="1" applyFill="1" applyBorder="1" applyAlignment="1">
      <alignment horizontal="center"/>
    </xf>
    <xf numFmtId="0" fontId="55" fillId="11" borderId="31" xfId="0" applyFont="1" applyFill="1" applyBorder="1" applyAlignment="1">
      <alignment horizontal="center"/>
    </xf>
    <xf numFmtId="166" fontId="55" fillId="11" borderId="32" xfId="0" applyNumberFormat="1" applyFont="1" applyFill="1" applyBorder="1" applyAlignment="1">
      <alignment horizontal="center"/>
    </xf>
    <xf numFmtId="43" fontId="55" fillId="12" borderId="33" xfId="28" applyFont="1" applyFill="1" applyBorder="1" applyAlignment="1">
      <alignment horizontal="center" vertical="center" wrapText="1"/>
    </xf>
    <xf numFmtId="43" fontId="55" fillId="12" borderId="33" xfId="28" applyFont="1" applyFill="1" applyBorder="1" applyAlignment="1">
      <alignment horizontal="center" vertical="center" wrapText="1" readingOrder="1"/>
    </xf>
    <xf numFmtId="0" fontId="55" fillId="12" borderId="34" xfId="0" applyFont="1" applyFill="1" applyBorder="1" applyAlignment="1">
      <alignment horizontal="center" vertical="center" wrapText="1"/>
    </xf>
    <xf numFmtId="0" fontId="58" fillId="11" borderId="0" xfId="0" applyFont="1" applyFill="1" applyAlignment="1">
      <alignment horizontal="center" vertical="center"/>
    </xf>
    <xf numFmtId="0" fontId="58" fillId="11" borderId="35" xfId="0" applyFont="1" applyFill="1" applyBorder="1" applyAlignment="1">
      <alignment horizontal="center" vertical="center"/>
    </xf>
    <xf numFmtId="0" fontId="58" fillId="11" borderId="36" xfId="0" applyFont="1" applyFill="1" applyBorder="1" applyAlignment="1">
      <alignment horizontal="center" vertical="center"/>
    </xf>
    <xf numFmtId="0" fontId="58" fillId="11" borderId="37" xfId="0" applyFont="1" applyFill="1" applyBorder="1" applyAlignment="1">
      <alignment horizontal="center" vertical="center"/>
    </xf>
    <xf numFmtId="43" fontId="55" fillId="12" borderId="34" xfId="28" applyFont="1" applyFill="1" applyBorder="1" applyAlignment="1">
      <alignment horizontal="center" vertical="center" wrapText="1"/>
    </xf>
    <xf numFmtId="43" fontId="55" fillId="12" borderId="34" xfId="28" applyFont="1" applyFill="1" applyBorder="1" applyAlignment="1">
      <alignment horizontal="center" vertical="center" wrapText="1" readingOrder="1"/>
    </xf>
    <xf numFmtId="0" fontId="59" fillId="0" borderId="0" xfId="0" applyFont="1" applyAlignment="1">
      <alignment horizontal="center" vertical="top" wrapText="1" readingOrder="1"/>
    </xf>
    <xf numFmtId="0" fontId="59" fillId="0" borderId="0" xfId="0" applyFont="1" applyAlignment="1">
      <alignment horizontal="center" vertical="top" wrapText="1" readingOrder="1"/>
    </xf>
    <xf numFmtId="0" fontId="60" fillId="0" borderId="0" xfId="0" applyFont="1" applyAlignment="1">
      <alignment horizontal="center" vertical="top" wrapText="1" readingOrder="1"/>
    </xf>
    <xf numFmtId="0" fontId="60" fillId="0" borderId="38" xfId="0" applyFont="1" applyBorder="1" applyAlignment="1">
      <alignment horizontal="center" vertical="top" wrapText="1" readingOrder="1"/>
    </xf>
    <xf numFmtId="0" fontId="52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38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 wrapText="1" readingOrder="1"/>
    </xf>
    <xf numFmtId="0" fontId="60" fillId="0" borderId="0" xfId="0" applyFont="1" applyAlignment="1">
      <alignment horizontal="center" vertical="center" wrapText="1" readingOrder="1"/>
    </xf>
    <xf numFmtId="0" fontId="60" fillId="0" borderId="38" xfId="0" applyFont="1" applyBorder="1" applyAlignment="1">
      <alignment horizontal="center" vertical="center" wrapText="1" readingOrder="1"/>
    </xf>
  </cellXfs>
  <cellStyles count="29">
    <cellStyle name="Millares" xfId="28" builtinId="3"/>
    <cellStyle name="Millares 2" xfId="1" xr:uid="{00000000-0005-0000-0000-000000000000}"/>
    <cellStyle name="Moneda 2" xfId="27" xr:uid="{00000000-0005-0000-0000-000001000000}"/>
    <cellStyle name="Normal" xfId="0" builtinId="0"/>
    <cellStyle name="S0" xfId="2" xr:uid="{00000000-0005-0000-0000-000003000000}"/>
    <cellStyle name="S1" xfId="3" xr:uid="{00000000-0005-0000-0000-000004000000}"/>
    <cellStyle name="S10" xfId="4" xr:uid="{00000000-0005-0000-0000-000005000000}"/>
    <cellStyle name="S11" xfId="5" xr:uid="{00000000-0005-0000-0000-000006000000}"/>
    <cellStyle name="S12" xfId="6" xr:uid="{00000000-0005-0000-0000-000007000000}"/>
    <cellStyle name="S13" xfId="7" xr:uid="{00000000-0005-0000-0000-000008000000}"/>
    <cellStyle name="S14" xfId="8" xr:uid="{00000000-0005-0000-0000-000009000000}"/>
    <cellStyle name="S15" xfId="9" xr:uid="{00000000-0005-0000-0000-00000A000000}"/>
    <cellStyle name="S16" xfId="10" xr:uid="{00000000-0005-0000-0000-00000B000000}"/>
    <cellStyle name="S17" xfId="11" xr:uid="{00000000-0005-0000-0000-00000C000000}"/>
    <cellStyle name="S18" xfId="12" xr:uid="{00000000-0005-0000-0000-00000D000000}"/>
    <cellStyle name="S19" xfId="13" xr:uid="{00000000-0005-0000-0000-00000E000000}"/>
    <cellStyle name="S2" xfId="14" xr:uid="{00000000-0005-0000-0000-00000F000000}"/>
    <cellStyle name="S20" xfId="15" xr:uid="{00000000-0005-0000-0000-000010000000}"/>
    <cellStyle name="S21" xfId="16" xr:uid="{00000000-0005-0000-0000-000011000000}"/>
    <cellStyle name="S22" xfId="17" xr:uid="{00000000-0005-0000-0000-000012000000}"/>
    <cellStyle name="S23" xfId="18" xr:uid="{00000000-0005-0000-0000-000013000000}"/>
    <cellStyle name="S24" xfId="19" xr:uid="{00000000-0005-0000-0000-000014000000}"/>
    <cellStyle name="S3" xfId="20" xr:uid="{00000000-0005-0000-0000-000015000000}"/>
    <cellStyle name="S4" xfId="21" xr:uid="{00000000-0005-0000-0000-000016000000}"/>
    <cellStyle name="S5" xfId="22" xr:uid="{00000000-0005-0000-0000-000017000000}"/>
    <cellStyle name="S6" xfId="23" xr:uid="{00000000-0005-0000-0000-000018000000}"/>
    <cellStyle name="S7" xfId="24" xr:uid="{00000000-0005-0000-0000-000019000000}"/>
    <cellStyle name="S8" xfId="25" xr:uid="{00000000-0005-0000-0000-00001A000000}"/>
    <cellStyle name="S9" xfId="2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1143000</xdr:colOff>
      <xdr:row>8</xdr:row>
      <xdr:rowOff>161471</xdr:rowOff>
    </xdr:from>
    <xdr:to>
      <xdr:col>3</xdr:col>
      <xdr:colOff>798286</xdr:colOff>
      <xdr:row>13</xdr:row>
      <xdr:rowOff>180521</xdr:rowOff>
    </xdr:to>
    <xdr:sp macro="" textlink="">
      <xdr:nvSpPr>
        <xdr:cNvPr id="6" name="1 Rectángulo redondeado">
          <a:extLst>
            <a:ext uri="{FF2B5EF4-FFF2-40B4-BE49-F238E27FC236}">
              <a16:creationId xmlns:a16="http://schemas.microsoft.com/office/drawing/2014/main" id="{CD340BBE-F3B5-45C3-A4F5-37F1E3A3901D}"/>
            </a:ext>
          </a:extLst>
        </xdr:cNvPr>
        <xdr:cNvSpPr/>
      </xdr:nvSpPr>
      <xdr:spPr>
        <a:xfrm>
          <a:off x="1143000" y="1685471"/>
          <a:ext cx="7592786" cy="1019175"/>
        </a:xfrm>
        <a:prstGeom prst="roundRect">
          <a:avLst/>
        </a:prstGeom>
        <a:solidFill>
          <a:schemeClr val="accent1">
            <a:lumMod val="50000"/>
          </a:schemeClr>
        </a:solidFill>
        <a:ln/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DO" sz="1600" b="1" i="1">
              <a:solidFill>
                <a:schemeClr val="bg2"/>
              </a:solidFill>
            </a:rPr>
            <a:t>Autoridad</a:t>
          </a:r>
          <a:r>
            <a:rPr lang="es-DO" sz="1600" b="1" i="1" baseline="0">
              <a:solidFill>
                <a:schemeClr val="bg2"/>
              </a:solidFill>
            </a:rPr>
            <a:t> Portuaria Dominicana </a:t>
          </a:r>
        </a:p>
        <a:p>
          <a:pPr algn="ctr"/>
          <a:r>
            <a:rPr lang="es-DO" sz="1600" b="1" i="1" baseline="0">
              <a:solidFill>
                <a:schemeClr val="bg2"/>
              </a:solidFill>
            </a:rPr>
            <a:t>Relacion Depositos Por Cuentas Bancarias</a:t>
          </a:r>
        </a:p>
        <a:p>
          <a:pPr algn="ctr"/>
          <a:r>
            <a:rPr lang="es-DO" sz="1600" b="1" i="1" baseline="0">
              <a:solidFill>
                <a:schemeClr val="bg2"/>
              </a:solidFill>
            </a:rPr>
            <a:t>Al 30 de ABRIL 2024</a:t>
          </a:r>
          <a:endParaRPr lang="es-DO" sz="1600" b="1" i="1">
            <a:solidFill>
              <a:schemeClr val="bg2"/>
            </a:solidFill>
          </a:endParaRPr>
        </a:p>
      </xdr:txBody>
    </xdr:sp>
    <xdr:clientData/>
  </xdr:twoCellAnchor>
  <xdr:twoCellAnchor>
    <xdr:from>
      <xdr:col>1</xdr:col>
      <xdr:colOff>392342</xdr:colOff>
      <xdr:row>548</xdr:row>
      <xdr:rowOff>162379</xdr:rowOff>
    </xdr:from>
    <xdr:to>
      <xdr:col>3</xdr:col>
      <xdr:colOff>1281339</xdr:colOff>
      <xdr:row>557</xdr:row>
      <xdr:rowOff>16782</xdr:rowOff>
    </xdr:to>
    <xdr:grpSp>
      <xdr:nvGrpSpPr>
        <xdr:cNvPr id="14" name="Grupo 13">
          <a:extLst>
            <a:ext uri="{FF2B5EF4-FFF2-40B4-BE49-F238E27FC236}">
              <a16:creationId xmlns:a16="http://schemas.microsoft.com/office/drawing/2014/main" id="{58AD2B4A-57A2-DC90-F28C-07F467FFD2E7}"/>
            </a:ext>
          </a:extLst>
        </xdr:cNvPr>
        <xdr:cNvGrpSpPr/>
      </xdr:nvGrpSpPr>
      <xdr:grpSpPr>
        <a:xfrm>
          <a:off x="2170342" y="107652004"/>
          <a:ext cx="7048497" cy="1568903"/>
          <a:chOff x="0" y="0"/>
          <a:chExt cx="6051550" cy="1419225"/>
        </a:xfrm>
      </xdr:grpSpPr>
      <xdr:pic>
        <xdr:nvPicPr>
          <xdr:cNvPr id="15" name="Imagen 14" descr="Imagen que contiene Círculo&#10;&#10;Descripción generada automáticamente">
            <a:extLst>
              <a:ext uri="{FF2B5EF4-FFF2-40B4-BE49-F238E27FC236}">
                <a16:creationId xmlns:a16="http://schemas.microsoft.com/office/drawing/2014/main" id="{68CE9B1C-719A-406B-8738-45CC6C8F202D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sharpenSoften amount="25000"/>
                    </a14:imgEffect>
                    <a14:imgEffect>
                      <a14:brightnessContrast contrast="2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 r="54734" b="16257"/>
          <a:stretch/>
        </xdr:blipFill>
        <xdr:spPr bwMode="auto">
          <a:xfrm>
            <a:off x="0" y="104775"/>
            <a:ext cx="2733675" cy="131445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grpSp>
        <xdr:nvGrpSpPr>
          <xdr:cNvPr id="16" name="Grupo 15">
            <a:extLst>
              <a:ext uri="{FF2B5EF4-FFF2-40B4-BE49-F238E27FC236}">
                <a16:creationId xmlns:a16="http://schemas.microsoft.com/office/drawing/2014/main" id="{C556F377-A88C-73ED-7908-73D9825105A6}"/>
              </a:ext>
            </a:extLst>
          </xdr:cNvPr>
          <xdr:cNvGrpSpPr/>
        </xdr:nvGrpSpPr>
        <xdr:grpSpPr>
          <a:xfrm>
            <a:off x="3019425" y="0"/>
            <a:ext cx="3032125" cy="1390650"/>
            <a:chOff x="0" y="0"/>
            <a:chExt cx="3032125" cy="1390650"/>
          </a:xfrm>
        </xdr:grpSpPr>
        <xdr:pic>
          <xdr:nvPicPr>
            <xdr:cNvPr id="17" name="Imagen 16">
              <a:extLst>
                <a:ext uri="{FF2B5EF4-FFF2-40B4-BE49-F238E27FC236}">
                  <a16:creationId xmlns:a16="http://schemas.microsoft.com/office/drawing/2014/main" id="{8013B8FF-9910-7D1C-FCB7-7565193485E6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0" y="0"/>
              <a:ext cx="2105025" cy="1247775"/>
            </a:xfrm>
            <a:prstGeom prst="rect">
              <a:avLst/>
            </a:prstGeom>
          </xdr:spPr>
        </xdr:pic>
        <xdr:pic>
          <xdr:nvPicPr>
            <xdr:cNvPr id="18" name="Imagen 17" descr="Imagen que contiene Círculo&#10;&#10;Descripción generada automáticamente">
              <a:extLst>
                <a:ext uri="{FF2B5EF4-FFF2-40B4-BE49-F238E27FC236}">
                  <a16:creationId xmlns:a16="http://schemas.microsoft.com/office/drawing/2014/main" id="{CE07DC63-AA5C-813E-80A5-374358F53601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847850" y="171450"/>
              <a:ext cx="1184275" cy="1219200"/>
            </a:xfrm>
            <a:prstGeom prst="rect">
              <a:avLst/>
            </a:prstGeom>
            <a:noFill/>
            <a:ln>
              <a:noFill/>
            </a:ln>
          </xdr:spPr>
        </xdr:pic>
      </xdr:grpSp>
    </xdr:grpSp>
    <xdr:clientData/>
  </xdr:twoCellAnchor>
  <xdr:twoCellAnchor editAs="oneCell">
    <xdr:from>
      <xdr:col>1</xdr:col>
      <xdr:colOff>2293256</xdr:colOff>
      <xdr:row>476</xdr:row>
      <xdr:rowOff>97065</xdr:rowOff>
    </xdr:from>
    <xdr:to>
      <xdr:col>2</xdr:col>
      <xdr:colOff>991052</xdr:colOff>
      <xdr:row>482</xdr:row>
      <xdr:rowOff>167821</xdr:rowOff>
    </xdr:to>
    <xdr:pic>
      <xdr:nvPicPr>
        <xdr:cNvPr id="11" name="Imagen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/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071256" y="93823065"/>
          <a:ext cx="2730046" cy="1213756"/>
        </a:xfrm>
        <a:prstGeom prst="rect">
          <a:avLst/>
        </a:prstGeom>
      </xdr:spPr>
    </xdr:pic>
    <xdr:clientData/>
  </xdr:twoCellAnchor>
  <xdr:twoCellAnchor editAs="oneCell">
    <xdr:from>
      <xdr:col>1</xdr:col>
      <xdr:colOff>2144939</xdr:colOff>
      <xdr:row>1</xdr:row>
      <xdr:rowOff>42181</xdr:rowOff>
    </xdr:from>
    <xdr:to>
      <xdr:col>2</xdr:col>
      <xdr:colOff>374196</xdr:colOff>
      <xdr:row>8</xdr:row>
      <xdr:rowOff>40821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D782947-8645-4E19-A6FC-2608ECB610A5}"/>
            </a:ext>
          </a:extLst>
        </xdr:cNvPr>
        <xdr:cNvPicPr/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922939" y="232681"/>
          <a:ext cx="2261507" cy="13321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705971</xdr:colOff>
      <xdr:row>0</xdr:row>
      <xdr:rowOff>112058</xdr:rowOff>
    </xdr:from>
    <xdr:ext cx="2709861" cy="1299495"/>
    <xdr:pic>
      <xdr:nvPicPr>
        <xdr:cNvPr id="2" name="3 Imagen">
          <a:extLst>
            <a:ext uri="{FF2B5EF4-FFF2-40B4-BE49-F238E27FC236}">
              <a16:creationId xmlns:a16="http://schemas.microsoft.com/office/drawing/2014/main" id="{A4AD3647-2E50-4808-9837-E6E8B2EDE77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9971" y="112058"/>
          <a:ext cx="2709861" cy="129949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937286</xdr:colOff>
      <xdr:row>0</xdr:row>
      <xdr:rowOff>211143</xdr:rowOff>
    </xdr:from>
    <xdr:ext cx="1488444" cy="1087151"/>
    <xdr:pic>
      <xdr:nvPicPr>
        <xdr:cNvPr id="3" name="4 Imagen">
          <a:extLst>
            <a:ext uri="{FF2B5EF4-FFF2-40B4-BE49-F238E27FC236}">
              <a16:creationId xmlns:a16="http://schemas.microsoft.com/office/drawing/2014/main" id="{41F8F490-F8A0-43AF-B90F-78747BAF8E56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67" r="50000"/>
        <a:stretch/>
      </xdr:blipFill>
      <xdr:spPr bwMode="auto">
        <a:xfrm>
          <a:off x="12195836" y="192093"/>
          <a:ext cx="1488444" cy="1087151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4</xdr:col>
      <xdr:colOff>336176</xdr:colOff>
      <xdr:row>80</xdr:row>
      <xdr:rowOff>347382</xdr:rowOff>
    </xdr:from>
    <xdr:to>
      <xdr:col>12</xdr:col>
      <xdr:colOff>366619</xdr:colOff>
      <xdr:row>82</xdr:row>
      <xdr:rowOff>1458446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2A9EAFE9-761B-40DA-BD6D-32A36A67AD37}"/>
            </a:ext>
          </a:extLst>
        </xdr:cNvPr>
        <xdr:cNvGrpSpPr/>
      </xdr:nvGrpSpPr>
      <xdr:grpSpPr>
        <a:xfrm>
          <a:off x="6962855" y="20472346"/>
          <a:ext cx="9609871" cy="2580636"/>
          <a:chOff x="0" y="0"/>
          <a:chExt cx="5762625" cy="2028190"/>
        </a:xfrm>
      </xdr:grpSpPr>
      <xdr:grpSp>
        <xdr:nvGrpSpPr>
          <xdr:cNvPr id="5" name="Grupo 4">
            <a:extLst>
              <a:ext uri="{FF2B5EF4-FFF2-40B4-BE49-F238E27FC236}">
                <a16:creationId xmlns:a16="http://schemas.microsoft.com/office/drawing/2014/main" id="{1839C6C9-A36A-0F36-7F82-7CCAB54CF82F}"/>
              </a:ext>
            </a:extLst>
          </xdr:cNvPr>
          <xdr:cNvGrpSpPr/>
        </xdr:nvGrpSpPr>
        <xdr:grpSpPr>
          <a:xfrm>
            <a:off x="2476500" y="361950"/>
            <a:ext cx="3286125" cy="1581150"/>
            <a:chOff x="0" y="0"/>
            <a:chExt cx="3032125" cy="1390650"/>
          </a:xfrm>
        </xdr:grpSpPr>
        <xdr:pic>
          <xdr:nvPicPr>
            <xdr:cNvPr id="7" name="Imagen 6">
              <a:extLst>
                <a:ext uri="{FF2B5EF4-FFF2-40B4-BE49-F238E27FC236}">
                  <a16:creationId xmlns:a16="http://schemas.microsoft.com/office/drawing/2014/main" id="{51D4814B-4DE4-E78C-305B-B4DC7DEB0E14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0" y="0"/>
              <a:ext cx="2105025" cy="1247775"/>
            </a:xfrm>
            <a:prstGeom prst="rect">
              <a:avLst/>
            </a:prstGeom>
          </xdr:spPr>
        </xdr:pic>
        <xdr:pic>
          <xdr:nvPicPr>
            <xdr:cNvPr id="8" name="Imagen 7" descr="Imagen que contiene Círculo&#10;&#10;Descripción generada automáticamente">
              <a:extLst>
                <a:ext uri="{FF2B5EF4-FFF2-40B4-BE49-F238E27FC236}">
                  <a16:creationId xmlns:a16="http://schemas.microsoft.com/office/drawing/2014/main" id="{7C824B85-DDD7-7A88-A836-FD70767EAF26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847850" y="171450"/>
              <a:ext cx="1184275" cy="1219200"/>
            </a:xfrm>
            <a:prstGeom prst="rect">
              <a:avLst/>
            </a:prstGeom>
            <a:noFill/>
            <a:ln>
              <a:noFill/>
            </a:ln>
          </xdr:spPr>
        </xdr:pic>
      </xdr:grpSp>
      <xdr:pic>
        <xdr:nvPicPr>
          <xdr:cNvPr id="6" name="Imagen 5" descr="Texto&#10;&#10;Descripción generada automáticamente con confianza media">
            <a:extLst>
              <a:ext uri="{FF2B5EF4-FFF2-40B4-BE49-F238E27FC236}">
                <a16:creationId xmlns:a16="http://schemas.microsoft.com/office/drawing/2014/main" id="{20B9A780-D8FB-8637-8875-63C5186A2D1F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8317" r="27616"/>
          <a:stretch/>
        </xdr:blipFill>
        <xdr:spPr bwMode="auto">
          <a:xfrm>
            <a:off x="0" y="0"/>
            <a:ext cx="2514600" cy="202819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AD548"/>
  <sheetViews>
    <sheetView showGridLines="0" view="pageBreakPreview" zoomScale="60" zoomScaleNormal="100" workbookViewId="0">
      <selection activeCell="I542" sqref="I542"/>
    </sheetView>
  </sheetViews>
  <sheetFormatPr baseColWidth="10" defaultColWidth="11.42578125" defaultRowHeight="15" x14ac:dyDescent="0.25"/>
  <cols>
    <col min="1" max="1" width="26.7109375" style="1" customWidth="1"/>
    <col min="2" max="2" width="60.5703125" style="1" bestFit="1" customWidth="1"/>
    <col min="3" max="3" width="31.85546875" style="1" customWidth="1"/>
    <col min="4" max="4" width="33" style="1" bestFit="1" customWidth="1"/>
    <col min="5" max="5" width="22.42578125" style="1" bestFit="1" customWidth="1"/>
    <col min="6" max="16384" width="11.42578125" style="1"/>
  </cols>
  <sheetData>
    <row r="8" spans="1:6" x14ac:dyDescent="0.25">
      <c r="A8" s="3"/>
      <c r="B8" s="3"/>
      <c r="C8" s="4"/>
      <c r="D8" s="5"/>
      <c r="E8" s="2"/>
    </row>
    <row r="9" spans="1:6" x14ac:dyDescent="0.25">
      <c r="A9" s="3"/>
      <c r="B9" s="3"/>
      <c r="C9" s="4"/>
      <c r="D9" s="5"/>
      <c r="E9" s="2"/>
    </row>
    <row r="10" spans="1:6" x14ac:dyDescent="0.25">
      <c r="A10" s="3"/>
      <c r="B10" s="3"/>
      <c r="C10" s="4"/>
      <c r="D10" s="5"/>
      <c r="E10" s="2"/>
    </row>
    <row r="11" spans="1:6" ht="16.5" x14ac:dyDescent="0.25">
      <c r="A11" s="210"/>
      <c r="B11" s="210"/>
      <c r="C11" s="210"/>
      <c r="D11" s="5"/>
      <c r="E11" s="2"/>
    </row>
    <row r="12" spans="1:6" ht="16.5" x14ac:dyDescent="0.25">
      <c r="A12" s="6"/>
      <c r="B12" s="6"/>
      <c r="C12" s="6"/>
      <c r="D12" s="5"/>
      <c r="E12" s="2"/>
    </row>
    <row r="13" spans="1:6" ht="16.5" x14ac:dyDescent="0.25">
      <c r="A13" s="6"/>
      <c r="B13" s="6"/>
      <c r="C13" s="6"/>
      <c r="D13" s="5"/>
      <c r="E13" s="2"/>
    </row>
    <row r="14" spans="1:6" ht="16.5" x14ac:dyDescent="0.25">
      <c r="A14" s="6"/>
      <c r="B14" s="6"/>
      <c r="C14" s="6"/>
      <c r="D14" s="5"/>
      <c r="E14" s="2"/>
    </row>
    <row r="15" spans="1:6" ht="18.75" x14ac:dyDescent="0.25">
      <c r="A15" s="216" t="s">
        <v>13</v>
      </c>
      <c r="B15" s="216"/>
      <c r="C15" s="216"/>
      <c r="D15" s="216"/>
      <c r="E15" s="5"/>
      <c r="F15" s="2"/>
    </row>
    <row r="16" spans="1:6" ht="19.5" thickBot="1" x14ac:dyDescent="0.35">
      <c r="A16" s="197" t="s">
        <v>12</v>
      </c>
      <c r="B16" s="197"/>
      <c r="C16" s="197"/>
      <c r="D16" s="197"/>
      <c r="E16" s="5"/>
      <c r="F16" s="2"/>
    </row>
    <row r="17" spans="1:6" ht="15.75" thickBot="1" x14ac:dyDescent="0.3">
      <c r="A17" s="126" t="s">
        <v>18</v>
      </c>
      <c r="B17" s="126" t="s">
        <v>0</v>
      </c>
      <c r="C17" s="126" t="s">
        <v>19</v>
      </c>
      <c r="D17" s="127" t="s">
        <v>1</v>
      </c>
      <c r="E17" s="5"/>
      <c r="F17" s="2"/>
    </row>
    <row r="18" spans="1:6" x14ac:dyDescent="0.25">
      <c r="A18" s="9">
        <v>45384</v>
      </c>
      <c r="B18" s="10" t="s">
        <v>75</v>
      </c>
      <c r="C18" s="11" t="s">
        <v>16</v>
      </c>
      <c r="D18" s="14">
        <v>365</v>
      </c>
      <c r="E18" s="5"/>
      <c r="F18" s="2"/>
    </row>
    <row r="19" spans="1:6" x14ac:dyDescent="0.25">
      <c r="A19" s="13">
        <v>45384</v>
      </c>
      <c r="B19" s="10" t="s">
        <v>76</v>
      </c>
      <c r="C19" s="11" t="s">
        <v>17</v>
      </c>
      <c r="D19" s="12">
        <v>5827</v>
      </c>
      <c r="E19" s="5"/>
      <c r="F19" s="2"/>
    </row>
    <row r="20" spans="1:6" x14ac:dyDescent="0.25">
      <c r="A20" s="13">
        <v>45385</v>
      </c>
      <c r="B20" s="10" t="s">
        <v>77</v>
      </c>
      <c r="C20" s="11" t="s">
        <v>16</v>
      </c>
      <c r="D20" s="14">
        <v>575</v>
      </c>
      <c r="E20" s="5"/>
      <c r="F20" s="2"/>
    </row>
    <row r="21" spans="1:6" x14ac:dyDescent="0.25">
      <c r="A21" s="13">
        <v>45386</v>
      </c>
      <c r="B21" s="10" t="s">
        <v>78</v>
      </c>
      <c r="C21" s="11" t="s">
        <v>16</v>
      </c>
      <c r="D21" s="14">
        <v>485</v>
      </c>
      <c r="E21" s="5"/>
      <c r="F21" s="2"/>
    </row>
    <row r="22" spans="1:6" x14ac:dyDescent="0.25">
      <c r="A22" s="13">
        <v>45387</v>
      </c>
      <c r="B22" s="10" t="s">
        <v>79</v>
      </c>
      <c r="C22" s="11" t="s">
        <v>16</v>
      </c>
      <c r="D22" s="14">
        <v>585</v>
      </c>
      <c r="E22" s="5"/>
      <c r="F22" s="2"/>
    </row>
    <row r="23" spans="1:6" x14ac:dyDescent="0.25">
      <c r="A23" s="13">
        <v>45390</v>
      </c>
      <c r="B23" s="10" t="s">
        <v>80</v>
      </c>
      <c r="C23" s="11" t="s">
        <v>16</v>
      </c>
      <c r="D23" s="14">
        <v>970</v>
      </c>
      <c r="E23" s="5"/>
      <c r="F23" s="2"/>
    </row>
    <row r="24" spans="1:6" x14ac:dyDescent="0.25">
      <c r="A24" s="9">
        <v>45390</v>
      </c>
      <c r="B24" s="10" t="s">
        <v>81</v>
      </c>
      <c r="C24" s="11" t="s">
        <v>16</v>
      </c>
      <c r="D24" s="14">
        <v>445</v>
      </c>
      <c r="E24" s="5"/>
      <c r="F24" s="2"/>
    </row>
    <row r="25" spans="1:6" x14ac:dyDescent="0.25">
      <c r="A25" s="9">
        <v>45391</v>
      </c>
      <c r="B25" s="10" t="s">
        <v>82</v>
      </c>
      <c r="C25" s="11" t="s">
        <v>17</v>
      </c>
      <c r="D25" s="12">
        <v>4070</v>
      </c>
      <c r="E25" s="5"/>
      <c r="F25" s="2"/>
    </row>
    <row r="26" spans="1:6" x14ac:dyDescent="0.25">
      <c r="A26" s="9">
        <v>45391</v>
      </c>
      <c r="B26" s="10" t="s">
        <v>83</v>
      </c>
      <c r="C26" s="11" t="s">
        <v>17</v>
      </c>
      <c r="D26" s="12">
        <v>2430</v>
      </c>
      <c r="E26" s="5"/>
      <c r="F26" s="2"/>
    </row>
    <row r="27" spans="1:6" x14ac:dyDescent="0.25">
      <c r="A27" s="9">
        <v>45391</v>
      </c>
      <c r="B27" s="10" t="s">
        <v>84</v>
      </c>
      <c r="C27" s="11" t="s">
        <v>16</v>
      </c>
      <c r="D27" s="14">
        <v>700</v>
      </c>
      <c r="E27" s="5"/>
      <c r="F27" s="2"/>
    </row>
    <row r="28" spans="1:6" x14ac:dyDescent="0.25">
      <c r="A28" s="9">
        <v>45391</v>
      </c>
      <c r="B28" s="10" t="s">
        <v>85</v>
      </c>
      <c r="C28" s="11" t="s">
        <v>17</v>
      </c>
      <c r="D28" s="14">
        <v>26.76</v>
      </c>
      <c r="E28" s="5"/>
      <c r="F28" s="2"/>
    </row>
    <row r="29" spans="1:6" x14ac:dyDescent="0.25">
      <c r="A29" s="9">
        <v>45392</v>
      </c>
      <c r="B29" s="10" t="s">
        <v>86</v>
      </c>
      <c r="C29" s="11" t="s">
        <v>16</v>
      </c>
      <c r="D29" s="14">
        <v>645</v>
      </c>
      <c r="E29" s="5"/>
      <c r="F29" s="2"/>
    </row>
    <row r="30" spans="1:6" x14ac:dyDescent="0.25">
      <c r="A30" s="9">
        <v>45393</v>
      </c>
      <c r="B30" s="10" t="s">
        <v>87</v>
      </c>
      <c r="C30" s="11" t="s">
        <v>16</v>
      </c>
      <c r="D30" s="14">
        <v>310</v>
      </c>
      <c r="E30" s="5"/>
      <c r="F30" s="2"/>
    </row>
    <row r="31" spans="1:6" x14ac:dyDescent="0.25">
      <c r="A31" s="9">
        <v>45393</v>
      </c>
      <c r="B31" s="10" t="s">
        <v>88</v>
      </c>
      <c r="C31" s="11" t="s">
        <v>89</v>
      </c>
      <c r="D31" s="12">
        <v>36000</v>
      </c>
      <c r="E31" s="5"/>
      <c r="F31" s="2"/>
    </row>
    <row r="32" spans="1:6" x14ac:dyDescent="0.25">
      <c r="A32" s="9">
        <v>45394</v>
      </c>
      <c r="B32" s="10" t="s">
        <v>90</v>
      </c>
      <c r="C32" s="11" t="s">
        <v>16</v>
      </c>
      <c r="D32" s="14">
        <v>195</v>
      </c>
      <c r="E32" s="5"/>
      <c r="F32" s="2"/>
    </row>
    <row r="33" spans="1:6" x14ac:dyDescent="0.25">
      <c r="A33" s="9">
        <v>45397</v>
      </c>
      <c r="B33" s="10" t="s">
        <v>91</v>
      </c>
      <c r="C33" s="11" t="s">
        <v>16</v>
      </c>
      <c r="D33" s="14">
        <v>75</v>
      </c>
      <c r="E33" s="5"/>
      <c r="F33" s="2"/>
    </row>
    <row r="34" spans="1:6" x14ac:dyDescent="0.25">
      <c r="A34" s="9">
        <v>45397</v>
      </c>
      <c r="B34" s="10" t="s">
        <v>92</v>
      </c>
      <c r="C34" s="11" t="s">
        <v>16</v>
      </c>
      <c r="D34" s="14">
        <v>485</v>
      </c>
      <c r="E34" s="5"/>
      <c r="F34" s="2"/>
    </row>
    <row r="35" spans="1:6" x14ac:dyDescent="0.25">
      <c r="A35" s="9">
        <v>45398</v>
      </c>
      <c r="B35" s="10" t="s">
        <v>93</v>
      </c>
      <c r="C35" s="11" t="s">
        <v>22</v>
      </c>
      <c r="D35" s="12">
        <v>143460</v>
      </c>
      <c r="E35" s="5"/>
      <c r="F35" s="2"/>
    </row>
    <row r="36" spans="1:6" x14ac:dyDescent="0.25">
      <c r="A36" s="9">
        <v>45398</v>
      </c>
      <c r="B36" s="10" t="s">
        <v>94</v>
      </c>
      <c r="C36" s="11" t="s">
        <v>61</v>
      </c>
      <c r="D36" s="14">
        <v>325</v>
      </c>
      <c r="E36" s="5"/>
      <c r="F36" s="2"/>
    </row>
    <row r="37" spans="1:6" x14ac:dyDescent="0.25">
      <c r="A37" s="9">
        <v>45399</v>
      </c>
      <c r="B37" s="10" t="s">
        <v>95</v>
      </c>
      <c r="C37" s="11" t="s">
        <v>16</v>
      </c>
      <c r="D37" s="14">
        <v>250</v>
      </c>
      <c r="E37" s="5"/>
      <c r="F37" s="2"/>
    </row>
    <row r="38" spans="1:6" x14ac:dyDescent="0.25">
      <c r="A38" s="9">
        <v>45400</v>
      </c>
      <c r="B38" s="10" t="s">
        <v>96</v>
      </c>
      <c r="C38" s="11" t="s">
        <v>16</v>
      </c>
      <c r="D38" s="14">
        <v>370</v>
      </c>
      <c r="E38" s="5"/>
      <c r="F38" s="2"/>
    </row>
    <row r="39" spans="1:6" x14ac:dyDescent="0.25">
      <c r="A39" s="9">
        <v>45400</v>
      </c>
      <c r="B39" s="10" t="s">
        <v>97</v>
      </c>
      <c r="C39" s="11" t="s">
        <v>69</v>
      </c>
      <c r="D39" s="12">
        <v>6443</v>
      </c>
      <c r="E39" s="5"/>
      <c r="F39" s="2"/>
    </row>
    <row r="40" spans="1:6" x14ac:dyDescent="0.25">
      <c r="A40" s="9">
        <v>45400</v>
      </c>
      <c r="B40" s="10" t="s">
        <v>98</v>
      </c>
      <c r="C40" s="11" t="s">
        <v>69</v>
      </c>
      <c r="D40" s="12">
        <v>15025.72</v>
      </c>
      <c r="E40" s="5"/>
      <c r="F40" s="2"/>
    </row>
    <row r="41" spans="1:6" x14ac:dyDescent="0.25">
      <c r="A41" s="9">
        <v>45401</v>
      </c>
      <c r="B41" s="10" t="s">
        <v>99</v>
      </c>
      <c r="C41" s="11" t="s">
        <v>61</v>
      </c>
      <c r="D41" s="14">
        <v>385</v>
      </c>
      <c r="E41" s="5"/>
      <c r="F41" s="2"/>
    </row>
    <row r="42" spans="1:6" x14ac:dyDescent="0.25">
      <c r="A42" s="9">
        <v>45404</v>
      </c>
      <c r="B42" s="10" t="s">
        <v>100</v>
      </c>
      <c r="C42" s="11" t="s">
        <v>61</v>
      </c>
      <c r="D42" s="12">
        <v>1720</v>
      </c>
      <c r="E42" s="5"/>
      <c r="F42" s="2"/>
    </row>
    <row r="43" spans="1:6" x14ac:dyDescent="0.25">
      <c r="A43" s="9">
        <v>45404</v>
      </c>
      <c r="B43" s="10" t="s">
        <v>101</v>
      </c>
      <c r="C43" s="11" t="s">
        <v>61</v>
      </c>
      <c r="D43" s="14">
        <v>105</v>
      </c>
      <c r="E43" s="5"/>
      <c r="F43" s="2"/>
    </row>
    <row r="44" spans="1:6" x14ac:dyDescent="0.25">
      <c r="A44" s="9">
        <v>45405</v>
      </c>
      <c r="B44" s="10" t="s">
        <v>102</v>
      </c>
      <c r="C44" s="11" t="s">
        <v>16</v>
      </c>
      <c r="D44" s="14">
        <v>670</v>
      </c>
      <c r="E44" s="5"/>
      <c r="F44" s="2"/>
    </row>
    <row r="45" spans="1:6" x14ac:dyDescent="0.25">
      <c r="A45" s="9">
        <v>45405</v>
      </c>
      <c r="B45" s="10" t="s">
        <v>103</v>
      </c>
      <c r="C45" s="11" t="s">
        <v>17</v>
      </c>
      <c r="D45" s="12">
        <v>11684.44</v>
      </c>
      <c r="E45" s="5"/>
      <c r="F45" s="2"/>
    </row>
    <row r="46" spans="1:6" x14ac:dyDescent="0.25">
      <c r="A46" s="9">
        <v>45405</v>
      </c>
      <c r="B46" s="10" t="s">
        <v>104</v>
      </c>
      <c r="C46" s="11" t="s">
        <v>17</v>
      </c>
      <c r="D46" s="12">
        <v>8821</v>
      </c>
      <c r="E46" s="5"/>
      <c r="F46" s="2"/>
    </row>
    <row r="47" spans="1:6" x14ac:dyDescent="0.25">
      <c r="A47" s="9">
        <v>45405</v>
      </c>
      <c r="B47" s="10" t="s">
        <v>105</v>
      </c>
      <c r="C47" s="11" t="s">
        <v>69</v>
      </c>
      <c r="D47" s="12">
        <v>681055</v>
      </c>
      <c r="E47" s="5"/>
      <c r="F47" s="2"/>
    </row>
    <row r="48" spans="1:6" x14ac:dyDescent="0.25">
      <c r="A48" s="9">
        <v>45406</v>
      </c>
      <c r="B48" s="10" t="s">
        <v>106</v>
      </c>
      <c r="C48" s="11" t="s">
        <v>16</v>
      </c>
      <c r="D48" s="14">
        <v>615</v>
      </c>
      <c r="E48" s="5"/>
      <c r="F48" s="2"/>
    </row>
    <row r="49" spans="1:6" x14ac:dyDescent="0.25">
      <c r="A49" s="9">
        <v>45407</v>
      </c>
      <c r="B49" s="10" t="s">
        <v>107</v>
      </c>
      <c r="C49" s="11" t="s">
        <v>16</v>
      </c>
      <c r="D49" s="14">
        <v>815</v>
      </c>
      <c r="E49" s="5"/>
      <c r="F49" s="2"/>
    </row>
    <row r="50" spans="1:6" x14ac:dyDescent="0.25">
      <c r="A50" s="9">
        <v>45408</v>
      </c>
      <c r="B50" s="10" t="s">
        <v>108</v>
      </c>
      <c r="C50" s="11" t="s">
        <v>16</v>
      </c>
      <c r="D50" s="14">
        <v>905</v>
      </c>
      <c r="E50" s="5"/>
      <c r="F50" s="2"/>
    </row>
    <row r="51" spans="1:6" x14ac:dyDescent="0.25">
      <c r="A51" s="9">
        <v>45412</v>
      </c>
      <c r="B51" s="10" t="s">
        <v>109</v>
      </c>
      <c r="C51" s="11" t="s">
        <v>69</v>
      </c>
      <c r="D51" s="12">
        <v>16730</v>
      </c>
      <c r="E51" s="5"/>
      <c r="F51" s="2"/>
    </row>
    <row r="52" spans="1:6" x14ac:dyDescent="0.25">
      <c r="A52" s="9">
        <v>45412</v>
      </c>
      <c r="B52" s="10" t="s">
        <v>110</v>
      </c>
      <c r="C52" s="11" t="s">
        <v>16</v>
      </c>
      <c r="D52" s="14">
        <v>675</v>
      </c>
      <c r="E52" s="5"/>
      <c r="F52" s="2"/>
    </row>
    <row r="53" spans="1:6" x14ac:dyDescent="0.25">
      <c r="A53" s="9">
        <v>45412</v>
      </c>
      <c r="B53" s="10" t="s">
        <v>111</v>
      </c>
      <c r="C53" s="11" t="s">
        <v>16</v>
      </c>
      <c r="D53" s="14">
        <v>180</v>
      </c>
      <c r="E53" s="5"/>
      <c r="F53" s="2"/>
    </row>
    <row r="54" spans="1:6" ht="18.75" thickBot="1" x14ac:dyDescent="0.3">
      <c r="A54" s="217" t="s">
        <v>2</v>
      </c>
      <c r="B54" s="217"/>
      <c r="C54" s="217"/>
      <c r="D54" s="15">
        <v>944422.92</v>
      </c>
      <c r="E54" s="2"/>
      <c r="F54" s="2"/>
    </row>
    <row r="55" spans="1:6" ht="15.75" customHeight="1" thickTop="1" x14ac:dyDescent="0.25">
      <c r="A55" s="16"/>
      <c r="B55" s="218" t="s">
        <v>23</v>
      </c>
      <c r="C55" s="218"/>
      <c r="D55" s="218"/>
      <c r="E55" s="218"/>
      <c r="F55" s="121"/>
    </row>
    <row r="56" spans="1:6" ht="16.5" x14ac:dyDescent="0.25">
      <c r="A56" s="18"/>
      <c r="B56" s="219" t="s">
        <v>24</v>
      </c>
      <c r="C56" s="219"/>
      <c r="D56" s="219"/>
      <c r="E56" s="219"/>
    </row>
    <row r="57" spans="1:6" ht="16.5" x14ac:dyDescent="0.25">
      <c r="A57" s="16"/>
      <c r="B57" s="218" t="s">
        <v>112</v>
      </c>
      <c r="C57" s="218"/>
      <c r="D57" s="218"/>
      <c r="E57" s="218"/>
    </row>
    <row r="58" spans="1:6" ht="16.5" x14ac:dyDescent="0.25">
      <c r="A58" s="16"/>
      <c r="B58" s="219" t="s">
        <v>51</v>
      </c>
      <c r="C58" s="219"/>
      <c r="D58" s="219"/>
      <c r="E58" s="219"/>
    </row>
    <row r="59" spans="1:6" ht="16.5" customHeight="1" x14ac:dyDescent="0.25">
      <c r="A59" s="16"/>
      <c r="B59" s="17"/>
      <c r="C59" s="117"/>
      <c r="D59" s="117"/>
      <c r="E59" s="117"/>
    </row>
    <row r="60" spans="1:6" ht="16.5" customHeight="1" thickBot="1" x14ac:dyDescent="0.3">
      <c r="A60" s="16"/>
      <c r="B60" s="19"/>
      <c r="C60" s="19"/>
      <c r="D60" s="122"/>
      <c r="E60" s="123"/>
      <c r="F60" s="123"/>
    </row>
    <row r="61" spans="1:6" ht="16.5" customHeight="1" thickBot="1" x14ac:dyDescent="0.3">
      <c r="A61" s="55" t="s">
        <v>7</v>
      </c>
      <c r="B61" s="56" t="s">
        <v>0</v>
      </c>
      <c r="C61" s="55" t="s">
        <v>9</v>
      </c>
      <c r="D61" s="57" t="s">
        <v>20</v>
      </c>
      <c r="E61" s="2"/>
      <c r="F61" s="2"/>
    </row>
    <row r="62" spans="1:6" ht="16.5" customHeight="1" x14ac:dyDescent="0.25">
      <c r="A62" s="20">
        <v>45384</v>
      </c>
      <c r="B62" s="128">
        <v>4524000012009</v>
      </c>
      <c r="C62" s="21" t="s">
        <v>15</v>
      </c>
      <c r="D62" s="22">
        <v>1024861</v>
      </c>
      <c r="E62" s="2"/>
      <c r="F62" s="2"/>
    </row>
    <row r="63" spans="1:6" x14ac:dyDescent="0.25">
      <c r="A63" s="20">
        <v>45390</v>
      </c>
      <c r="B63" s="128">
        <v>4524000012170</v>
      </c>
      <c r="C63" s="21" t="s">
        <v>15</v>
      </c>
      <c r="D63" s="22">
        <v>118000</v>
      </c>
      <c r="E63" s="2"/>
      <c r="F63" s="2"/>
    </row>
    <row r="64" spans="1:6" x14ac:dyDescent="0.25">
      <c r="A64" s="20">
        <v>45401</v>
      </c>
      <c r="B64" s="128">
        <v>4524000011331</v>
      </c>
      <c r="C64" s="21" t="s">
        <v>15</v>
      </c>
      <c r="D64" s="22">
        <v>102359.34</v>
      </c>
      <c r="E64" s="2"/>
      <c r="F64" s="2"/>
    </row>
    <row r="65" spans="1:6" x14ac:dyDescent="0.25">
      <c r="A65" s="20">
        <v>45404</v>
      </c>
      <c r="B65" s="128">
        <v>4524000013860</v>
      </c>
      <c r="C65" s="21" t="s">
        <v>15</v>
      </c>
      <c r="D65" s="22">
        <v>56425.5</v>
      </c>
      <c r="E65" s="2"/>
      <c r="F65" s="2"/>
    </row>
    <row r="66" spans="1:6" x14ac:dyDescent="0.25">
      <c r="A66" s="220" t="s">
        <v>25</v>
      </c>
      <c r="B66" s="221"/>
      <c r="C66" s="222"/>
      <c r="D66" s="23">
        <v>1301645.8400000001</v>
      </c>
      <c r="E66" s="2"/>
      <c r="F66" s="2"/>
    </row>
    <row r="67" spans="1:6" x14ac:dyDescent="0.25">
      <c r="A67" s="16"/>
      <c r="B67" s="24"/>
      <c r="C67" s="24"/>
      <c r="D67" s="16"/>
      <c r="E67" s="2"/>
      <c r="F67" s="2"/>
    </row>
    <row r="68" spans="1:6" ht="18.75" x14ac:dyDescent="0.3">
      <c r="A68" s="119"/>
      <c r="B68" s="25"/>
      <c r="C68" s="25"/>
      <c r="D68" s="25"/>
      <c r="E68" s="26"/>
      <c r="F68" s="2"/>
    </row>
    <row r="69" spans="1:6" ht="18.75" x14ac:dyDescent="0.25">
      <c r="A69" s="27"/>
      <c r="B69" s="28" t="s">
        <v>23</v>
      </c>
      <c r="C69" s="28"/>
      <c r="D69" s="28"/>
      <c r="E69" s="28"/>
      <c r="F69" s="2"/>
    </row>
    <row r="70" spans="1:6" ht="16.5" x14ac:dyDescent="0.25">
      <c r="A70" s="29"/>
      <c r="B70" s="28" t="s">
        <v>26</v>
      </c>
      <c r="C70" s="28"/>
      <c r="D70" s="28"/>
      <c r="E70" s="28"/>
      <c r="F70" s="2"/>
    </row>
    <row r="71" spans="1:6" ht="16.5" x14ac:dyDescent="0.25">
      <c r="A71" s="30"/>
      <c r="B71" s="28" t="s">
        <v>113</v>
      </c>
      <c r="C71" s="28"/>
      <c r="D71" s="28"/>
      <c r="E71" s="28"/>
      <c r="F71" s="2"/>
    </row>
    <row r="72" spans="1:6" ht="16.5" x14ac:dyDescent="0.25">
      <c r="A72" s="28"/>
      <c r="B72" s="28" t="s">
        <v>52</v>
      </c>
      <c r="C72" s="28"/>
      <c r="D72" s="28"/>
      <c r="E72" s="28"/>
      <c r="F72" s="2"/>
    </row>
    <row r="73" spans="1:6" ht="16.5" x14ac:dyDescent="0.25">
      <c r="A73" s="31"/>
      <c r="B73" s="31"/>
      <c r="C73" s="32"/>
      <c r="D73" s="32"/>
      <c r="E73" s="33"/>
      <c r="F73" s="2"/>
    </row>
    <row r="74" spans="1:6" ht="16.5" x14ac:dyDescent="0.25">
      <c r="A74" s="58" t="s">
        <v>7</v>
      </c>
      <c r="B74" s="58" t="s">
        <v>0</v>
      </c>
      <c r="C74" s="59" t="s">
        <v>9</v>
      </c>
      <c r="D74" s="60" t="s">
        <v>20</v>
      </c>
      <c r="E74" s="33"/>
      <c r="F74" s="2"/>
    </row>
    <row r="75" spans="1:6" ht="16.5" x14ac:dyDescent="0.25">
      <c r="A75" s="34">
        <v>45412</v>
      </c>
      <c r="B75" s="35" t="s">
        <v>114</v>
      </c>
      <c r="C75" s="36" t="s">
        <v>27</v>
      </c>
      <c r="D75" s="124">
        <v>815265.88</v>
      </c>
      <c r="E75" s="33"/>
      <c r="F75" s="2"/>
    </row>
    <row r="76" spans="1:6" ht="16.5" x14ac:dyDescent="0.25">
      <c r="A76" s="34">
        <v>45412</v>
      </c>
      <c r="B76" s="35" t="s">
        <v>115</v>
      </c>
      <c r="C76" s="36" t="s">
        <v>27</v>
      </c>
      <c r="D76" s="124">
        <v>8041</v>
      </c>
      <c r="E76" s="33"/>
      <c r="F76" s="2"/>
    </row>
    <row r="77" spans="1:6" ht="16.5" x14ac:dyDescent="0.25">
      <c r="A77" s="34">
        <v>45412</v>
      </c>
      <c r="B77" s="35" t="s">
        <v>116</v>
      </c>
      <c r="C77" s="36" t="s">
        <v>27</v>
      </c>
      <c r="D77" s="37">
        <v>25632.14</v>
      </c>
      <c r="E77" s="33"/>
      <c r="F77" s="2"/>
    </row>
    <row r="78" spans="1:6" ht="16.5" x14ac:dyDescent="0.25">
      <c r="A78" s="34">
        <v>45412</v>
      </c>
      <c r="B78" s="35" t="s">
        <v>117</v>
      </c>
      <c r="C78" s="36" t="s">
        <v>27</v>
      </c>
      <c r="D78" s="37">
        <v>4374.12</v>
      </c>
      <c r="E78" s="33"/>
      <c r="F78" s="2"/>
    </row>
    <row r="79" spans="1:6" ht="16.5" x14ac:dyDescent="0.25">
      <c r="A79" s="34">
        <v>45412</v>
      </c>
      <c r="B79" s="35" t="s">
        <v>118</v>
      </c>
      <c r="C79" s="36" t="s">
        <v>27</v>
      </c>
      <c r="D79" s="35">
        <v>460</v>
      </c>
      <c r="E79" s="33"/>
      <c r="F79" s="2"/>
    </row>
    <row r="80" spans="1:6" ht="17.25" thickBot="1" x14ac:dyDescent="0.3">
      <c r="A80" s="31"/>
      <c r="B80" s="31"/>
      <c r="C80" s="38" t="s">
        <v>2</v>
      </c>
      <c r="D80" s="39">
        <v>853773.14</v>
      </c>
      <c r="E80" s="33"/>
      <c r="F80" s="2"/>
    </row>
    <row r="81" spans="1:6" ht="17.25" thickTop="1" x14ac:dyDescent="0.25">
      <c r="A81" s="31"/>
      <c r="B81" s="40"/>
      <c r="C81" s="41"/>
      <c r="D81" s="41"/>
      <c r="E81" s="118"/>
      <c r="F81" s="2"/>
    </row>
    <row r="82" spans="1:6" ht="15.75" x14ac:dyDescent="0.25">
      <c r="A82" s="42"/>
      <c r="B82" s="214" t="s">
        <v>23</v>
      </c>
      <c r="C82" s="214"/>
      <c r="D82" s="214"/>
      <c r="E82" s="214"/>
      <c r="F82" s="2"/>
    </row>
    <row r="83" spans="1:6" ht="15.75" x14ac:dyDescent="0.25">
      <c r="A83" s="42"/>
      <c r="B83" s="215" t="s">
        <v>26</v>
      </c>
      <c r="C83" s="215"/>
      <c r="D83" s="215"/>
      <c r="E83" s="215"/>
      <c r="F83" s="2"/>
    </row>
    <row r="84" spans="1:6" ht="15.75" x14ac:dyDescent="0.25">
      <c r="A84" s="42"/>
      <c r="B84" s="130">
        <v>45352</v>
      </c>
      <c r="C84" s="129"/>
      <c r="D84" s="129"/>
      <c r="E84" s="129"/>
      <c r="F84" s="2"/>
    </row>
    <row r="85" spans="1:6" ht="15.75" x14ac:dyDescent="0.25">
      <c r="A85" s="25"/>
      <c r="B85" s="118" t="s">
        <v>53</v>
      </c>
      <c r="C85" s="8"/>
      <c r="D85" s="8"/>
      <c r="E85" s="43"/>
      <c r="F85" s="2"/>
    </row>
    <row r="86" spans="1:6" ht="16.5" x14ac:dyDescent="0.25">
      <c r="A86" s="94" t="s">
        <v>54</v>
      </c>
      <c r="B86" s="94" t="s">
        <v>0</v>
      </c>
      <c r="C86" s="94" t="s">
        <v>9</v>
      </c>
      <c r="D86" s="94" t="s">
        <v>55</v>
      </c>
      <c r="E86" s="45"/>
      <c r="F86" s="2"/>
    </row>
    <row r="87" spans="1:6" ht="16.5" x14ac:dyDescent="0.25">
      <c r="A87" s="46"/>
      <c r="B87" s="47"/>
      <c r="C87" s="48"/>
      <c r="D87" s="46"/>
      <c r="E87" s="45"/>
      <c r="F87" s="2"/>
    </row>
    <row r="88" spans="1:6" ht="16.5" x14ac:dyDescent="0.25">
      <c r="A88" s="211" t="s">
        <v>25</v>
      </c>
      <c r="B88" s="212"/>
      <c r="C88" s="213"/>
      <c r="D88" s="44" t="s">
        <v>56</v>
      </c>
      <c r="E88" s="45"/>
      <c r="F88" s="2"/>
    </row>
    <row r="89" spans="1:6" ht="16.5" x14ac:dyDescent="0.25">
      <c r="A89" s="49"/>
      <c r="B89" s="49"/>
      <c r="C89" s="49"/>
      <c r="D89" s="50"/>
      <c r="E89" s="45"/>
      <c r="F89" s="2"/>
    </row>
    <row r="90" spans="1:6" ht="16.5" x14ac:dyDescent="0.25">
      <c r="A90" s="49"/>
      <c r="B90" s="49"/>
      <c r="C90" s="49"/>
      <c r="D90" s="50"/>
      <c r="E90" s="45"/>
      <c r="F90" s="2"/>
    </row>
    <row r="91" spans="1:6" ht="16.5" x14ac:dyDescent="0.25">
      <c r="A91" s="49"/>
      <c r="B91" s="49"/>
      <c r="C91" s="49"/>
      <c r="D91" s="50"/>
      <c r="E91" s="45"/>
      <c r="F91" s="2"/>
    </row>
    <row r="92" spans="1:6" ht="16.5" x14ac:dyDescent="0.25">
      <c r="A92" s="51"/>
      <c r="B92" s="51"/>
      <c r="C92" s="31"/>
      <c r="D92" s="31"/>
      <c r="E92" s="45"/>
      <c r="F92" s="2"/>
    </row>
    <row r="93" spans="1:6" ht="17.25" thickBot="1" x14ac:dyDescent="0.3">
      <c r="A93" s="52"/>
      <c r="B93" s="53"/>
      <c r="C93" s="54"/>
      <c r="D93" s="54"/>
      <c r="E93" s="54"/>
      <c r="F93" s="2"/>
    </row>
    <row r="94" spans="1:6" ht="24" thickBot="1" x14ac:dyDescent="0.3">
      <c r="A94" s="52"/>
      <c r="B94" s="53"/>
      <c r="C94" s="132" t="s">
        <v>5</v>
      </c>
      <c r="D94" s="133"/>
      <c r="E94" s="131">
        <v>3099841.9</v>
      </c>
      <c r="F94" s="2"/>
    </row>
    <row r="95" spans="1:6" ht="23.25" x14ac:dyDescent="0.25">
      <c r="A95" s="52"/>
      <c r="B95" s="53"/>
      <c r="C95" s="142"/>
      <c r="D95" s="142"/>
      <c r="E95" s="143"/>
      <c r="F95" s="2"/>
    </row>
    <row r="96" spans="1:6" ht="23.25" x14ac:dyDescent="0.25">
      <c r="A96" s="52"/>
      <c r="B96" s="53"/>
      <c r="C96" s="142"/>
      <c r="D96" s="142"/>
      <c r="E96" s="143"/>
      <c r="F96" s="2"/>
    </row>
    <row r="98" spans="1:12" ht="18" x14ac:dyDescent="0.25">
      <c r="A98" s="203" t="s">
        <v>11</v>
      </c>
      <c r="B98" s="203"/>
      <c r="C98" s="146"/>
      <c r="D98" s="146"/>
      <c r="E98" s="5"/>
    </row>
    <row r="99" spans="1:12" ht="18" x14ac:dyDescent="0.25">
      <c r="A99" s="203" t="s">
        <v>12</v>
      </c>
      <c r="B99" s="203"/>
      <c r="C99" s="146"/>
      <c r="D99" s="146"/>
      <c r="E99" s="5"/>
    </row>
    <row r="100" spans="1:12" ht="18" x14ac:dyDescent="0.25">
      <c r="A100" s="146"/>
      <c r="B100" s="146"/>
      <c r="C100" s="146"/>
      <c r="D100" s="146"/>
      <c r="E100" s="5"/>
    </row>
    <row r="101" spans="1:12" ht="18.75" thickBot="1" x14ac:dyDescent="0.3">
      <c r="A101" s="146"/>
      <c r="B101" s="146"/>
      <c r="C101" s="146"/>
      <c r="D101" s="146"/>
      <c r="E101" s="5"/>
    </row>
    <row r="102" spans="1:12" x14ac:dyDescent="0.25">
      <c r="A102" s="144" t="s">
        <v>7</v>
      </c>
      <c r="B102" s="144" t="s">
        <v>0</v>
      </c>
      <c r="C102" s="145" t="s">
        <v>8</v>
      </c>
      <c r="D102" s="144" t="s">
        <v>20</v>
      </c>
      <c r="E102" s="5"/>
    </row>
    <row r="103" spans="1:12" x14ac:dyDescent="0.25">
      <c r="A103" s="134">
        <v>45383</v>
      </c>
      <c r="B103" s="63" t="s">
        <v>119</v>
      </c>
      <c r="C103" s="63" t="s">
        <v>60</v>
      </c>
      <c r="D103" s="64">
        <v>3538</v>
      </c>
      <c r="E103" s="5"/>
    </row>
    <row r="104" spans="1:12" x14ac:dyDescent="0.25">
      <c r="A104" s="134">
        <v>45383</v>
      </c>
      <c r="B104" s="63" t="s">
        <v>120</v>
      </c>
      <c r="C104" s="63" t="s">
        <v>61</v>
      </c>
      <c r="D104" s="64">
        <v>182130</v>
      </c>
      <c r="E104" s="5"/>
    </row>
    <row r="105" spans="1:12" x14ac:dyDescent="0.25">
      <c r="A105" s="134">
        <v>45383</v>
      </c>
      <c r="B105" s="63" t="s">
        <v>121</v>
      </c>
      <c r="C105" s="63" t="s">
        <v>69</v>
      </c>
      <c r="D105" s="64">
        <v>62996</v>
      </c>
      <c r="E105" s="5"/>
    </row>
    <row r="106" spans="1:12" x14ac:dyDescent="0.25">
      <c r="A106" s="134">
        <v>45383</v>
      </c>
      <c r="B106" s="63" t="s">
        <v>122</v>
      </c>
      <c r="C106" s="63" t="s">
        <v>61</v>
      </c>
      <c r="D106" s="64">
        <v>50000</v>
      </c>
      <c r="E106" s="5"/>
    </row>
    <row r="107" spans="1:12" x14ac:dyDescent="0.25">
      <c r="A107" s="134">
        <v>45383</v>
      </c>
      <c r="B107" s="63" t="s">
        <v>123</v>
      </c>
      <c r="C107" s="63" t="s">
        <v>34</v>
      </c>
      <c r="D107" s="64">
        <v>65166.36</v>
      </c>
      <c r="E107" s="5"/>
    </row>
    <row r="108" spans="1:12" x14ac:dyDescent="0.25">
      <c r="A108" s="134">
        <v>45383</v>
      </c>
      <c r="B108" s="63" t="s">
        <v>124</v>
      </c>
      <c r="C108" s="63" t="s">
        <v>34</v>
      </c>
      <c r="D108" s="64">
        <v>32584.7</v>
      </c>
      <c r="E108" s="5"/>
    </row>
    <row r="109" spans="1:12" x14ac:dyDescent="0.25">
      <c r="A109" s="134">
        <v>45383</v>
      </c>
      <c r="B109" s="63" t="s">
        <v>124</v>
      </c>
      <c r="C109" s="63" t="s">
        <v>34</v>
      </c>
      <c r="D109" s="64">
        <v>10859.77</v>
      </c>
      <c r="E109" s="5"/>
    </row>
    <row r="110" spans="1:12" x14ac:dyDescent="0.25">
      <c r="A110" s="134">
        <v>45383</v>
      </c>
      <c r="B110" s="63" t="s">
        <v>125</v>
      </c>
      <c r="C110" s="63" t="s">
        <v>62</v>
      </c>
      <c r="D110" s="64">
        <v>126679.5</v>
      </c>
      <c r="E110" s="5"/>
    </row>
    <row r="111" spans="1:12" x14ac:dyDescent="0.25">
      <c r="A111" s="134">
        <v>45384</v>
      </c>
      <c r="B111" s="63" t="s">
        <v>126</v>
      </c>
      <c r="C111" s="63" t="s">
        <v>34</v>
      </c>
      <c r="D111" s="64">
        <v>104111</v>
      </c>
      <c r="E111" s="5"/>
    </row>
    <row r="112" spans="1:12" ht="15" customHeight="1" x14ac:dyDescent="0.25">
      <c r="A112" s="134">
        <v>45384</v>
      </c>
      <c r="B112" s="63" t="s">
        <v>127</v>
      </c>
      <c r="C112" s="63" t="s">
        <v>60</v>
      </c>
      <c r="D112" s="64">
        <v>6190</v>
      </c>
      <c r="E112" s="5"/>
      <c r="F112"/>
      <c r="G112"/>
      <c r="H112"/>
      <c r="I112"/>
      <c r="J112"/>
      <c r="K112"/>
      <c r="L112"/>
    </row>
    <row r="113" spans="1:12" x14ac:dyDescent="0.25">
      <c r="A113" s="134">
        <v>45384</v>
      </c>
      <c r="B113" s="63" t="s">
        <v>128</v>
      </c>
      <c r="C113" s="63" t="s">
        <v>34</v>
      </c>
      <c r="D113" s="64">
        <v>65166.36</v>
      </c>
      <c r="E113" s="5"/>
      <c r="F113"/>
      <c r="G113"/>
      <c r="H113"/>
      <c r="I113"/>
      <c r="J113"/>
      <c r="K113"/>
      <c r="L113"/>
    </row>
    <row r="114" spans="1:12" x14ac:dyDescent="0.25">
      <c r="A114" s="134">
        <v>45384</v>
      </c>
      <c r="B114" s="63" t="s">
        <v>129</v>
      </c>
      <c r="C114" s="63" t="s">
        <v>61</v>
      </c>
      <c r="D114" s="64">
        <v>8751</v>
      </c>
      <c r="E114" s="5"/>
      <c r="F114"/>
      <c r="G114"/>
      <c r="H114"/>
      <c r="I114"/>
      <c r="J114"/>
      <c r="K114"/>
      <c r="L114"/>
    </row>
    <row r="115" spans="1:12" x14ac:dyDescent="0.25">
      <c r="A115" s="134">
        <v>45384</v>
      </c>
      <c r="B115" s="61">
        <v>820020160</v>
      </c>
      <c r="C115" s="63" t="s">
        <v>61</v>
      </c>
      <c r="D115" s="64">
        <v>8516</v>
      </c>
      <c r="E115" s="5"/>
      <c r="F115"/>
      <c r="G115"/>
      <c r="H115"/>
      <c r="I115"/>
      <c r="J115"/>
      <c r="K115"/>
      <c r="L115"/>
    </row>
    <row r="116" spans="1:12" x14ac:dyDescent="0.25">
      <c r="A116" s="134">
        <v>45384</v>
      </c>
      <c r="B116" s="63" t="s">
        <v>130</v>
      </c>
      <c r="C116" s="63" t="s">
        <v>61</v>
      </c>
      <c r="D116" s="64">
        <v>6377</v>
      </c>
      <c r="E116" s="5"/>
      <c r="F116"/>
      <c r="G116"/>
      <c r="H116"/>
      <c r="I116"/>
      <c r="J116"/>
      <c r="K116"/>
      <c r="L116"/>
    </row>
    <row r="117" spans="1:12" x14ac:dyDescent="0.25">
      <c r="A117" s="134">
        <v>45384</v>
      </c>
      <c r="B117" s="63" t="s">
        <v>131</v>
      </c>
      <c r="C117" s="63" t="s">
        <v>61</v>
      </c>
      <c r="D117" s="64">
        <v>15135</v>
      </c>
      <c r="E117" s="5"/>
      <c r="F117"/>
      <c r="G117"/>
      <c r="H117"/>
      <c r="I117"/>
      <c r="J117"/>
      <c r="K117"/>
      <c r="L117"/>
    </row>
    <row r="118" spans="1:12" x14ac:dyDescent="0.25">
      <c r="A118" s="134">
        <v>45384</v>
      </c>
      <c r="B118" s="63" t="s">
        <v>132</v>
      </c>
      <c r="C118" s="63" t="s">
        <v>61</v>
      </c>
      <c r="D118" s="64">
        <v>11135</v>
      </c>
      <c r="E118" s="5"/>
      <c r="F118"/>
      <c r="G118"/>
      <c r="H118"/>
      <c r="I118"/>
      <c r="J118"/>
      <c r="K118"/>
      <c r="L118"/>
    </row>
    <row r="119" spans="1:12" x14ac:dyDescent="0.25">
      <c r="A119" s="134">
        <v>45384</v>
      </c>
      <c r="B119" s="63" t="s">
        <v>133</v>
      </c>
      <c r="C119" s="63" t="s">
        <v>59</v>
      </c>
      <c r="D119" s="64">
        <v>33086</v>
      </c>
      <c r="E119" s="5"/>
      <c r="F119"/>
      <c r="G119"/>
      <c r="H119"/>
      <c r="I119"/>
      <c r="J119"/>
      <c r="K119"/>
      <c r="L119"/>
    </row>
    <row r="120" spans="1:12" x14ac:dyDescent="0.25">
      <c r="A120" s="134">
        <v>45384</v>
      </c>
      <c r="B120" s="63" t="s">
        <v>134</v>
      </c>
      <c r="C120" s="63" t="s">
        <v>58</v>
      </c>
      <c r="D120" s="64">
        <v>19979</v>
      </c>
      <c r="E120" s="5"/>
      <c r="F120"/>
      <c r="G120"/>
      <c r="H120"/>
      <c r="I120"/>
      <c r="J120"/>
      <c r="K120"/>
      <c r="L120"/>
    </row>
    <row r="121" spans="1:12" x14ac:dyDescent="0.25">
      <c r="A121" s="134">
        <v>45384</v>
      </c>
      <c r="B121" s="63" t="s">
        <v>135</v>
      </c>
      <c r="C121" s="63" t="s">
        <v>62</v>
      </c>
      <c r="D121" s="64">
        <v>3165</v>
      </c>
      <c r="E121" s="5"/>
      <c r="F121"/>
      <c r="G121"/>
      <c r="H121"/>
      <c r="I121"/>
      <c r="J121"/>
      <c r="K121"/>
      <c r="L121"/>
    </row>
    <row r="122" spans="1:12" x14ac:dyDescent="0.25">
      <c r="A122" s="134">
        <v>45384</v>
      </c>
      <c r="B122" s="63" t="s">
        <v>136</v>
      </c>
      <c r="C122" s="63" t="s">
        <v>63</v>
      </c>
      <c r="D122" s="64">
        <v>1775</v>
      </c>
      <c r="E122" s="5"/>
      <c r="F122"/>
      <c r="G122"/>
      <c r="H122"/>
      <c r="I122"/>
      <c r="J122"/>
      <c r="K122"/>
      <c r="L122"/>
    </row>
    <row r="123" spans="1:12" x14ac:dyDescent="0.25">
      <c r="A123" s="134">
        <v>45384</v>
      </c>
      <c r="B123" s="63" t="s">
        <v>137</v>
      </c>
      <c r="C123" s="63" t="s">
        <v>58</v>
      </c>
      <c r="D123" s="64">
        <v>5401</v>
      </c>
      <c r="E123" s="5"/>
      <c r="F123"/>
      <c r="G123"/>
      <c r="H123"/>
      <c r="I123"/>
      <c r="J123"/>
      <c r="K123"/>
      <c r="L123"/>
    </row>
    <row r="124" spans="1:12" x14ac:dyDescent="0.25">
      <c r="A124" s="134">
        <v>45384</v>
      </c>
      <c r="B124" s="63" t="s">
        <v>138</v>
      </c>
      <c r="C124" s="63" t="s">
        <v>59</v>
      </c>
      <c r="D124" s="64">
        <v>1969</v>
      </c>
      <c r="E124" s="5"/>
      <c r="F124"/>
      <c r="G124"/>
      <c r="H124"/>
      <c r="I124"/>
      <c r="J124"/>
      <c r="K124"/>
      <c r="L124"/>
    </row>
    <row r="125" spans="1:12" ht="15" customHeight="1" x14ac:dyDescent="0.25">
      <c r="A125" s="134">
        <v>45385</v>
      </c>
      <c r="B125" s="63" t="s">
        <v>139</v>
      </c>
      <c r="C125" s="63" t="s">
        <v>59</v>
      </c>
      <c r="D125" s="64">
        <v>3969.31</v>
      </c>
      <c r="E125" s="5"/>
      <c r="F125"/>
      <c r="G125"/>
      <c r="H125"/>
      <c r="I125"/>
      <c r="J125"/>
      <c r="K125"/>
      <c r="L125"/>
    </row>
    <row r="126" spans="1:12" ht="15" customHeight="1" x14ac:dyDescent="0.25">
      <c r="A126" s="134">
        <v>45385</v>
      </c>
      <c r="B126" s="63" t="s">
        <v>140</v>
      </c>
      <c r="C126" s="63" t="s">
        <v>34</v>
      </c>
      <c r="D126" s="64">
        <v>20717</v>
      </c>
      <c r="E126" s="5"/>
      <c r="F126"/>
      <c r="G126"/>
      <c r="H126"/>
      <c r="I126"/>
      <c r="J126"/>
      <c r="K126"/>
      <c r="L126"/>
    </row>
    <row r="127" spans="1:12" x14ac:dyDescent="0.25">
      <c r="A127" s="134">
        <v>45385</v>
      </c>
      <c r="B127" s="63" t="s">
        <v>141</v>
      </c>
      <c r="C127" s="63" t="s">
        <v>34</v>
      </c>
      <c r="D127" s="64">
        <v>249789</v>
      </c>
      <c r="E127" s="5"/>
      <c r="F127"/>
      <c r="G127"/>
      <c r="H127"/>
      <c r="I127"/>
      <c r="J127"/>
      <c r="K127"/>
      <c r="L127"/>
    </row>
    <row r="128" spans="1:12" x14ac:dyDescent="0.25">
      <c r="A128" s="134">
        <v>45385</v>
      </c>
      <c r="B128" s="63" t="s">
        <v>142</v>
      </c>
      <c r="C128" s="63" t="s">
        <v>62</v>
      </c>
      <c r="D128" s="64">
        <v>2825</v>
      </c>
      <c r="E128" s="5"/>
      <c r="F128"/>
      <c r="G128"/>
      <c r="H128"/>
      <c r="I128"/>
      <c r="J128"/>
      <c r="K128"/>
      <c r="L128"/>
    </row>
    <row r="129" spans="1:12" x14ac:dyDescent="0.25">
      <c r="A129" s="134">
        <v>45385</v>
      </c>
      <c r="B129" s="63" t="s">
        <v>143</v>
      </c>
      <c r="C129" s="63" t="s">
        <v>61</v>
      </c>
      <c r="D129" s="64">
        <v>315535.8</v>
      </c>
      <c r="E129" s="5"/>
      <c r="F129"/>
      <c r="G129"/>
      <c r="H129"/>
      <c r="I129"/>
      <c r="J129"/>
      <c r="K129"/>
      <c r="L129"/>
    </row>
    <row r="130" spans="1:12" x14ac:dyDescent="0.25">
      <c r="A130" s="134">
        <v>45385</v>
      </c>
      <c r="B130" s="63" t="s">
        <v>144</v>
      </c>
      <c r="C130" s="63" t="s">
        <v>61</v>
      </c>
      <c r="D130" s="64">
        <v>13498</v>
      </c>
      <c r="E130" s="5"/>
      <c r="F130"/>
      <c r="G130"/>
      <c r="H130"/>
      <c r="I130"/>
      <c r="J130"/>
      <c r="K130"/>
      <c r="L130"/>
    </row>
    <row r="131" spans="1:12" x14ac:dyDescent="0.25">
      <c r="A131" s="134">
        <v>45385</v>
      </c>
      <c r="B131" s="63" t="s">
        <v>145</v>
      </c>
      <c r="C131" s="63" t="s">
        <v>61</v>
      </c>
      <c r="D131" s="64">
        <v>8420</v>
      </c>
      <c r="E131" s="5"/>
      <c r="F131"/>
      <c r="G131"/>
      <c r="H131"/>
      <c r="I131"/>
      <c r="J131"/>
      <c r="K131"/>
      <c r="L131"/>
    </row>
    <row r="132" spans="1:12" x14ac:dyDescent="0.25">
      <c r="A132" s="134">
        <v>45385</v>
      </c>
      <c r="B132" s="63" t="s">
        <v>146</v>
      </c>
      <c r="C132" s="63" t="s">
        <v>34</v>
      </c>
      <c r="D132" s="64">
        <v>178628.42</v>
      </c>
      <c r="E132" s="5"/>
      <c r="F132"/>
      <c r="G132"/>
      <c r="H132"/>
      <c r="I132"/>
      <c r="J132"/>
      <c r="K132"/>
      <c r="L132"/>
    </row>
    <row r="133" spans="1:12" x14ac:dyDescent="0.25">
      <c r="A133" s="134">
        <v>45385</v>
      </c>
      <c r="B133" s="63" t="s">
        <v>147</v>
      </c>
      <c r="C133" s="63" t="s">
        <v>22</v>
      </c>
      <c r="D133" s="64">
        <v>10283</v>
      </c>
      <c r="E133" s="5"/>
      <c r="F133"/>
      <c r="G133"/>
      <c r="H133"/>
      <c r="I133"/>
      <c r="J133"/>
      <c r="K133"/>
      <c r="L133"/>
    </row>
    <row r="134" spans="1:12" x14ac:dyDescent="0.25">
      <c r="A134" s="134">
        <v>45385</v>
      </c>
      <c r="B134" s="63" t="s">
        <v>148</v>
      </c>
      <c r="C134" s="63" t="s">
        <v>34</v>
      </c>
      <c r="D134" s="64">
        <v>143366.22</v>
      </c>
      <c r="E134" s="5"/>
      <c r="F134"/>
      <c r="G134"/>
      <c r="H134"/>
      <c r="I134"/>
      <c r="J134"/>
      <c r="K134"/>
      <c r="L134"/>
    </row>
    <row r="135" spans="1:12" x14ac:dyDescent="0.25">
      <c r="A135" s="134">
        <v>45385</v>
      </c>
      <c r="B135" s="63" t="s">
        <v>149</v>
      </c>
      <c r="C135" s="63" t="s">
        <v>63</v>
      </c>
      <c r="D135" s="64">
        <v>1500</v>
      </c>
      <c r="E135" s="5"/>
      <c r="F135"/>
      <c r="G135"/>
      <c r="H135"/>
      <c r="I135"/>
      <c r="J135"/>
      <c r="K135"/>
      <c r="L135"/>
    </row>
    <row r="136" spans="1:12" x14ac:dyDescent="0.25">
      <c r="A136" s="134">
        <v>45385</v>
      </c>
      <c r="B136" s="63" t="s">
        <v>150</v>
      </c>
      <c r="C136" s="63" t="s">
        <v>58</v>
      </c>
      <c r="D136" s="64">
        <v>2605</v>
      </c>
      <c r="E136" s="5"/>
      <c r="F136"/>
      <c r="G136"/>
      <c r="H136"/>
      <c r="I136"/>
      <c r="J136"/>
      <c r="K136"/>
      <c r="L136"/>
    </row>
    <row r="137" spans="1:12" x14ac:dyDescent="0.25">
      <c r="A137" s="134">
        <v>45385</v>
      </c>
      <c r="B137" s="63" t="s">
        <v>151</v>
      </c>
      <c r="C137" s="63" t="s">
        <v>59</v>
      </c>
      <c r="D137" s="65">
        <v>0.19</v>
      </c>
      <c r="E137" s="5"/>
      <c r="F137"/>
      <c r="G137"/>
      <c r="H137"/>
      <c r="I137"/>
      <c r="J137"/>
      <c r="K137"/>
      <c r="L137"/>
    </row>
    <row r="138" spans="1:12" x14ac:dyDescent="0.25">
      <c r="A138" s="134">
        <v>45386</v>
      </c>
      <c r="B138" s="63" t="s">
        <v>152</v>
      </c>
      <c r="C138" s="63" t="s">
        <v>34</v>
      </c>
      <c r="D138" s="64">
        <v>108222</v>
      </c>
      <c r="E138" s="5"/>
      <c r="F138"/>
      <c r="G138"/>
      <c r="H138"/>
      <c r="I138"/>
      <c r="J138"/>
      <c r="K138"/>
      <c r="L138"/>
    </row>
    <row r="139" spans="1:12" x14ac:dyDescent="0.25">
      <c r="A139" s="134">
        <v>45386</v>
      </c>
      <c r="B139" s="63" t="s">
        <v>153</v>
      </c>
      <c r="C139" s="63" t="s">
        <v>61</v>
      </c>
      <c r="D139" s="64">
        <v>13724</v>
      </c>
      <c r="E139" s="5"/>
      <c r="F139"/>
      <c r="G139"/>
      <c r="H139"/>
      <c r="I139"/>
      <c r="J139"/>
      <c r="K139"/>
      <c r="L139"/>
    </row>
    <row r="140" spans="1:12" x14ac:dyDescent="0.25">
      <c r="A140" s="134">
        <v>45386</v>
      </c>
      <c r="B140" s="63" t="s">
        <v>153</v>
      </c>
      <c r="C140" s="63" t="s">
        <v>61</v>
      </c>
      <c r="D140" s="64">
        <v>9110</v>
      </c>
      <c r="E140" s="5"/>
      <c r="F140"/>
      <c r="G140"/>
      <c r="H140"/>
      <c r="I140"/>
      <c r="J140"/>
      <c r="K140"/>
      <c r="L140"/>
    </row>
    <row r="141" spans="1:12" x14ac:dyDescent="0.25">
      <c r="A141" s="134">
        <v>45386</v>
      </c>
      <c r="B141" s="63" t="s">
        <v>154</v>
      </c>
      <c r="C141" s="63" t="s">
        <v>62</v>
      </c>
      <c r="D141" s="65">
        <v>625</v>
      </c>
      <c r="E141" s="5"/>
      <c r="F141"/>
      <c r="G141"/>
      <c r="H141"/>
      <c r="I141"/>
      <c r="J141"/>
      <c r="K141"/>
      <c r="L141"/>
    </row>
    <row r="142" spans="1:12" x14ac:dyDescent="0.25">
      <c r="A142" s="134">
        <v>45386</v>
      </c>
      <c r="B142" s="63" t="s">
        <v>155</v>
      </c>
      <c r="C142" s="63" t="s">
        <v>67</v>
      </c>
      <c r="D142" s="64">
        <v>1050</v>
      </c>
      <c r="E142" s="5"/>
      <c r="F142"/>
      <c r="G142"/>
      <c r="H142"/>
      <c r="I142"/>
      <c r="J142"/>
      <c r="K142"/>
      <c r="L142"/>
    </row>
    <row r="143" spans="1:12" x14ac:dyDescent="0.25">
      <c r="A143" s="134">
        <v>45386</v>
      </c>
      <c r="B143" s="63" t="s">
        <v>155</v>
      </c>
      <c r="C143" s="63" t="s">
        <v>67</v>
      </c>
      <c r="D143" s="65">
        <v>650</v>
      </c>
      <c r="E143" s="5"/>
      <c r="F143"/>
      <c r="G143"/>
      <c r="H143"/>
      <c r="I143"/>
      <c r="J143"/>
      <c r="K143"/>
      <c r="L143"/>
    </row>
    <row r="144" spans="1:12" x14ac:dyDescent="0.25">
      <c r="A144" s="134">
        <v>45386</v>
      </c>
      <c r="B144" s="63" t="s">
        <v>156</v>
      </c>
      <c r="C144" s="63" t="s">
        <v>67</v>
      </c>
      <c r="D144" s="64">
        <v>1350</v>
      </c>
      <c r="E144" s="5"/>
      <c r="F144"/>
      <c r="G144"/>
      <c r="H144"/>
      <c r="I144"/>
      <c r="J144"/>
      <c r="K144"/>
      <c r="L144"/>
    </row>
    <row r="145" spans="1:12" x14ac:dyDescent="0.25">
      <c r="A145" s="134">
        <v>45387</v>
      </c>
      <c r="B145" s="63" t="s">
        <v>157</v>
      </c>
      <c r="C145" s="63" t="s">
        <v>34</v>
      </c>
      <c r="D145" s="64">
        <v>73780</v>
      </c>
      <c r="E145" s="5"/>
      <c r="F145"/>
      <c r="G145"/>
      <c r="H145"/>
      <c r="I145"/>
      <c r="J145"/>
      <c r="K145"/>
      <c r="L145"/>
    </row>
    <row r="146" spans="1:12" x14ac:dyDescent="0.25">
      <c r="A146" s="134">
        <v>45387</v>
      </c>
      <c r="B146" s="63" t="s">
        <v>158</v>
      </c>
      <c r="C146" s="63" t="s">
        <v>61</v>
      </c>
      <c r="D146" s="64">
        <v>16406</v>
      </c>
      <c r="E146" s="5"/>
      <c r="F146"/>
      <c r="G146"/>
      <c r="H146"/>
      <c r="I146"/>
      <c r="J146"/>
      <c r="K146"/>
      <c r="L146"/>
    </row>
    <row r="147" spans="1:12" x14ac:dyDescent="0.25">
      <c r="A147" s="134">
        <v>45387</v>
      </c>
      <c r="B147" s="63" t="s">
        <v>159</v>
      </c>
      <c r="C147" s="63" t="s">
        <v>61</v>
      </c>
      <c r="D147" s="64">
        <v>8022</v>
      </c>
      <c r="E147" s="5"/>
      <c r="F147"/>
      <c r="G147"/>
      <c r="H147"/>
      <c r="I147"/>
      <c r="J147"/>
      <c r="K147"/>
      <c r="L147"/>
    </row>
    <row r="148" spans="1:12" x14ac:dyDescent="0.25">
      <c r="A148" s="134">
        <v>45387</v>
      </c>
      <c r="B148" s="63" t="s">
        <v>160</v>
      </c>
      <c r="C148" s="63" t="s">
        <v>63</v>
      </c>
      <c r="D148" s="64">
        <v>2565</v>
      </c>
      <c r="E148" s="5"/>
      <c r="F148"/>
      <c r="G148"/>
      <c r="H148"/>
      <c r="I148"/>
      <c r="J148"/>
      <c r="K148"/>
      <c r="L148"/>
    </row>
    <row r="149" spans="1:12" x14ac:dyDescent="0.25">
      <c r="A149" s="134">
        <v>45387</v>
      </c>
      <c r="B149" s="63" t="s">
        <v>161</v>
      </c>
      <c r="C149" s="63" t="s">
        <v>58</v>
      </c>
      <c r="D149" s="64">
        <v>2765</v>
      </c>
      <c r="E149" s="5"/>
      <c r="F149"/>
      <c r="G149"/>
      <c r="H149"/>
      <c r="I149"/>
      <c r="J149"/>
      <c r="K149"/>
      <c r="L149"/>
    </row>
    <row r="150" spans="1:12" x14ac:dyDescent="0.25">
      <c r="A150" s="134">
        <v>45387</v>
      </c>
      <c r="B150" s="63" t="s">
        <v>162</v>
      </c>
      <c r="C150" s="63" t="s">
        <v>60</v>
      </c>
      <c r="D150" s="65">
        <v>750</v>
      </c>
      <c r="E150" s="5"/>
      <c r="F150"/>
      <c r="G150"/>
      <c r="H150"/>
      <c r="I150"/>
      <c r="J150"/>
      <c r="K150"/>
      <c r="L150"/>
    </row>
    <row r="151" spans="1:12" x14ac:dyDescent="0.25">
      <c r="A151" s="134">
        <v>45387</v>
      </c>
      <c r="B151" s="63" t="s">
        <v>163</v>
      </c>
      <c r="C151" s="63" t="s">
        <v>22</v>
      </c>
      <c r="D151" s="64">
        <v>2250</v>
      </c>
      <c r="E151" s="5"/>
      <c r="F151"/>
      <c r="G151"/>
      <c r="H151"/>
      <c r="I151"/>
      <c r="J151"/>
      <c r="K151"/>
      <c r="L151"/>
    </row>
    <row r="152" spans="1:12" x14ac:dyDescent="0.25">
      <c r="A152" s="134">
        <v>45387</v>
      </c>
      <c r="B152" s="63" t="s">
        <v>164</v>
      </c>
      <c r="C152" s="63" t="s">
        <v>62</v>
      </c>
      <c r="D152" s="65">
        <v>425</v>
      </c>
      <c r="E152" s="5"/>
      <c r="F152"/>
      <c r="G152"/>
      <c r="H152"/>
      <c r="I152"/>
      <c r="J152"/>
      <c r="K152"/>
      <c r="L152"/>
    </row>
    <row r="153" spans="1:12" ht="15" customHeight="1" x14ac:dyDescent="0.25">
      <c r="A153" s="134">
        <v>45387</v>
      </c>
      <c r="B153" s="63" t="s">
        <v>165</v>
      </c>
      <c r="C153" s="63" t="s">
        <v>34</v>
      </c>
      <c r="D153" s="64">
        <v>77560</v>
      </c>
      <c r="E153" s="5"/>
      <c r="F153"/>
      <c r="G153"/>
      <c r="H153"/>
      <c r="I153"/>
      <c r="J153"/>
      <c r="K153"/>
      <c r="L153"/>
    </row>
    <row r="154" spans="1:12" x14ac:dyDescent="0.25">
      <c r="A154" s="134">
        <v>45387</v>
      </c>
      <c r="B154" s="63" t="s">
        <v>166</v>
      </c>
      <c r="C154" s="63" t="s">
        <v>167</v>
      </c>
      <c r="D154" s="65">
        <v>295</v>
      </c>
      <c r="E154" s="5"/>
      <c r="F154"/>
    </row>
    <row r="155" spans="1:12" x14ac:dyDescent="0.25">
      <c r="A155" s="134">
        <v>45387</v>
      </c>
      <c r="B155" s="63" t="s">
        <v>168</v>
      </c>
      <c r="C155" s="63" t="s">
        <v>57</v>
      </c>
      <c r="D155" s="64">
        <v>11080</v>
      </c>
      <c r="E155" s="5"/>
      <c r="F155"/>
    </row>
    <row r="156" spans="1:12" x14ac:dyDescent="0.25">
      <c r="A156" s="134">
        <v>45387</v>
      </c>
      <c r="B156" s="63" t="s">
        <v>169</v>
      </c>
      <c r="C156" s="63" t="s">
        <v>58</v>
      </c>
      <c r="D156" s="64">
        <v>5138</v>
      </c>
      <c r="E156" s="5"/>
      <c r="F156"/>
    </row>
    <row r="157" spans="1:12" x14ac:dyDescent="0.25">
      <c r="A157" s="134">
        <v>45390</v>
      </c>
      <c r="B157" s="63" t="s">
        <v>170</v>
      </c>
      <c r="C157" s="63" t="s">
        <v>34</v>
      </c>
      <c r="D157" s="64">
        <v>123042</v>
      </c>
      <c r="E157" s="5"/>
      <c r="F157"/>
    </row>
    <row r="158" spans="1:12" x14ac:dyDescent="0.25">
      <c r="A158" s="134">
        <v>45390</v>
      </c>
      <c r="B158" s="63" t="s">
        <v>171</v>
      </c>
      <c r="C158" s="63" t="s">
        <v>62</v>
      </c>
      <c r="D158" s="65">
        <v>550</v>
      </c>
      <c r="E158" s="5"/>
      <c r="F158"/>
    </row>
    <row r="159" spans="1:12" x14ac:dyDescent="0.25">
      <c r="A159" s="134">
        <v>45390</v>
      </c>
      <c r="B159" s="63" t="s">
        <v>172</v>
      </c>
      <c r="C159" s="63" t="s">
        <v>34</v>
      </c>
      <c r="D159" s="64">
        <v>38075</v>
      </c>
      <c r="E159" s="5"/>
      <c r="F159"/>
    </row>
    <row r="160" spans="1:12" x14ac:dyDescent="0.25">
      <c r="A160" s="134">
        <v>45390</v>
      </c>
      <c r="B160" s="63" t="s">
        <v>173</v>
      </c>
      <c r="C160" s="63" t="s">
        <v>61</v>
      </c>
      <c r="D160" s="64">
        <v>14956</v>
      </c>
      <c r="E160" s="5"/>
      <c r="F160"/>
    </row>
    <row r="161" spans="1:14" x14ac:dyDescent="0.25">
      <c r="A161" s="134">
        <v>45390</v>
      </c>
      <c r="B161" s="63" t="s">
        <v>174</v>
      </c>
      <c r="C161" s="63" t="s">
        <v>61</v>
      </c>
      <c r="D161" s="64">
        <v>10000</v>
      </c>
      <c r="E161" s="5"/>
      <c r="F161"/>
    </row>
    <row r="162" spans="1:14" x14ac:dyDescent="0.25">
      <c r="A162" s="134">
        <v>45390</v>
      </c>
      <c r="B162" s="63" t="s">
        <v>175</v>
      </c>
      <c r="C162" s="63" t="s">
        <v>62</v>
      </c>
      <c r="D162" s="65">
        <v>200</v>
      </c>
      <c r="E162" s="5"/>
      <c r="F162"/>
    </row>
    <row r="163" spans="1:14" x14ac:dyDescent="0.25">
      <c r="A163" s="134">
        <v>45390</v>
      </c>
      <c r="B163" s="63" t="s">
        <v>176</v>
      </c>
      <c r="C163" s="63" t="s">
        <v>63</v>
      </c>
      <c r="D163" s="64">
        <v>1405</v>
      </c>
      <c r="E163" s="5"/>
      <c r="F163"/>
      <c r="G163"/>
      <c r="H163"/>
      <c r="I163"/>
      <c r="J163"/>
      <c r="K163"/>
      <c r="L163"/>
      <c r="M163"/>
      <c r="N163"/>
    </row>
    <row r="164" spans="1:14" x14ac:dyDescent="0.25">
      <c r="A164" s="134">
        <v>45390</v>
      </c>
      <c r="B164" s="63" t="s">
        <v>177</v>
      </c>
      <c r="C164" s="63" t="s">
        <v>63</v>
      </c>
      <c r="D164" s="64">
        <v>1320</v>
      </c>
      <c r="E164" s="5"/>
    </row>
    <row r="165" spans="1:14" x14ac:dyDescent="0.25">
      <c r="A165" s="134">
        <v>45390</v>
      </c>
      <c r="B165" s="63" t="s">
        <v>178</v>
      </c>
      <c r="C165" s="63" t="s">
        <v>60</v>
      </c>
      <c r="D165" s="65">
        <v>50</v>
      </c>
      <c r="E165" s="5"/>
    </row>
    <row r="166" spans="1:14" x14ac:dyDescent="0.25">
      <c r="A166" s="134">
        <v>45390</v>
      </c>
      <c r="B166" s="63" t="s">
        <v>179</v>
      </c>
      <c r="C166" s="63" t="s">
        <v>60</v>
      </c>
      <c r="D166" s="65">
        <v>496</v>
      </c>
      <c r="E166" s="5"/>
    </row>
    <row r="167" spans="1:14" x14ac:dyDescent="0.25">
      <c r="A167" s="134">
        <v>45390</v>
      </c>
      <c r="B167" s="63" t="s">
        <v>180</v>
      </c>
      <c r="C167" s="63" t="s">
        <v>67</v>
      </c>
      <c r="D167" s="64">
        <v>1300</v>
      </c>
      <c r="E167" s="5"/>
    </row>
    <row r="168" spans="1:14" x14ac:dyDescent="0.25">
      <c r="A168" s="134">
        <v>45390</v>
      </c>
      <c r="B168" s="63" t="s">
        <v>181</v>
      </c>
      <c r="C168" s="63" t="s">
        <v>62</v>
      </c>
      <c r="D168" s="64">
        <v>81970.2</v>
      </c>
      <c r="E168" s="5"/>
    </row>
    <row r="169" spans="1:14" x14ac:dyDescent="0.25">
      <c r="A169" s="134">
        <v>45390</v>
      </c>
      <c r="B169" s="63" t="s">
        <v>182</v>
      </c>
      <c r="C169" s="63" t="s">
        <v>62</v>
      </c>
      <c r="D169" s="65">
        <v>900</v>
      </c>
      <c r="E169" s="5"/>
    </row>
    <row r="170" spans="1:14" x14ac:dyDescent="0.25">
      <c r="A170" s="134">
        <v>45391</v>
      </c>
      <c r="B170" s="63" t="s">
        <v>183</v>
      </c>
      <c r="C170" s="63" t="s">
        <v>34</v>
      </c>
      <c r="D170" s="64">
        <v>155581</v>
      </c>
      <c r="E170" s="5"/>
    </row>
    <row r="171" spans="1:14" x14ac:dyDescent="0.25">
      <c r="A171" s="134">
        <v>45391</v>
      </c>
      <c r="B171" s="63" t="s">
        <v>184</v>
      </c>
      <c r="C171" s="63" t="s">
        <v>61</v>
      </c>
      <c r="D171" s="64">
        <v>4000000</v>
      </c>
      <c r="E171" s="5"/>
    </row>
    <row r="172" spans="1:14" x14ac:dyDescent="0.25">
      <c r="A172" s="134">
        <v>45391</v>
      </c>
      <c r="B172" s="63" t="s">
        <v>185</v>
      </c>
      <c r="C172" s="63" t="s">
        <v>60</v>
      </c>
      <c r="D172" s="64">
        <v>2949</v>
      </c>
      <c r="E172" s="5"/>
    </row>
    <row r="173" spans="1:14" x14ac:dyDescent="0.25">
      <c r="A173" s="134">
        <v>45391</v>
      </c>
      <c r="B173" s="63" t="s">
        <v>186</v>
      </c>
      <c r="C173" s="63" t="s">
        <v>61</v>
      </c>
      <c r="D173" s="64">
        <v>11428</v>
      </c>
      <c r="E173" s="5"/>
    </row>
    <row r="174" spans="1:14" x14ac:dyDescent="0.25">
      <c r="A174" s="134">
        <v>45391</v>
      </c>
      <c r="B174" s="63" t="s">
        <v>187</v>
      </c>
      <c r="C174" s="63" t="s">
        <v>61</v>
      </c>
      <c r="D174" s="64">
        <v>9855</v>
      </c>
      <c r="E174" s="5"/>
    </row>
    <row r="175" spans="1:14" x14ac:dyDescent="0.25">
      <c r="A175" s="134">
        <v>45391</v>
      </c>
      <c r="B175" s="63" t="s">
        <v>188</v>
      </c>
      <c r="C175" s="63" t="s">
        <v>61</v>
      </c>
      <c r="D175" s="64">
        <v>11094</v>
      </c>
      <c r="E175" s="5"/>
    </row>
    <row r="176" spans="1:14" x14ac:dyDescent="0.25">
      <c r="A176" s="134">
        <v>45391</v>
      </c>
      <c r="B176" s="63" t="s">
        <v>189</v>
      </c>
      <c r="C176" s="63" t="s">
        <v>58</v>
      </c>
      <c r="D176" s="64">
        <v>2911</v>
      </c>
      <c r="E176" s="5"/>
    </row>
    <row r="177" spans="1:5" x14ac:dyDescent="0.25">
      <c r="A177" s="134">
        <v>45391</v>
      </c>
      <c r="B177" s="63" t="s">
        <v>190</v>
      </c>
      <c r="C177" s="63" t="s">
        <v>61</v>
      </c>
      <c r="D177" s="64">
        <v>602078.07999999996</v>
      </c>
      <c r="E177" s="5"/>
    </row>
    <row r="178" spans="1:5" x14ac:dyDescent="0.25">
      <c r="A178" s="134">
        <v>45391</v>
      </c>
      <c r="B178" s="63" t="s">
        <v>191</v>
      </c>
      <c r="C178" s="63" t="s">
        <v>58</v>
      </c>
      <c r="D178" s="64">
        <v>9475</v>
      </c>
      <c r="E178" s="5"/>
    </row>
    <row r="179" spans="1:5" x14ac:dyDescent="0.25">
      <c r="A179" s="134">
        <v>45392</v>
      </c>
      <c r="B179" s="63" t="s">
        <v>192</v>
      </c>
      <c r="C179" s="63" t="s">
        <v>61</v>
      </c>
      <c r="D179" s="64">
        <v>12990</v>
      </c>
      <c r="E179" s="5"/>
    </row>
    <row r="180" spans="1:5" x14ac:dyDescent="0.25">
      <c r="A180" s="134">
        <v>45392</v>
      </c>
      <c r="B180" s="63" t="s">
        <v>193</v>
      </c>
      <c r="C180" s="63" t="s">
        <v>61</v>
      </c>
      <c r="D180" s="64">
        <v>8904</v>
      </c>
      <c r="E180" s="5"/>
    </row>
    <row r="181" spans="1:5" x14ac:dyDescent="0.25">
      <c r="A181" s="134">
        <v>45392</v>
      </c>
      <c r="B181" s="63" t="s">
        <v>194</v>
      </c>
      <c r="C181" s="63" t="s">
        <v>34</v>
      </c>
      <c r="D181" s="64">
        <v>105885</v>
      </c>
      <c r="E181" s="5"/>
    </row>
    <row r="182" spans="1:5" x14ac:dyDescent="0.25">
      <c r="A182" s="134">
        <v>45392</v>
      </c>
      <c r="B182" s="63" t="s">
        <v>195</v>
      </c>
      <c r="C182" s="63" t="s">
        <v>60</v>
      </c>
      <c r="D182" s="64">
        <v>3540</v>
      </c>
      <c r="E182" s="5"/>
    </row>
    <row r="183" spans="1:5" x14ac:dyDescent="0.25">
      <c r="A183" s="134">
        <v>45392</v>
      </c>
      <c r="B183" s="63" t="s">
        <v>196</v>
      </c>
      <c r="C183" s="63" t="s">
        <v>62</v>
      </c>
      <c r="D183" s="64">
        <v>13980</v>
      </c>
      <c r="E183" s="5"/>
    </row>
    <row r="184" spans="1:5" x14ac:dyDescent="0.25">
      <c r="A184" s="134">
        <v>45392</v>
      </c>
      <c r="B184" s="63" t="s">
        <v>197</v>
      </c>
      <c r="C184" s="63" t="s">
        <v>58</v>
      </c>
      <c r="D184" s="64">
        <v>1830</v>
      </c>
      <c r="E184" s="5"/>
    </row>
    <row r="185" spans="1:5" x14ac:dyDescent="0.25">
      <c r="A185" s="134">
        <v>45393</v>
      </c>
      <c r="B185" s="63" t="s">
        <v>66</v>
      </c>
      <c r="C185" s="63" t="s">
        <v>61</v>
      </c>
      <c r="D185" s="64">
        <v>9540</v>
      </c>
      <c r="E185" s="5"/>
    </row>
    <row r="186" spans="1:5" x14ac:dyDescent="0.25">
      <c r="A186" s="134">
        <v>45393</v>
      </c>
      <c r="B186" s="63" t="s">
        <v>66</v>
      </c>
      <c r="C186" s="63" t="s">
        <v>61</v>
      </c>
      <c r="D186" s="64">
        <v>15988</v>
      </c>
      <c r="E186" s="5"/>
    </row>
    <row r="187" spans="1:5" x14ac:dyDescent="0.25">
      <c r="A187" s="134">
        <v>45393</v>
      </c>
      <c r="B187" s="63" t="s">
        <v>198</v>
      </c>
      <c r="C187" s="63" t="s">
        <v>34</v>
      </c>
      <c r="D187" s="64">
        <v>47527</v>
      </c>
      <c r="E187" s="5"/>
    </row>
    <row r="188" spans="1:5" x14ac:dyDescent="0.25">
      <c r="A188" s="134">
        <v>45393</v>
      </c>
      <c r="B188" s="63" t="s">
        <v>199</v>
      </c>
      <c r="C188" s="63" t="s">
        <v>62</v>
      </c>
      <c r="D188" s="64">
        <v>1898</v>
      </c>
      <c r="E188" s="5"/>
    </row>
    <row r="189" spans="1:5" x14ac:dyDescent="0.25">
      <c r="A189" s="134">
        <v>45393</v>
      </c>
      <c r="B189" s="63" t="s">
        <v>200</v>
      </c>
      <c r="C189" s="63" t="s">
        <v>167</v>
      </c>
      <c r="D189" s="64">
        <v>10561</v>
      </c>
      <c r="E189" s="5"/>
    </row>
    <row r="190" spans="1:5" x14ac:dyDescent="0.25">
      <c r="A190" s="134">
        <v>45393</v>
      </c>
      <c r="B190" s="63" t="s">
        <v>201</v>
      </c>
      <c r="C190" s="63" t="s">
        <v>58</v>
      </c>
      <c r="D190" s="64">
        <v>5588</v>
      </c>
      <c r="E190" s="5"/>
    </row>
    <row r="191" spans="1:5" x14ac:dyDescent="0.25">
      <c r="A191" s="134">
        <v>45393</v>
      </c>
      <c r="B191" s="63" t="s">
        <v>202</v>
      </c>
      <c r="C191" s="63" t="s">
        <v>58</v>
      </c>
      <c r="D191" s="64">
        <v>6062</v>
      </c>
      <c r="E191" s="5"/>
    </row>
    <row r="192" spans="1:5" x14ac:dyDescent="0.25">
      <c r="A192" s="134">
        <v>45394</v>
      </c>
      <c r="B192" s="63" t="s">
        <v>203</v>
      </c>
      <c r="C192" s="63" t="s">
        <v>61</v>
      </c>
      <c r="D192" s="64">
        <v>1000</v>
      </c>
      <c r="E192" s="5"/>
    </row>
    <row r="193" spans="1:5" x14ac:dyDescent="0.25">
      <c r="A193" s="134">
        <v>45394</v>
      </c>
      <c r="B193" s="63" t="s">
        <v>159</v>
      </c>
      <c r="C193" s="63" t="s">
        <v>61</v>
      </c>
      <c r="D193" s="64">
        <v>15766</v>
      </c>
      <c r="E193" s="5"/>
    </row>
    <row r="194" spans="1:5" x14ac:dyDescent="0.25">
      <c r="A194" s="134">
        <v>45394</v>
      </c>
      <c r="B194" s="63" t="s">
        <v>204</v>
      </c>
      <c r="C194" s="63" t="s">
        <v>61</v>
      </c>
      <c r="D194" s="64">
        <v>9741</v>
      </c>
      <c r="E194" s="5"/>
    </row>
    <row r="195" spans="1:5" x14ac:dyDescent="0.25">
      <c r="A195" s="134">
        <v>45394</v>
      </c>
      <c r="B195" s="63" t="s">
        <v>205</v>
      </c>
      <c r="C195" s="63" t="s">
        <v>34</v>
      </c>
      <c r="D195" s="64">
        <v>83518</v>
      </c>
      <c r="E195" s="5"/>
    </row>
    <row r="196" spans="1:5" x14ac:dyDescent="0.25">
      <c r="A196" s="134">
        <v>45394</v>
      </c>
      <c r="B196" s="63" t="s">
        <v>206</v>
      </c>
      <c r="C196" s="63" t="s">
        <v>60</v>
      </c>
      <c r="D196" s="64">
        <v>2802</v>
      </c>
      <c r="E196" s="5"/>
    </row>
    <row r="197" spans="1:5" x14ac:dyDescent="0.25">
      <c r="A197" s="134">
        <v>45394</v>
      </c>
      <c r="B197" s="63" t="s">
        <v>207</v>
      </c>
      <c r="C197" s="63" t="s">
        <v>62</v>
      </c>
      <c r="D197" s="65">
        <v>875</v>
      </c>
      <c r="E197" s="5"/>
    </row>
    <row r="198" spans="1:5" x14ac:dyDescent="0.25">
      <c r="A198" s="134">
        <v>45394</v>
      </c>
      <c r="B198" s="63" t="s">
        <v>208</v>
      </c>
      <c r="C198" s="63" t="s">
        <v>58</v>
      </c>
      <c r="D198" s="64">
        <v>1890</v>
      </c>
      <c r="E198" s="5"/>
    </row>
    <row r="199" spans="1:5" x14ac:dyDescent="0.25">
      <c r="A199" s="134">
        <v>45397</v>
      </c>
      <c r="B199" s="63" t="s">
        <v>209</v>
      </c>
      <c r="C199" s="63" t="s">
        <v>34</v>
      </c>
      <c r="D199" s="64">
        <v>95717</v>
      </c>
      <c r="E199" s="5"/>
    </row>
    <row r="200" spans="1:5" x14ac:dyDescent="0.25">
      <c r="A200" s="134">
        <v>45397</v>
      </c>
      <c r="B200" s="63" t="s">
        <v>210</v>
      </c>
      <c r="C200" s="63" t="s">
        <v>62</v>
      </c>
      <c r="D200" s="64">
        <v>45800.76</v>
      </c>
      <c r="E200" s="5"/>
    </row>
    <row r="201" spans="1:5" x14ac:dyDescent="0.25">
      <c r="A201" s="134">
        <v>45397</v>
      </c>
      <c r="B201" s="63" t="s">
        <v>211</v>
      </c>
      <c r="C201" s="63" t="s">
        <v>34</v>
      </c>
      <c r="D201" s="64">
        <v>186210</v>
      </c>
      <c r="E201" s="5"/>
    </row>
    <row r="202" spans="1:5" x14ac:dyDescent="0.25">
      <c r="A202" s="134">
        <v>45397</v>
      </c>
      <c r="B202" s="63" t="s">
        <v>212</v>
      </c>
      <c r="C202" s="63" t="s">
        <v>34</v>
      </c>
      <c r="D202" s="64">
        <v>30275</v>
      </c>
      <c r="E202" s="5"/>
    </row>
    <row r="203" spans="1:5" x14ac:dyDescent="0.25">
      <c r="A203" s="134">
        <v>45397</v>
      </c>
      <c r="B203" s="63" t="s">
        <v>213</v>
      </c>
      <c r="C203" s="61" t="s">
        <v>61</v>
      </c>
      <c r="D203" s="64">
        <v>473482.36</v>
      </c>
      <c r="E203" s="5"/>
    </row>
    <row r="204" spans="1:5" x14ac:dyDescent="0.25">
      <c r="A204" s="134">
        <v>45397</v>
      </c>
      <c r="B204" s="63" t="s">
        <v>214</v>
      </c>
      <c r="C204" s="61" t="s">
        <v>61</v>
      </c>
      <c r="D204" s="64">
        <v>8714</v>
      </c>
      <c r="E204" s="5"/>
    </row>
    <row r="205" spans="1:5" x14ac:dyDescent="0.25">
      <c r="A205" s="134">
        <v>45397</v>
      </c>
      <c r="B205" s="63" t="s">
        <v>215</v>
      </c>
      <c r="C205" s="61" t="s">
        <v>61</v>
      </c>
      <c r="D205" s="64">
        <v>14847</v>
      </c>
      <c r="E205" s="5"/>
    </row>
    <row r="206" spans="1:5" x14ac:dyDescent="0.25">
      <c r="A206" s="134">
        <v>45397</v>
      </c>
      <c r="B206" s="63" t="s">
        <v>216</v>
      </c>
      <c r="C206" s="61" t="s">
        <v>61</v>
      </c>
      <c r="D206" s="64">
        <v>293779</v>
      </c>
      <c r="E206" s="5"/>
    </row>
    <row r="207" spans="1:5" x14ac:dyDescent="0.25">
      <c r="A207" s="134">
        <v>45397</v>
      </c>
      <c r="B207" s="63" t="s">
        <v>217</v>
      </c>
      <c r="C207" s="61" t="s">
        <v>60</v>
      </c>
      <c r="D207" s="64">
        <v>12195</v>
      </c>
      <c r="E207" s="5"/>
    </row>
    <row r="208" spans="1:5" x14ac:dyDescent="0.25">
      <c r="A208" s="134">
        <v>45397</v>
      </c>
      <c r="B208" s="63" t="s">
        <v>218</v>
      </c>
      <c r="C208" s="61" t="s">
        <v>68</v>
      </c>
      <c r="D208" s="64">
        <v>3719.36</v>
      </c>
      <c r="E208" s="5"/>
    </row>
    <row r="209" spans="1:5" x14ac:dyDescent="0.25">
      <c r="A209" s="134">
        <v>45397</v>
      </c>
      <c r="B209" s="63" t="s">
        <v>219</v>
      </c>
      <c r="C209" s="61" t="s">
        <v>58</v>
      </c>
      <c r="D209" s="65">
        <v>838</v>
      </c>
      <c r="E209" s="5"/>
    </row>
    <row r="210" spans="1:5" x14ac:dyDescent="0.25">
      <c r="A210" s="134">
        <v>45397</v>
      </c>
      <c r="B210" s="63" t="s">
        <v>220</v>
      </c>
      <c r="C210" s="61" t="s">
        <v>59</v>
      </c>
      <c r="D210" s="64">
        <v>5462</v>
      </c>
      <c r="E210" s="5"/>
    </row>
    <row r="211" spans="1:5" x14ac:dyDescent="0.25">
      <c r="A211" s="134">
        <v>45398</v>
      </c>
      <c r="B211" s="63" t="s">
        <v>221</v>
      </c>
      <c r="C211" s="61" t="s">
        <v>34</v>
      </c>
      <c r="D211" s="64">
        <v>153418</v>
      </c>
      <c r="E211" s="5"/>
    </row>
    <row r="212" spans="1:5" x14ac:dyDescent="0.25">
      <c r="A212" s="134">
        <v>45398</v>
      </c>
      <c r="B212" s="63" t="s">
        <v>215</v>
      </c>
      <c r="C212" s="61" t="s">
        <v>61</v>
      </c>
      <c r="D212" s="64">
        <v>8156</v>
      </c>
      <c r="E212" s="5"/>
    </row>
    <row r="213" spans="1:5" x14ac:dyDescent="0.25">
      <c r="A213" s="134">
        <v>45398</v>
      </c>
      <c r="B213" s="63" t="s">
        <v>222</v>
      </c>
      <c r="C213" s="61" t="s">
        <v>61</v>
      </c>
      <c r="D213" s="64">
        <v>9900</v>
      </c>
      <c r="E213" s="5"/>
    </row>
    <row r="214" spans="1:5" x14ac:dyDescent="0.25">
      <c r="A214" s="134">
        <v>45398</v>
      </c>
      <c r="B214" s="63" t="s">
        <v>223</v>
      </c>
      <c r="C214" s="61" t="s">
        <v>61</v>
      </c>
      <c r="D214" s="64">
        <v>10682</v>
      </c>
      <c r="E214" s="5"/>
    </row>
    <row r="215" spans="1:5" x14ac:dyDescent="0.25">
      <c r="A215" s="134">
        <v>45398</v>
      </c>
      <c r="B215" s="63" t="s">
        <v>224</v>
      </c>
      <c r="C215" s="61" t="s">
        <v>62</v>
      </c>
      <c r="D215" s="65">
        <v>400</v>
      </c>
      <c r="E215" s="5"/>
    </row>
    <row r="216" spans="1:5" x14ac:dyDescent="0.25">
      <c r="A216" s="134">
        <v>45398</v>
      </c>
      <c r="B216" s="63" t="s">
        <v>225</v>
      </c>
      <c r="C216" s="61" t="s">
        <v>34</v>
      </c>
      <c r="D216" s="64">
        <v>6984</v>
      </c>
      <c r="E216" s="5"/>
    </row>
    <row r="217" spans="1:5" x14ac:dyDescent="0.25">
      <c r="A217" s="134">
        <v>45398</v>
      </c>
      <c r="B217" s="63" t="s">
        <v>226</v>
      </c>
      <c r="C217" s="61" t="s">
        <v>67</v>
      </c>
      <c r="D217" s="64">
        <v>1050</v>
      </c>
      <c r="E217" s="5"/>
    </row>
    <row r="218" spans="1:5" x14ac:dyDescent="0.25">
      <c r="A218" s="134">
        <v>45398</v>
      </c>
      <c r="B218" s="63" t="s">
        <v>227</v>
      </c>
      <c r="C218" s="61" t="s">
        <v>67</v>
      </c>
      <c r="D218" s="64">
        <v>3000</v>
      </c>
      <c r="E218" s="5"/>
    </row>
    <row r="219" spans="1:5" x14ac:dyDescent="0.25">
      <c r="A219" s="134">
        <v>45398</v>
      </c>
      <c r="B219" s="63" t="s">
        <v>228</v>
      </c>
      <c r="C219" s="61" t="s">
        <v>58</v>
      </c>
      <c r="D219" s="64">
        <v>12180</v>
      </c>
      <c r="E219" s="5"/>
    </row>
    <row r="220" spans="1:5" x14ac:dyDescent="0.25">
      <c r="A220" s="134">
        <v>45399</v>
      </c>
      <c r="B220" s="63" t="s">
        <v>229</v>
      </c>
      <c r="C220" s="61" t="s">
        <v>34</v>
      </c>
      <c r="D220" s="64">
        <v>144120</v>
      </c>
      <c r="E220" s="5"/>
    </row>
    <row r="221" spans="1:5" x14ac:dyDescent="0.25">
      <c r="A221" s="134">
        <v>45399</v>
      </c>
      <c r="B221" s="63" t="s">
        <v>230</v>
      </c>
      <c r="C221" s="61" t="s">
        <v>61</v>
      </c>
      <c r="D221" s="64">
        <v>15862305.92</v>
      </c>
      <c r="E221" s="5"/>
    </row>
    <row r="222" spans="1:5" x14ac:dyDescent="0.25">
      <c r="A222" s="134">
        <v>45399</v>
      </c>
      <c r="B222" s="63" t="s">
        <v>64</v>
      </c>
      <c r="C222" s="61" t="s">
        <v>61</v>
      </c>
      <c r="D222" s="64">
        <v>13275</v>
      </c>
      <c r="E222" s="5"/>
    </row>
    <row r="223" spans="1:5" x14ac:dyDescent="0.25">
      <c r="A223" s="134">
        <v>45399</v>
      </c>
      <c r="B223" s="63" t="s">
        <v>65</v>
      </c>
      <c r="C223" s="61" t="s">
        <v>61</v>
      </c>
      <c r="D223" s="64">
        <v>8074</v>
      </c>
      <c r="E223" s="5"/>
    </row>
    <row r="224" spans="1:5" x14ac:dyDescent="0.25">
      <c r="A224" s="134">
        <v>45399</v>
      </c>
      <c r="B224" s="63" t="s">
        <v>231</v>
      </c>
      <c r="C224" s="61" t="s">
        <v>60</v>
      </c>
      <c r="D224" s="65">
        <v>638</v>
      </c>
      <c r="E224" s="5"/>
    </row>
    <row r="225" spans="1:5" x14ac:dyDescent="0.25">
      <c r="A225" s="134">
        <v>45399</v>
      </c>
      <c r="B225" s="63" t="s">
        <v>232</v>
      </c>
      <c r="C225" s="61" t="s">
        <v>63</v>
      </c>
      <c r="D225" s="64">
        <v>2020</v>
      </c>
      <c r="E225" s="5"/>
    </row>
    <row r="226" spans="1:5" x14ac:dyDescent="0.25">
      <c r="A226" s="134">
        <v>45399</v>
      </c>
      <c r="B226" s="63"/>
      <c r="C226" s="61"/>
      <c r="D226" s="64">
        <v>16530</v>
      </c>
      <c r="E226" s="5"/>
    </row>
    <row r="227" spans="1:5" x14ac:dyDescent="0.25">
      <c r="A227" s="134">
        <v>45399</v>
      </c>
      <c r="B227" s="63" t="s">
        <v>233</v>
      </c>
      <c r="C227" s="61" t="s">
        <v>58</v>
      </c>
      <c r="D227" s="64">
        <v>19705</v>
      </c>
      <c r="E227" s="5"/>
    </row>
    <row r="228" spans="1:5" x14ac:dyDescent="0.25">
      <c r="A228" s="134">
        <v>45400</v>
      </c>
      <c r="B228" s="63" t="s">
        <v>234</v>
      </c>
      <c r="C228" s="61" t="s">
        <v>34</v>
      </c>
      <c r="D228" s="64">
        <v>290359</v>
      </c>
      <c r="E228" s="5"/>
    </row>
    <row r="229" spans="1:5" x14ac:dyDescent="0.25">
      <c r="A229" s="134">
        <v>45400</v>
      </c>
      <c r="B229" s="63" t="s">
        <v>235</v>
      </c>
      <c r="C229" s="61" t="s">
        <v>61</v>
      </c>
      <c r="D229" s="64">
        <v>9468</v>
      </c>
      <c r="E229" s="5"/>
    </row>
    <row r="230" spans="1:5" x14ac:dyDescent="0.25">
      <c r="A230" s="134">
        <v>45400</v>
      </c>
      <c r="B230" s="63" t="s">
        <v>236</v>
      </c>
      <c r="C230" s="61" t="s">
        <v>61</v>
      </c>
      <c r="D230" s="64">
        <v>15180</v>
      </c>
      <c r="E230" s="5"/>
    </row>
    <row r="231" spans="1:5" x14ac:dyDescent="0.25">
      <c r="A231" s="134">
        <v>45400</v>
      </c>
      <c r="B231" s="63" t="s">
        <v>237</v>
      </c>
      <c r="C231" s="61" t="s">
        <v>60</v>
      </c>
      <c r="D231" s="64">
        <v>1768</v>
      </c>
      <c r="E231" s="5"/>
    </row>
    <row r="232" spans="1:5" x14ac:dyDescent="0.25">
      <c r="A232" s="134">
        <v>45400</v>
      </c>
      <c r="B232" s="63" t="s">
        <v>238</v>
      </c>
      <c r="C232" s="61" t="s">
        <v>68</v>
      </c>
      <c r="D232" s="64">
        <v>11841.3</v>
      </c>
      <c r="E232" s="5"/>
    </row>
    <row r="233" spans="1:5" x14ac:dyDescent="0.25">
      <c r="A233" s="134">
        <v>45400</v>
      </c>
      <c r="B233" s="63" t="s">
        <v>239</v>
      </c>
      <c r="C233" s="61" t="s">
        <v>62</v>
      </c>
      <c r="D233" s="64">
        <v>4445</v>
      </c>
      <c r="E233" s="5"/>
    </row>
    <row r="234" spans="1:5" x14ac:dyDescent="0.25">
      <c r="A234" s="134">
        <v>45400</v>
      </c>
      <c r="B234" s="63" t="s">
        <v>240</v>
      </c>
      <c r="C234" s="63" t="s">
        <v>58</v>
      </c>
      <c r="D234" s="64">
        <v>4140</v>
      </c>
      <c r="E234" s="5"/>
    </row>
    <row r="235" spans="1:5" x14ac:dyDescent="0.25">
      <c r="A235" s="134">
        <v>45400</v>
      </c>
      <c r="B235" s="63" t="s">
        <v>241</v>
      </c>
      <c r="C235" s="63" t="s">
        <v>58</v>
      </c>
      <c r="D235" s="64">
        <v>2175</v>
      </c>
      <c r="E235" s="5"/>
    </row>
    <row r="236" spans="1:5" x14ac:dyDescent="0.25">
      <c r="A236" s="134">
        <v>45401</v>
      </c>
      <c r="B236" s="63" t="s">
        <v>242</v>
      </c>
      <c r="C236" s="63" t="s">
        <v>34</v>
      </c>
      <c r="D236" s="64">
        <v>59053</v>
      </c>
      <c r="E236" s="5"/>
    </row>
    <row r="237" spans="1:5" x14ac:dyDescent="0.25">
      <c r="A237" s="134">
        <v>45401</v>
      </c>
      <c r="B237" s="63" t="s">
        <v>243</v>
      </c>
      <c r="C237" s="63" t="s">
        <v>61</v>
      </c>
      <c r="D237" s="64">
        <v>1000</v>
      </c>
      <c r="E237" s="5"/>
    </row>
    <row r="238" spans="1:5" x14ac:dyDescent="0.25">
      <c r="A238" s="134">
        <v>45401</v>
      </c>
      <c r="B238" s="63" t="s">
        <v>244</v>
      </c>
      <c r="C238" s="63" t="s">
        <v>61</v>
      </c>
      <c r="D238" s="64">
        <v>1000</v>
      </c>
      <c r="E238" s="5"/>
    </row>
    <row r="239" spans="1:5" x14ac:dyDescent="0.25">
      <c r="A239" s="134">
        <v>45401</v>
      </c>
      <c r="B239" s="63" t="s">
        <v>245</v>
      </c>
      <c r="C239" s="63" t="s">
        <v>61</v>
      </c>
      <c r="D239" s="64">
        <v>1000</v>
      </c>
      <c r="E239" s="5"/>
    </row>
    <row r="240" spans="1:5" x14ac:dyDescent="0.25">
      <c r="A240" s="134">
        <v>45401</v>
      </c>
      <c r="B240" s="63" t="s">
        <v>246</v>
      </c>
      <c r="C240" s="63" t="s">
        <v>61</v>
      </c>
      <c r="D240" s="64">
        <v>14935</v>
      </c>
      <c r="E240" s="5"/>
    </row>
    <row r="241" spans="1:5" x14ac:dyDescent="0.25">
      <c r="A241" s="134">
        <v>45401</v>
      </c>
      <c r="B241" s="63" t="s">
        <v>247</v>
      </c>
      <c r="C241" s="63" t="s">
        <v>61</v>
      </c>
      <c r="D241" s="64">
        <v>8002</v>
      </c>
      <c r="E241" s="5"/>
    </row>
    <row r="242" spans="1:5" x14ac:dyDescent="0.25">
      <c r="A242" s="134">
        <v>45401</v>
      </c>
      <c r="B242" s="63" t="s">
        <v>248</v>
      </c>
      <c r="C242" s="63" t="s">
        <v>62</v>
      </c>
      <c r="D242" s="64">
        <v>4353</v>
      </c>
      <c r="E242" s="5"/>
    </row>
    <row r="243" spans="1:5" x14ac:dyDescent="0.25">
      <c r="A243" s="134">
        <v>45401</v>
      </c>
      <c r="B243" s="63" t="s">
        <v>249</v>
      </c>
      <c r="C243" s="63" t="s">
        <v>67</v>
      </c>
      <c r="D243" s="65">
        <v>950</v>
      </c>
      <c r="E243" s="5"/>
    </row>
    <row r="244" spans="1:5" x14ac:dyDescent="0.25">
      <c r="A244" s="134">
        <v>45404</v>
      </c>
      <c r="B244" s="63" t="s">
        <v>250</v>
      </c>
      <c r="C244" s="63" t="s">
        <v>34</v>
      </c>
      <c r="D244" s="64">
        <v>82088</v>
      </c>
      <c r="E244" s="5"/>
    </row>
    <row r="245" spans="1:5" x14ac:dyDescent="0.25">
      <c r="A245" s="134">
        <v>45404</v>
      </c>
      <c r="B245" s="63" t="s">
        <v>251</v>
      </c>
      <c r="C245" s="63" t="s">
        <v>34</v>
      </c>
      <c r="D245" s="64">
        <v>673547.6</v>
      </c>
      <c r="E245" s="5"/>
    </row>
    <row r="246" spans="1:5" x14ac:dyDescent="0.25">
      <c r="A246" s="134">
        <v>45404</v>
      </c>
      <c r="B246" s="63" t="s">
        <v>252</v>
      </c>
      <c r="C246" s="63" t="s">
        <v>34</v>
      </c>
      <c r="D246" s="64">
        <v>31387</v>
      </c>
      <c r="E246" s="5"/>
    </row>
    <row r="247" spans="1:5" x14ac:dyDescent="0.25">
      <c r="A247" s="134">
        <v>45404</v>
      </c>
      <c r="B247" s="63" t="s">
        <v>253</v>
      </c>
      <c r="C247" s="63" t="s">
        <v>61</v>
      </c>
      <c r="D247" s="64">
        <v>9129</v>
      </c>
      <c r="E247" s="5"/>
    </row>
    <row r="248" spans="1:5" x14ac:dyDescent="0.25">
      <c r="A248" s="134">
        <v>45404</v>
      </c>
      <c r="B248" s="63" t="s">
        <v>254</v>
      </c>
      <c r="C248" s="63" t="s">
        <v>61</v>
      </c>
      <c r="D248" s="64">
        <v>13208</v>
      </c>
      <c r="E248" s="5"/>
    </row>
    <row r="249" spans="1:5" x14ac:dyDescent="0.25">
      <c r="A249" s="134">
        <v>45404</v>
      </c>
      <c r="B249" s="63" t="s">
        <v>255</v>
      </c>
      <c r="C249" s="63" t="s">
        <v>62</v>
      </c>
      <c r="D249" s="65">
        <v>250</v>
      </c>
      <c r="E249" s="5"/>
    </row>
    <row r="250" spans="1:5" x14ac:dyDescent="0.25">
      <c r="A250" s="134">
        <v>45404</v>
      </c>
      <c r="B250" s="63" t="s">
        <v>256</v>
      </c>
      <c r="C250" s="63" t="s">
        <v>62</v>
      </c>
      <c r="D250" s="65">
        <v>275</v>
      </c>
      <c r="E250" s="5"/>
    </row>
    <row r="251" spans="1:5" x14ac:dyDescent="0.25">
      <c r="A251" s="134">
        <v>45404</v>
      </c>
      <c r="B251" s="63" t="s">
        <v>257</v>
      </c>
      <c r="C251" s="63" t="s">
        <v>69</v>
      </c>
      <c r="D251" s="64">
        <v>400000</v>
      </c>
      <c r="E251" s="5"/>
    </row>
    <row r="252" spans="1:5" x14ac:dyDescent="0.25">
      <c r="A252" s="134">
        <v>45404</v>
      </c>
      <c r="B252" s="63" t="s">
        <v>258</v>
      </c>
      <c r="C252" s="63" t="s">
        <v>60</v>
      </c>
      <c r="D252" s="65">
        <v>196</v>
      </c>
      <c r="E252" s="5"/>
    </row>
    <row r="253" spans="1:5" x14ac:dyDescent="0.25">
      <c r="A253" s="134">
        <v>45404</v>
      </c>
      <c r="B253" s="63">
        <v>820070348</v>
      </c>
      <c r="C253" s="63" t="s">
        <v>69</v>
      </c>
      <c r="D253" s="64">
        <v>21144</v>
      </c>
      <c r="E253" s="5"/>
    </row>
    <row r="254" spans="1:5" x14ac:dyDescent="0.25">
      <c r="A254" s="134">
        <v>45404</v>
      </c>
      <c r="B254" s="63" t="s">
        <v>259</v>
      </c>
      <c r="C254" s="63" t="s">
        <v>58</v>
      </c>
      <c r="D254" s="64">
        <v>6181</v>
      </c>
      <c r="E254" s="5"/>
    </row>
    <row r="255" spans="1:5" x14ac:dyDescent="0.25">
      <c r="A255" s="134">
        <v>45404</v>
      </c>
      <c r="B255" s="63" t="s">
        <v>260</v>
      </c>
      <c r="C255" s="63" t="s">
        <v>62</v>
      </c>
      <c r="D255" s="64">
        <v>122939.66</v>
      </c>
      <c r="E255" s="5"/>
    </row>
    <row r="256" spans="1:5" x14ac:dyDescent="0.25">
      <c r="A256" s="134">
        <v>45404</v>
      </c>
      <c r="B256" s="63" t="s">
        <v>261</v>
      </c>
      <c r="C256" s="63" t="s">
        <v>62</v>
      </c>
      <c r="D256" s="64">
        <v>1425</v>
      </c>
      <c r="E256" s="5"/>
    </row>
    <row r="257" spans="1:5" x14ac:dyDescent="0.25">
      <c r="A257" s="134">
        <v>45404</v>
      </c>
      <c r="B257" s="63" t="s">
        <v>262</v>
      </c>
      <c r="C257" s="63" t="s">
        <v>59</v>
      </c>
      <c r="D257" s="64">
        <v>23222</v>
      </c>
      <c r="E257" s="5"/>
    </row>
    <row r="258" spans="1:5" x14ac:dyDescent="0.25">
      <c r="A258" s="134">
        <v>45404</v>
      </c>
      <c r="B258" s="63" t="s">
        <v>263</v>
      </c>
      <c r="C258" s="63" t="s">
        <v>58</v>
      </c>
      <c r="D258" s="64">
        <v>12478</v>
      </c>
      <c r="E258" s="5"/>
    </row>
    <row r="259" spans="1:5" x14ac:dyDescent="0.25">
      <c r="A259" s="134">
        <v>45405</v>
      </c>
      <c r="B259" s="63" t="s">
        <v>264</v>
      </c>
      <c r="C259" s="63" t="s">
        <v>34</v>
      </c>
      <c r="D259" s="64">
        <v>205216</v>
      </c>
      <c r="E259" s="5"/>
    </row>
    <row r="260" spans="1:5" x14ac:dyDescent="0.25">
      <c r="A260" s="134">
        <v>45405</v>
      </c>
      <c r="B260" s="63" t="s">
        <v>265</v>
      </c>
      <c r="C260" s="63" t="s">
        <v>61</v>
      </c>
      <c r="D260" s="64">
        <v>8895</v>
      </c>
      <c r="E260" s="5"/>
    </row>
    <row r="261" spans="1:5" x14ac:dyDescent="0.25">
      <c r="A261" s="134">
        <v>45405</v>
      </c>
      <c r="B261" s="63" t="s">
        <v>266</v>
      </c>
      <c r="C261" s="63" t="s">
        <v>61</v>
      </c>
      <c r="D261" s="64">
        <v>11198</v>
      </c>
      <c r="E261" s="5"/>
    </row>
    <row r="262" spans="1:5" x14ac:dyDescent="0.25">
      <c r="A262" s="134">
        <v>45405</v>
      </c>
      <c r="B262" s="63" t="s">
        <v>267</v>
      </c>
      <c r="C262" s="63" t="s">
        <v>61</v>
      </c>
      <c r="D262" s="64">
        <v>11665</v>
      </c>
      <c r="E262" s="5"/>
    </row>
    <row r="263" spans="1:5" x14ac:dyDescent="0.25">
      <c r="A263" s="134">
        <v>45405</v>
      </c>
      <c r="B263" s="63" t="s">
        <v>268</v>
      </c>
      <c r="C263" s="63" t="s">
        <v>57</v>
      </c>
      <c r="D263" s="64">
        <v>22160</v>
      </c>
      <c r="E263" s="5"/>
    </row>
    <row r="264" spans="1:5" x14ac:dyDescent="0.25">
      <c r="A264" s="134">
        <v>45405</v>
      </c>
      <c r="B264" s="63" t="s">
        <v>269</v>
      </c>
      <c r="C264" s="63" t="s">
        <v>61</v>
      </c>
      <c r="D264" s="64">
        <v>12900570.539999999</v>
      </c>
      <c r="E264" s="5"/>
    </row>
    <row r="265" spans="1:5" x14ac:dyDescent="0.25">
      <c r="A265" s="134">
        <v>45405</v>
      </c>
      <c r="B265" s="63" t="s">
        <v>270</v>
      </c>
      <c r="C265" s="63" t="s">
        <v>58</v>
      </c>
      <c r="D265" s="64">
        <v>9575</v>
      </c>
      <c r="E265" s="5"/>
    </row>
    <row r="266" spans="1:5" x14ac:dyDescent="0.25">
      <c r="A266" s="134">
        <v>45405</v>
      </c>
      <c r="B266" s="63" t="s">
        <v>271</v>
      </c>
      <c r="C266" s="63" t="s">
        <v>58</v>
      </c>
      <c r="D266" s="65">
        <v>350</v>
      </c>
      <c r="E266" s="5"/>
    </row>
    <row r="267" spans="1:5" x14ac:dyDescent="0.25">
      <c r="A267" s="134">
        <v>45405</v>
      </c>
      <c r="B267" s="63" t="s">
        <v>272</v>
      </c>
      <c r="C267" s="63" t="s">
        <v>22</v>
      </c>
      <c r="D267" s="64">
        <v>4500</v>
      </c>
      <c r="E267" s="5"/>
    </row>
    <row r="268" spans="1:5" x14ac:dyDescent="0.25">
      <c r="A268" s="134">
        <v>45405</v>
      </c>
      <c r="B268" s="63">
        <v>30070577</v>
      </c>
      <c r="C268" s="63" t="s">
        <v>69</v>
      </c>
      <c r="D268" s="135">
        <v>11743</v>
      </c>
      <c r="E268" s="5"/>
    </row>
    <row r="269" spans="1:5" x14ac:dyDescent="0.25">
      <c r="A269" s="134">
        <v>45405</v>
      </c>
      <c r="B269" s="63" t="s">
        <v>273</v>
      </c>
      <c r="C269" s="63" t="s">
        <v>58</v>
      </c>
      <c r="D269" s="64">
        <v>1757</v>
      </c>
      <c r="E269" s="5"/>
    </row>
    <row r="270" spans="1:5" x14ac:dyDescent="0.25">
      <c r="A270" s="134">
        <v>45406</v>
      </c>
      <c r="B270" s="61" t="s">
        <v>274</v>
      </c>
      <c r="C270" s="63" t="s">
        <v>34</v>
      </c>
      <c r="D270" s="64">
        <v>16401</v>
      </c>
      <c r="E270" s="5"/>
    </row>
    <row r="271" spans="1:5" x14ac:dyDescent="0.25">
      <c r="A271" s="134">
        <v>45406</v>
      </c>
      <c r="B271" s="61" t="s">
        <v>275</v>
      </c>
      <c r="C271" s="63" t="s">
        <v>34</v>
      </c>
      <c r="D271" s="64">
        <v>42635</v>
      </c>
      <c r="E271" s="5"/>
    </row>
    <row r="272" spans="1:5" x14ac:dyDescent="0.25">
      <c r="A272" s="134">
        <v>45406</v>
      </c>
      <c r="B272" s="61" t="s">
        <v>276</v>
      </c>
      <c r="C272" s="63" t="s">
        <v>61</v>
      </c>
      <c r="D272" s="64">
        <v>8374</v>
      </c>
      <c r="E272" s="5"/>
    </row>
    <row r="273" spans="1:5" x14ac:dyDescent="0.25">
      <c r="A273" s="134">
        <v>45406</v>
      </c>
      <c r="B273" s="61" t="s">
        <v>277</v>
      </c>
      <c r="C273" s="63" t="s">
        <v>61</v>
      </c>
      <c r="D273" s="64">
        <v>13080</v>
      </c>
      <c r="E273" s="5"/>
    </row>
    <row r="274" spans="1:5" x14ac:dyDescent="0.25">
      <c r="A274" s="134">
        <v>45406</v>
      </c>
      <c r="B274" s="61" t="s">
        <v>278</v>
      </c>
      <c r="C274" s="63" t="s">
        <v>62</v>
      </c>
      <c r="D274" s="64">
        <v>2200</v>
      </c>
      <c r="E274" s="5"/>
    </row>
    <row r="275" spans="1:5" x14ac:dyDescent="0.25">
      <c r="A275" s="134">
        <v>45406</v>
      </c>
      <c r="B275" s="61" t="s">
        <v>279</v>
      </c>
      <c r="C275" s="63" t="s">
        <v>63</v>
      </c>
      <c r="D275" s="64">
        <v>2011</v>
      </c>
      <c r="E275" s="5"/>
    </row>
    <row r="276" spans="1:5" x14ac:dyDescent="0.25">
      <c r="A276" s="134">
        <v>45406</v>
      </c>
      <c r="B276" s="61">
        <v>1130090367</v>
      </c>
      <c r="C276" s="63" t="s">
        <v>69</v>
      </c>
      <c r="D276" s="64">
        <v>2120</v>
      </c>
      <c r="E276" s="5"/>
    </row>
    <row r="277" spans="1:5" x14ac:dyDescent="0.25">
      <c r="A277" s="134">
        <v>45407</v>
      </c>
      <c r="B277" s="61" t="s">
        <v>280</v>
      </c>
      <c r="C277" s="63" t="s">
        <v>34</v>
      </c>
      <c r="D277" s="64">
        <v>312948.98</v>
      </c>
      <c r="E277" s="5"/>
    </row>
    <row r="278" spans="1:5" x14ac:dyDescent="0.25">
      <c r="A278" s="134">
        <v>45407</v>
      </c>
      <c r="B278" s="61" t="s">
        <v>281</v>
      </c>
      <c r="C278" s="63" t="s">
        <v>34</v>
      </c>
      <c r="D278" s="64">
        <v>84670</v>
      </c>
      <c r="E278" s="5"/>
    </row>
    <row r="279" spans="1:5" x14ac:dyDescent="0.25">
      <c r="A279" s="134">
        <v>45407</v>
      </c>
      <c r="B279" s="61" t="s">
        <v>282</v>
      </c>
      <c r="C279" s="63" t="s">
        <v>61</v>
      </c>
      <c r="D279" s="64">
        <v>9590</v>
      </c>
      <c r="E279" s="5"/>
    </row>
    <row r="280" spans="1:5" x14ac:dyDescent="0.25">
      <c r="A280" s="134">
        <v>45407</v>
      </c>
      <c r="B280" s="61" t="s">
        <v>283</v>
      </c>
      <c r="C280" s="63" t="s">
        <v>61</v>
      </c>
      <c r="D280" s="64">
        <v>15788</v>
      </c>
      <c r="E280" s="5"/>
    </row>
    <row r="281" spans="1:5" x14ac:dyDescent="0.25">
      <c r="A281" s="134">
        <v>45407</v>
      </c>
      <c r="B281" s="61" t="s">
        <v>284</v>
      </c>
      <c r="C281" s="63" t="s">
        <v>62</v>
      </c>
      <c r="D281" s="64">
        <v>213006.5</v>
      </c>
      <c r="E281" s="5"/>
    </row>
    <row r="282" spans="1:5" x14ac:dyDescent="0.25">
      <c r="A282" s="134">
        <v>45407</v>
      </c>
      <c r="B282" s="61" t="s">
        <v>285</v>
      </c>
      <c r="C282" s="63" t="s">
        <v>62</v>
      </c>
      <c r="D282" s="64">
        <v>6033.22</v>
      </c>
      <c r="E282" s="5"/>
    </row>
    <row r="283" spans="1:5" x14ac:dyDescent="0.25">
      <c r="A283" s="134">
        <v>45407</v>
      </c>
      <c r="B283" s="61" t="s">
        <v>286</v>
      </c>
      <c r="C283" s="63" t="s">
        <v>59</v>
      </c>
      <c r="D283" s="64">
        <v>1550.6</v>
      </c>
      <c r="E283" s="5"/>
    </row>
    <row r="284" spans="1:5" x14ac:dyDescent="0.25">
      <c r="A284" s="134">
        <v>45408</v>
      </c>
      <c r="B284" s="61" t="s">
        <v>287</v>
      </c>
      <c r="C284" s="63" t="s">
        <v>57</v>
      </c>
      <c r="D284" s="64">
        <v>28500</v>
      </c>
      <c r="E284" s="5"/>
    </row>
    <row r="285" spans="1:5" x14ac:dyDescent="0.25">
      <c r="A285" s="134">
        <v>45408</v>
      </c>
      <c r="B285" s="61" t="s">
        <v>288</v>
      </c>
      <c r="C285" s="63" t="s">
        <v>34</v>
      </c>
      <c r="D285" s="64">
        <v>69373</v>
      </c>
      <c r="E285" s="5"/>
    </row>
    <row r="286" spans="1:5" x14ac:dyDescent="0.25">
      <c r="A286" s="134">
        <v>45408</v>
      </c>
      <c r="B286" s="61" t="s">
        <v>289</v>
      </c>
      <c r="C286" s="63" t="s">
        <v>61</v>
      </c>
      <c r="D286" s="64">
        <v>8785</v>
      </c>
      <c r="E286" s="5"/>
    </row>
    <row r="287" spans="1:5" x14ac:dyDescent="0.25">
      <c r="A287" s="134">
        <v>45408</v>
      </c>
      <c r="B287" s="61" t="s">
        <v>290</v>
      </c>
      <c r="C287" s="63" t="s">
        <v>61</v>
      </c>
      <c r="D287" s="64">
        <v>15727</v>
      </c>
      <c r="E287" s="5"/>
    </row>
    <row r="288" spans="1:5" x14ac:dyDescent="0.25">
      <c r="A288" s="134">
        <v>45408</v>
      </c>
      <c r="B288" s="61" t="s">
        <v>291</v>
      </c>
      <c r="C288" s="63" t="s">
        <v>58</v>
      </c>
      <c r="D288" s="64">
        <v>2150</v>
      </c>
      <c r="E288" s="5"/>
    </row>
    <row r="289" spans="1:5" x14ac:dyDescent="0.25">
      <c r="A289" s="134">
        <v>45408</v>
      </c>
      <c r="B289" s="61" t="s">
        <v>292</v>
      </c>
      <c r="C289" s="63" t="s">
        <v>62</v>
      </c>
      <c r="D289" s="64">
        <v>39880</v>
      </c>
      <c r="E289" s="5"/>
    </row>
    <row r="290" spans="1:5" x14ac:dyDescent="0.25">
      <c r="A290" s="134">
        <v>45408</v>
      </c>
      <c r="B290" s="61" t="s">
        <v>293</v>
      </c>
      <c r="C290" s="63" t="s">
        <v>60</v>
      </c>
      <c r="D290" s="64">
        <v>9101</v>
      </c>
      <c r="E290" s="5"/>
    </row>
    <row r="291" spans="1:5" x14ac:dyDescent="0.25">
      <c r="A291" s="134">
        <v>45408</v>
      </c>
      <c r="B291" s="61">
        <v>400060469</v>
      </c>
      <c r="C291" s="63" t="s">
        <v>69</v>
      </c>
      <c r="D291" s="65">
        <v>715</v>
      </c>
      <c r="E291" s="5"/>
    </row>
    <row r="292" spans="1:5" x14ac:dyDescent="0.25">
      <c r="A292" s="134">
        <v>45408</v>
      </c>
      <c r="B292" s="61" t="s">
        <v>294</v>
      </c>
      <c r="C292" s="63" t="s">
        <v>58</v>
      </c>
      <c r="D292" s="64">
        <v>1500</v>
      </c>
      <c r="E292" s="5"/>
    </row>
    <row r="293" spans="1:5" x14ac:dyDescent="0.25">
      <c r="A293" s="134">
        <v>45408</v>
      </c>
      <c r="B293" s="61" t="s">
        <v>295</v>
      </c>
      <c r="C293" s="63" t="s">
        <v>58</v>
      </c>
      <c r="D293" s="64">
        <v>13552</v>
      </c>
      <c r="E293" s="5"/>
    </row>
    <row r="294" spans="1:5" x14ac:dyDescent="0.25">
      <c r="A294" s="134">
        <v>45408</v>
      </c>
      <c r="B294" s="61" t="s">
        <v>296</v>
      </c>
      <c r="C294" s="63" t="s">
        <v>59</v>
      </c>
      <c r="D294" s="64">
        <v>24653</v>
      </c>
      <c r="E294" s="5"/>
    </row>
    <row r="295" spans="1:5" x14ac:dyDescent="0.25">
      <c r="A295" s="134">
        <v>45408</v>
      </c>
      <c r="B295" s="61" t="s">
        <v>297</v>
      </c>
      <c r="C295" s="63" t="s">
        <v>69</v>
      </c>
      <c r="D295" s="64">
        <v>1145266.2</v>
      </c>
      <c r="E295" s="5"/>
    </row>
    <row r="296" spans="1:5" x14ac:dyDescent="0.25">
      <c r="A296" s="134">
        <v>45408</v>
      </c>
      <c r="B296" s="61" t="s">
        <v>298</v>
      </c>
      <c r="C296" s="63" t="s">
        <v>69</v>
      </c>
      <c r="D296" s="64">
        <v>7646943.75</v>
      </c>
      <c r="E296" s="5"/>
    </row>
    <row r="297" spans="1:5" x14ac:dyDescent="0.25">
      <c r="A297" s="134">
        <v>45408</v>
      </c>
      <c r="B297" s="61" t="s">
        <v>299</v>
      </c>
      <c r="C297" s="63" t="s">
        <v>69</v>
      </c>
      <c r="D297" s="64">
        <v>601156.5</v>
      </c>
      <c r="E297" s="5"/>
    </row>
    <row r="298" spans="1:5" x14ac:dyDescent="0.25">
      <c r="A298" s="134">
        <v>45408</v>
      </c>
      <c r="B298" s="61" t="s">
        <v>300</v>
      </c>
      <c r="C298" s="63" t="s">
        <v>62</v>
      </c>
      <c r="D298" s="64">
        <v>664800</v>
      </c>
      <c r="E298" s="5"/>
    </row>
    <row r="299" spans="1:5" x14ac:dyDescent="0.25">
      <c r="A299" s="134">
        <v>45412</v>
      </c>
      <c r="B299" s="61" t="s">
        <v>301</v>
      </c>
      <c r="C299" s="63" t="s">
        <v>34</v>
      </c>
      <c r="D299" s="64">
        <v>62439</v>
      </c>
      <c r="E299" s="5"/>
    </row>
    <row r="300" spans="1:5" x14ac:dyDescent="0.25">
      <c r="A300" s="134">
        <v>45412</v>
      </c>
      <c r="B300" s="61" t="s">
        <v>302</v>
      </c>
      <c r="C300" s="63" t="s">
        <v>62</v>
      </c>
      <c r="D300" s="64">
        <v>32728.26</v>
      </c>
      <c r="E300" s="5"/>
    </row>
    <row r="301" spans="1:5" x14ac:dyDescent="0.25">
      <c r="A301" s="134">
        <v>45412</v>
      </c>
      <c r="B301" s="61" t="s">
        <v>303</v>
      </c>
      <c r="C301" s="63" t="s">
        <v>34</v>
      </c>
      <c r="D301" s="64">
        <v>17203</v>
      </c>
      <c r="E301" s="5"/>
    </row>
    <row r="302" spans="1:5" x14ac:dyDescent="0.25">
      <c r="A302" s="134">
        <v>45412</v>
      </c>
      <c r="B302" s="61" t="s">
        <v>304</v>
      </c>
      <c r="C302" s="63" t="s">
        <v>57</v>
      </c>
      <c r="D302" s="65">
        <v>767</v>
      </c>
      <c r="E302" s="5"/>
    </row>
    <row r="303" spans="1:5" x14ac:dyDescent="0.25">
      <c r="A303" s="134">
        <v>45412</v>
      </c>
      <c r="B303" s="61" t="s">
        <v>305</v>
      </c>
      <c r="C303" s="63" t="s">
        <v>69</v>
      </c>
      <c r="D303" s="64">
        <v>124649.01</v>
      </c>
      <c r="E303" s="5"/>
    </row>
    <row r="304" spans="1:5" x14ac:dyDescent="0.25">
      <c r="A304" s="134">
        <v>45412</v>
      </c>
      <c r="B304" s="61" t="s">
        <v>306</v>
      </c>
      <c r="C304" s="63" t="s">
        <v>61</v>
      </c>
      <c r="D304" s="64">
        <v>7709</v>
      </c>
      <c r="E304" s="5"/>
    </row>
    <row r="305" spans="1:5" x14ac:dyDescent="0.25">
      <c r="A305" s="134">
        <v>45412</v>
      </c>
      <c r="B305" s="61" t="s">
        <v>307</v>
      </c>
      <c r="C305" s="63" t="s">
        <v>61</v>
      </c>
      <c r="D305" s="64">
        <v>13796</v>
      </c>
      <c r="E305" s="5"/>
    </row>
    <row r="306" spans="1:5" x14ac:dyDescent="0.25">
      <c r="A306" s="134">
        <v>45412</v>
      </c>
      <c r="B306" s="61" t="s">
        <v>308</v>
      </c>
      <c r="C306" s="63" t="s">
        <v>22</v>
      </c>
      <c r="D306" s="64">
        <v>1396080</v>
      </c>
      <c r="E306" s="5"/>
    </row>
    <row r="307" spans="1:5" x14ac:dyDescent="0.25">
      <c r="A307" s="134">
        <v>45412</v>
      </c>
      <c r="B307" s="61" t="s">
        <v>309</v>
      </c>
      <c r="C307" s="63" t="s">
        <v>62</v>
      </c>
      <c r="D307" s="64">
        <v>1333</v>
      </c>
      <c r="E307" s="5"/>
    </row>
    <row r="308" spans="1:5" x14ac:dyDescent="0.25">
      <c r="A308" s="134">
        <v>45412</v>
      </c>
      <c r="B308" s="61" t="s">
        <v>310</v>
      </c>
      <c r="C308" s="63" t="s">
        <v>67</v>
      </c>
      <c r="D308" s="65">
        <v>600</v>
      </c>
      <c r="E308" s="5"/>
    </row>
    <row r="309" spans="1:5" x14ac:dyDescent="0.25">
      <c r="A309" s="134">
        <v>45412</v>
      </c>
      <c r="B309" s="61" t="s">
        <v>310</v>
      </c>
      <c r="C309" s="63" t="s">
        <v>67</v>
      </c>
      <c r="D309" s="64">
        <v>45870</v>
      </c>
      <c r="E309" s="5"/>
    </row>
    <row r="310" spans="1:5" x14ac:dyDescent="0.25">
      <c r="A310" s="134">
        <v>45412</v>
      </c>
      <c r="B310" s="61" t="s">
        <v>311</v>
      </c>
      <c r="C310" s="63" t="s">
        <v>62</v>
      </c>
      <c r="D310" s="64">
        <v>14505</v>
      </c>
      <c r="E310" s="5"/>
    </row>
    <row r="311" spans="1:5" x14ac:dyDescent="0.25">
      <c r="A311" s="134">
        <v>45412</v>
      </c>
      <c r="B311" s="61" t="s">
        <v>312</v>
      </c>
      <c r="C311" s="63" t="s">
        <v>61</v>
      </c>
      <c r="D311" s="64">
        <v>10730</v>
      </c>
      <c r="E311" s="5"/>
    </row>
    <row r="312" spans="1:5" x14ac:dyDescent="0.25">
      <c r="A312" s="134">
        <v>45412</v>
      </c>
      <c r="B312" s="61" t="s">
        <v>313</v>
      </c>
      <c r="C312" s="63" t="s">
        <v>61</v>
      </c>
      <c r="D312" s="64">
        <v>9266</v>
      </c>
      <c r="E312" s="5"/>
    </row>
    <row r="313" spans="1:5" x14ac:dyDescent="0.25">
      <c r="A313" s="134">
        <v>45412</v>
      </c>
      <c r="B313" s="61" t="s">
        <v>314</v>
      </c>
      <c r="C313" s="63" t="s">
        <v>61</v>
      </c>
      <c r="D313" s="64">
        <v>11580</v>
      </c>
      <c r="E313" s="5"/>
    </row>
    <row r="314" spans="1:5" x14ac:dyDescent="0.25">
      <c r="A314" s="134">
        <v>45412</v>
      </c>
      <c r="B314" s="61" t="s">
        <v>315</v>
      </c>
      <c r="C314" s="63" t="s">
        <v>59</v>
      </c>
      <c r="D314" s="65">
        <v>96</v>
      </c>
      <c r="E314" s="5"/>
    </row>
    <row r="315" spans="1:5" x14ac:dyDescent="0.25">
      <c r="A315" s="134">
        <v>45412</v>
      </c>
      <c r="B315" s="61" t="s">
        <v>316</v>
      </c>
      <c r="C315" s="63" t="s">
        <v>61</v>
      </c>
      <c r="D315" s="65">
        <v>584</v>
      </c>
      <c r="E315" s="5"/>
    </row>
    <row r="316" spans="1:5" x14ac:dyDescent="0.25">
      <c r="A316" s="134">
        <v>45412</v>
      </c>
      <c r="B316" s="61" t="s">
        <v>317</v>
      </c>
      <c r="C316" s="63" t="s">
        <v>58</v>
      </c>
      <c r="D316" s="64">
        <v>3113</v>
      </c>
      <c r="E316" s="5"/>
    </row>
    <row r="317" spans="1:5" x14ac:dyDescent="0.25">
      <c r="A317" s="66"/>
      <c r="B317" s="67"/>
      <c r="C317" s="68" t="s">
        <v>25</v>
      </c>
      <c r="D317" s="69">
        <v>52764940.43</v>
      </c>
      <c r="E317" s="5"/>
    </row>
    <row r="318" spans="1:5" x14ac:dyDescent="0.25">
      <c r="A318" s="70"/>
      <c r="B318" s="71"/>
      <c r="C318" s="72"/>
      <c r="D318" s="71"/>
      <c r="E318" s="5"/>
    </row>
    <row r="319" spans="1:5" x14ac:dyDescent="0.25">
      <c r="A319" s="73"/>
      <c r="B319" s="73"/>
      <c r="C319" s="73"/>
      <c r="D319" s="73"/>
      <c r="E319" s="5"/>
    </row>
    <row r="320" spans="1:5" x14ac:dyDescent="0.25">
      <c r="A320" s="74"/>
      <c r="B320" s="75"/>
      <c r="C320" s="76"/>
      <c r="D320" s="77"/>
      <c r="E320" s="78"/>
    </row>
    <row r="321" spans="1:5" ht="18" x14ac:dyDescent="0.25">
      <c r="A321" s="204" t="s">
        <v>11</v>
      </c>
      <c r="B321" s="204"/>
      <c r="C321" s="204"/>
      <c r="D321" s="204"/>
      <c r="E321" s="5"/>
    </row>
    <row r="322" spans="1:5" ht="18.75" thickBot="1" x14ac:dyDescent="0.3">
      <c r="A322" s="201" t="s">
        <v>28</v>
      </c>
      <c r="B322" s="201"/>
      <c r="C322" s="201"/>
      <c r="D322" s="201"/>
      <c r="E322" s="5"/>
    </row>
    <row r="323" spans="1:5" ht="16.5" thickBot="1" x14ac:dyDescent="0.3">
      <c r="A323" s="147" t="s">
        <v>7</v>
      </c>
      <c r="B323" s="147" t="s">
        <v>10</v>
      </c>
      <c r="C323" s="147" t="s">
        <v>9</v>
      </c>
      <c r="D323" s="147" t="s">
        <v>1</v>
      </c>
      <c r="E323" s="5"/>
    </row>
    <row r="324" spans="1:5" x14ac:dyDescent="0.25">
      <c r="A324" s="79">
        <v>45401</v>
      </c>
      <c r="B324" s="150">
        <v>202240046105571</v>
      </c>
      <c r="C324" s="136" t="s">
        <v>29</v>
      </c>
      <c r="D324" s="80">
        <v>382133.32</v>
      </c>
      <c r="E324" s="5"/>
    </row>
    <row r="325" spans="1:5" x14ac:dyDescent="0.25">
      <c r="A325" s="79">
        <v>45401</v>
      </c>
      <c r="B325" s="150">
        <v>202240046133059</v>
      </c>
      <c r="C325" s="136" t="s">
        <v>29</v>
      </c>
      <c r="D325" s="80">
        <v>850835</v>
      </c>
      <c r="E325" s="5"/>
    </row>
    <row r="326" spans="1:5" x14ac:dyDescent="0.25">
      <c r="A326" s="79">
        <v>45407</v>
      </c>
      <c r="B326" s="150">
        <v>202240046429241</v>
      </c>
      <c r="C326" s="136" t="s">
        <v>29</v>
      </c>
      <c r="D326" s="80">
        <v>167399.06</v>
      </c>
      <c r="E326" s="5"/>
    </row>
    <row r="327" spans="1:5" x14ac:dyDescent="0.25">
      <c r="A327" s="79">
        <v>45412</v>
      </c>
      <c r="B327" s="150">
        <v>202240046668705</v>
      </c>
      <c r="C327" s="136" t="s">
        <v>29</v>
      </c>
      <c r="D327" s="80">
        <v>5430774.0499999998</v>
      </c>
      <c r="E327" s="5"/>
    </row>
    <row r="328" spans="1:5" x14ac:dyDescent="0.25">
      <c r="A328" s="79">
        <v>45412</v>
      </c>
      <c r="B328" s="150">
        <v>202240046668791</v>
      </c>
      <c r="C328" s="136" t="s">
        <v>29</v>
      </c>
      <c r="D328" s="80">
        <v>25070.26</v>
      </c>
      <c r="E328" s="5"/>
    </row>
    <row r="329" spans="1:5" ht="19.5" thickBot="1" x14ac:dyDescent="0.35">
      <c r="A329" s="2"/>
      <c r="B329" s="2"/>
      <c r="C329" s="81" t="s">
        <v>2</v>
      </c>
      <c r="D329" s="82">
        <v>6856211.6900000004</v>
      </c>
      <c r="E329" s="2"/>
    </row>
    <row r="330" spans="1:5" ht="15.75" thickTop="1" x14ac:dyDescent="0.25">
      <c r="A330" s="2"/>
      <c r="B330" s="2"/>
      <c r="C330" s="2"/>
      <c r="D330" s="2"/>
      <c r="E330" s="2"/>
    </row>
    <row r="331" spans="1:5" x14ac:dyDescent="0.25">
      <c r="A331" s="208" t="s">
        <v>30</v>
      </c>
      <c r="B331" s="208"/>
      <c r="C331" s="208"/>
      <c r="D331" s="208"/>
      <c r="E331" s="2"/>
    </row>
    <row r="332" spans="1:5" ht="15.75" thickBot="1" x14ac:dyDescent="0.3">
      <c r="A332" s="209">
        <v>45383</v>
      </c>
      <c r="B332" s="209"/>
      <c r="C332" s="209"/>
      <c r="D332" s="209"/>
      <c r="E332" s="2"/>
    </row>
    <row r="333" spans="1:5" x14ac:dyDescent="0.25">
      <c r="A333" s="137" t="s">
        <v>7</v>
      </c>
      <c r="B333" s="149" t="s">
        <v>0</v>
      </c>
      <c r="C333" s="149" t="s">
        <v>9</v>
      </c>
      <c r="D333" s="148" t="s">
        <v>1</v>
      </c>
      <c r="E333" s="2"/>
    </row>
    <row r="334" spans="1:5" x14ac:dyDescent="0.25">
      <c r="A334" s="79">
        <v>45383</v>
      </c>
      <c r="B334" s="150">
        <v>4524000011910</v>
      </c>
      <c r="C334" s="136" t="s">
        <v>70</v>
      </c>
      <c r="D334" s="64">
        <v>579226</v>
      </c>
      <c r="E334" s="2"/>
    </row>
    <row r="335" spans="1:5" x14ac:dyDescent="0.25">
      <c r="A335" s="79">
        <v>45384</v>
      </c>
      <c r="B335" s="150">
        <v>4524000039794</v>
      </c>
      <c r="C335" s="136" t="s">
        <v>70</v>
      </c>
      <c r="D335" s="64">
        <v>9700.17</v>
      </c>
      <c r="E335" s="2"/>
    </row>
    <row r="336" spans="1:5" x14ac:dyDescent="0.25">
      <c r="A336" s="79">
        <v>45385</v>
      </c>
      <c r="B336" s="150">
        <v>4524000011988</v>
      </c>
      <c r="C336" s="136" t="s">
        <v>70</v>
      </c>
      <c r="D336" s="64">
        <v>578166.5</v>
      </c>
      <c r="E336" s="2"/>
    </row>
    <row r="337" spans="1:5" x14ac:dyDescent="0.25">
      <c r="A337" s="79">
        <v>45385</v>
      </c>
      <c r="B337" s="150">
        <v>4524000011989</v>
      </c>
      <c r="C337" s="136" t="s">
        <v>70</v>
      </c>
      <c r="D337" s="64">
        <v>604097</v>
      </c>
      <c r="E337" s="2"/>
    </row>
    <row r="338" spans="1:5" x14ac:dyDescent="0.25">
      <c r="A338" s="79">
        <v>45385</v>
      </c>
      <c r="B338" s="150">
        <v>4524000011990</v>
      </c>
      <c r="C338" s="136" t="s">
        <v>70</v>
      </c>
      <c r="D338" s="64">
        <v>793807.5</v>
      </c>
      <c r="E338" s="2"/>
    </row>
    <row r="339" spans="1:5" x14ac:dyDescent="0.25">
      <c r="A339" s="79">
        <v>45385</v>
      </c>
      <c r="B339" s="150">
        <v>4524000011995</v>
      </c>
      <c r="C339" s="136" t="s">
        <v>70</v>
      </c>
      <c r="D339" s="64">
        <v>713401.5</v>
      </c>
      <c r="E339" s="2"/>
    </row>
    <row r="340" spans="1:5" x14ac:dyDescent="0.25">
      <c r="A340" s="79">
        <v>45385</v>
      </c>
      <c r="B340" s="150">
        <v>4524000011996</v>
      </c>
      <c r="C340" s="136" t="s">
        <v>70</v>
      </c>
      <c r="D340" s="64">
        <v>763375.5</v>
      </c>
      <c r="E340" s="2"/>
    </row>
    <row r="341" spans="1:5" x14ac:dyDescent="0.25">
      <c r="A341" s="79">
        <v>45385</v>
      </c>
      <c r="B341" s="150">
        <v>4524000012000</v>
      </c>
      <c r="C341" s="136" t="s">
        <v>70</v>
      </c>
      <c r="D341" s="64">
        <v>749856</v>
      </c>
      <c r="E341" s="2"/>
    </row>
    <row r="342" spans="1:5" x14ac:dyDescent="0.25">
      <c r="A342" s="79">
        <v>45385</v>
      </c>
      <c r="B342" s="150">
        <v>4524000012001</v>
      </c>
      <c r="C342" s="136" t="s">
        <v>70</v>
      </c>
      <c r="D342" s="64">
        <v>569154.5</v>
      </c>
      <c r="E342" s="2"/>
    </row>
    <row r="343" spans="1:5" x14ac:dyDescent="0.25">
      <c r="A343" s="79">
        <v>45385</v>
      </c>
      <c r="B343" s="150">
        <v>4524000012366</v>
      </c>
      <c r="C343" s="136" t="s">
        <v>70</v>
      </c>
      <c r="D343" s="64">
        <v>97754.13</v>
      </c>
      <c r="E343" s="2"/>
    </row>
    <row r="344" spans="1:5" x14ac:dyDescent="0.25">
      <c r="A344" s="79">
        <v>45385</v>
      </c>
      <c r="B344" s="150">
        <v>4524000012367</v>
      </c>
      <c r="C344" s="136" t="s">
        <v>70</v>
      </c>
      <c r="D344" s="64">
        <v>52126.879999999997</v>
      </c>
      <c r="E344" s="2"/>
    </row>
    <row r="345" spans="1:5" x14ac:dyDescent="0.25">
      <c r="A345" s="79">
        <v>45386</v>
      </c>
      <c r="B345" s="150">
        <v>4524000037950</v>
      </c>
      <c r="C345" s="136" t="s">
        <v>70</v>
      </c>
      <c r="D345" s="64">
        <v>7771</v>
      </c>
      <c r="E345" s="2"/>
    </row>
    <row r="346" spans="1:5" x14ac:dyDescent="0.25">
      <c r="A346" s="79">
        <v>45390</v>
      </c>
      <c r="B346" s="150">
        <v>4524000011337</v>
      </c>
      <c r="C346" s="136" t="s">
        <v>70</v>
      </c>
      <c r="D346" s="64">
        <v>2792853.96</v>
      </c>
      <c r="E346" s="2"/>
    </row>
    <row r="347" spans="1:5" x14ac:dyDescent="0.25">
      <c r="A347" s="79">
        <v>45390</v>
      </c>
      <c r="B347" s="150">
        <v>4524000011479</v>
      </c>
      <c r="C347" s="136" t="s">
        <v>70</v>
      </c>
      <c r="D347" s="64">
        <v>390962.5</v>
      </c>
      <c r="E347" s="2"/>
    </row>
    <row r="348" spans="1:5" x14ac:dyDescent="0.25">
      <c r="A348" s="79">
        <v>45390</v>
      </c>
      <c r="B348" s="150">
        <v>4524000038831</v>
      </c>
      <c r="C348" s="136" t="s">
        <v>70</v>
      </c>
      <c r="D348" s="64">
        <v>17221.95</v>
      </c>
      <c r="E348" s="2"/>
    </row>
    <row r="349" spans="1:5" x14ac:dyDescent="0.25">
      <c r="A349" s="79">
        <v>45390</v>
      </c>
      <c r="B349" s="150">
        <v>4524000030871</v>
      </c>
      <c r="C349" s="136" t="s">
        <v>70</v>
      </c>
      <c r="D349" s="64">
        <v>217206</v>
      </c>
      <c r="E349" s="2"/>
    </row>
    <row r="350" spans="1:5" x14ac:dyDescent="0.25">
      <c r="A350" s="79">
        <v>45390</v>
      </c>
      <c r="B350" s="150">
        <v>4524000030872</v>
      </c>
      <c r="C350" s="136" t="s">
        <v>70</v>
      </c>
      <c r="D350" s="64">
        <v>347216</v>
      </c>
      <c r="E350" s="2"/>
    </row>
    <row r="351" spans="1:5" x14ac:dyDescent="0.25">
      <c r="A351" s="79">
        <v>45392</v>
      </c>
      <c r="B351" s="151">
        <v>4524000010949</v>
      </c>
      <c r="C351" s="136" t="s">
        <v>70</v>
      </c>
      <c r="D351" s="64">
        <v>126209</v>
      </c>
      <c r="E351" s="2"/>
    </row>
    <row r="352" spans="1:5" x14ac:dyDescent="0.25">
      <c r="A352" s="79">
        <v>45392</v>
      </c>
      <c r="B352" s="151">
        <v>4524000000007</v>
      </c>
      <c r="C352" s="136" t="s">
        <v>70</v>
      </c>
      <c r="D352" s="64">
        <v>20779.2</v>
      </c>
      <c r="E352" s="2"/>
    </row>
    <row r="353" spans="1:5" x14ac:dyDescent="0.25">
      <c r="A353" s="79">
        <v>45393</v>
      </c>
      <c r="B353" s="151">
        <v>4524000000008</v>
      </c>
      <c r="C353" s="136" t="s">
        <v>70</v>
      </c>
      <c r="D353" s="64">
        <v>20779.2</v>
      </c>
      <c r="E353" s="2"/>
    </row>
    <row r="354" spans="1:5" x14ac:dyDescent="0.25">
      <c r="A354" s="85">
        <v>45394</v>
      </c>
      <c r="B354" s="151">
        <v>4524000017782</v>
      </c>
      <c r="C354" s="136" t="s">
        <v>70</v>
      </c>
      <c r="D354" s="152">
        <v>390962.5</v>
      </c>
      <c r="E354" s="2"/>
    </row>
    <row r="355" spans="1:5" x14ac:dyDescent="0.25">
      <c r="A355" s="85">
        <v>45394</v>
      </c>
      <c r="B355" s="151">
        <v>4524000032661</v>
      </c>
      <c r="C355" s="136" t="s">
        <v>70</v>
      </c>
      <c r="D355" s="152">
        <v>3289564.85</v>
      </c>
      <c r="E355" s="2"/>
    </row>
    <row r="356" spans="1:5" x14ac:dyDescent="0.25">
      <c r="A356" s="85">
        <v>45397</v>
      </c>
      <c r="B356" s="151">
        <v>4524000010377</v>
      </c>
      <c r="C356" s="136" t="s">
        <v>70</v>
      </c>
      <c r="D356" s="152">
        <v>1684849.67</v>
      </c>
      <c r="E356" s="2"/>
    </row>
    <row r="357" spans="1:5" x14ac:dyDescent="0.25">
      <c r="A357" s="85">
        <v>45398</v>
      </c>
      <c r="B357" s="151">
        <v>4524000033910</v>
      </c>
      <c r="C357" s="136" t="s">
        <v>70</v>
      </c>
      <c r="D357" s="152">
        <v>81221</v>
      </c>
      <c r="E357" s="2"/>
    </row>
    <row r="358" spans="1:5" x14ac:dyDescent="0.25">
      <c r="A358" s="85">
        <v>45399</v>
      </c>
      <c r="B358" s="151">
        <v>4524000032690</v>
      </c>
      <c r="C358" s="136" t="s">
        <v>70</v>
      </c>
      <c r="D358" s="152">
        <v>48347.5</v>
      </c>
      <c r="E358" s="2"/>
    </row>
    <row r="359" spans="1:5" x14ac:dyDescent="0.25">
      <c r="A359" s="85">
        <v>45399</v>
      </c>
      <c r="B359" s="151">
        <v>4524000032698</v>
      </c>
      <c r="C359" s="136" t="s">
        <v>70</v>
      </c>
      <c r="D359" s="152">
        <v>1053276.5</v>
      </c>
      <c r="E359" s="2"/>
    </row>
    <row r="360" spans="1:5" x14ac:dyDescent="0.25">
      <c r="A360" s="85">
        <v>45404</v>
      </c>
      <c r="B360" s="151">
        <v>4524001290008</v>
      </c>
      <c r="C360" s="136" t="s">
        <v>70</v>
      </c>
      <c r="D360" s="152">
        <v>296000</v>
      </c>
      <c r="E360" s="2"/>
    </row>
    <row r="361" spans="1:5" x14ac:dyDescent="0.25">
      <c r="A361" s="85">
        <v>45405</v>
      </c>
      <c r="B361" s="151">
        <v>4524000010233</v>
      </c>
      <c r="C361" s="136" t="s">
        <v>70</v>
      </c>
      <c r="D361" s="152">
        <v>117687</v>
      </c>
      <c r="E361" s="2"/>
    </row>
    <row r="362" spans="1:5" x14ac:dyDescent="0.25">
      <c r="A362" s="85">
        <v>45405</v>
      </c>
      <c r="B362" s="151">
        <v>4524000031345</v>
      </c>
      <c r="C362" s="136" t="s">
        <v>70</v>
      </c>
      <c r="D362" s="152">
        <v>41286</v>
      </c>
      <c r="E362" s="2"/>
    </row>
    <row r="363" spans="1:5" x14ac:dyDescent="0.25">
      <c r="A363" s="85">
        <v>45405</v>
      </c>
      <c r="B363" s="151">
        <v>4524000039279</v>
      </c>
      <c r="C363" s="136" t="s">
        <v>70</v>
      </c>
      <c r="D363" s="152">
        <v>4250</v>
      </c>
      <c r="E363" s="2"/>
    </row>
    <row r="364" spans="1:5" x14ac:dyDescent="0.25">
      <c r="A364" s="85">
        <v>45407</v>
      </c>
      <c r="B364" s="151">
        <v>4524000010587</v>
      </c>
      <c r="C364" s="136" t="s">
        <v>70</v>
      </c>
      <c r="D364" s="152">
        <v>1883.4</v>
      </c>
      <c r="E364" s="2"/>
    </row>
    <row r="365" spans="1:5" x14ac:dyDescent="0.25">
      <c r="A365" s="85">
        <v>45407</v>
      </c>
      <c r="B365" s="151">
        <v>4524000037026</v>
      </c>
      <c r="C365" s="136" t="s">
        <v>70</v>
      </c>
      <c r="D365" s="153">
        <v>2000</v>
      </c>
      <c r="E365" s="2"/>
    </row>
    <row r="366" spans="1:5" x14ac:dyDescent="0.25">
      <c r="A366" s="85">
        <v>45407</v>
      </c>
      <c r="B366" s="151">
        <v>4524000039293</v>
      </c>
      <c r="C366" s="136" t="s">
        <v>70</v>
      </c>
      <c r="D366" s="138">
        <v>329494.5</v>
      </c>
      <c r="E366" s="2"/>
    </row>
    <row r="367" spans="1:5" x14ac:dyDescent="0.25">
      <c r="A367" s="85">
        <v>45407</v>
      </c>
      <c r="B367" s="151">
        <v>4524000039294</v>
      </c>
      <c r="C367" s="136" t="s">
        <v>70</v>
      </c>
      <c r="D367" s="138">
        <v>714199</v>
      </c>
      <c r="E367" s="2"/>
    </row>
    <row r="368" spans="1:5" x14ac:dyDescent="0.25">
      <c r="A368" s="85">
        <v>45407</v>
      </c>
      <c r="B368" s="151">
        <v>4524000039297</v>
      </c>
      <c r="C368" s="136" t="s">
        <v>70</v>
      </c>
      <c r="D368" s="139">
        <v>782614</v>
      </c>
      <c r="E368" s="2"/>
    </row>
    <row r="369" spans="1:5" x14ac:dyDescent="0.25">
      <c r="A369" s="85">
        <v>45408</v>
      </c>
      <c r="B369" s="151">
        <v>4524000019851</v>
      </c>
      <c r="C369" s="136" t="s">
        <v>70</v>
      </c>
      <c r="D369" s="138">
        <v>146690</v>
      </c>
      <c r="E369" s="2"/>
    </row>
    <row r="370" spans="1:5" x14ac:dyDescent="0.25">
      <c r="A370" s="85">
        <v>45408</v>
      </c>
      <c r="B370" s="151">
        <v>4524000019512</v>
      </c>
      <c r="C370" s="136" t="s">
        <v>70</v>
      </c>
      <c r="D370" s="138">
        <v>4950</v>
      </c>
      <c r="E370" s="2"/>
    </row>
    <row r="371" spans="1:5" x14ac:dyDescent="0.25">
      <c r="A371" s="85">
        <v>45408</v>
      </c>
      <c r="B371" s="151">
        <v>4524000019530</v>
      </c>
      <c r="C371" s="136" t="s">
        <v>70</v>
      </c>
      <c r="D371" s="138">
        <v>10672</v>
      </c>
      <c r="E371" s="2"/>
    </row>
    <row r="372" spans="1:5" x14ac:dyDescent="0.25">
      <c r="A372" s="85">
        <v>45408</v>
      </c>
      <c r="B372" s="151">
        <v>4524000019531</v>
      </c>
      <c r="C372" s="136" t="s">
        <v>70</v>
      </c>
      <c r="D372" s="138">
        <v>10050</v>
      </c>
      <c r="E372" s="2"/>
    </row>
    <row r="373" spans="1:5" x14ac:dyDescent="0.25">
      <c r="A373" s="85">
        <v>45408</v>
      </c>
      <c r="B373" s="151">
        <v>4524000019573</v>
      </c>
      <c r="C373" s="136" t="s">
        <v>70</v>
      </c>
      <c r="D373" s="138">
        <v>1243939.08</v>
      </c>
      <c r="E373" s="2"/>
    </row>
    <row r="374" spans="1:5" x14ac:dyDescent="0.25">
      <c r="A374" s="85">
        <v>45412</v>
      </c>
      <c r="B374" s="151">
        <v>4524000019504</v>
      </c>
      <c r="C374" s="136" t="s">
        <v>70</v>
      </c>
      <c r="D374" s="138">
        <v>5977.5</v>
      </c>
      <c r="E374" s="2"/>
    </row>
    <row r="375" spans="1:5" x14ac:dyDescent="0.25">
      <c r="A375" s="85">
        <v>45412</v>
      </c>
      <c r="B375" s="151">
        <v>4524000033352</v>
      </c>
      <c r="C375" s="136" t="s">
        <v>70</v>
      </c>
      <c r="D375" s="138">
        <v>20779.2</v>
      </c>
      <c r="E375" s="2"/>
    </row>
    <row r="376" spans="1:5" ht="19.5" thickBot="1" x14ac:dyDescent="0.35">
      <c r="A376" s="2"/>
      <c r="B376" s="2"/>
      <c r="C376" s="81" t="s">
        <v>2</v>
      </c>
      <c r="D376" s="82">
        <v>19732358.190000001</v>
      </c>
      <c r="E376" s="2"/>
    </row>
    <row r="377" spans="1:5" ht="15.75" thickTop="1" x14ac:dyDescent="0.25">
      <c r="A377" s="2"/>
      <c r="B377" s="2"/>
      <c r="C377" s="2"/>
      <c r="D377" s="2"/>
      <c r="E377" s="2"/>
    </row>
    <row r="378" spans="1:5" x14ac:dyDescent="0.25">
      <c r="A378" s="2"/>
      <c r="B378" s="2"/>
      <c r="C378" s="2"/>
      <c r="D378" s="2"/>
      <c r="E378" s="2"/>
    </row>
    <row r="379" spans="1:5" x14ac:dyDescent="0.25">
      <c r="A379" s="2"/>
      <c r="B379" s="2"/>
      <c r="C379" s="2"/>
      <c r="D379" s="2"/>
      <c r="E379" s="2"/>
    </row>
    <row r="380" spans="1:5" ht="16.5" x14ac:dyDescent="0.25">
      <c r="A380" s="210" t="s">
        <v>31</v>
      </c>
      <c r="B380" s="210"/>
      <c r="C380" s="210"/>
      <c r="D380" s="210"/>
      <c r="E380" s="18"/>
    </row>
    <row r="381" spans="1:5" ht="16.5" x14ac:dyDescent="0.25">
      <c r="A381" s="210" t="s">
        <v>32</v>
      </c>
      <c r="B381" s="210"/>
      <c r="C381" s="210"/>
      <c r="D381" s="210"/>
      <c r="E381" s="18"/>
    </row>
    <row r="382" spans="1:5" ht="16.5" x14ac:dyDescent="0.25">
      <c r="A382" s="210" t="s">
        <v>33</v>
      </c>
      <c r="B382" s="210"/>
      <c r="C382" s="210"/>
      <c r="D382" s="210"/>
      <c r="E382" s="83"/>
    </row>
    <row r="383" spans="1:5" ht="16.5" x14ac:dyDescent="0.25">
      <c r="A383" s="210" t="s">
        <v>318</v>
      </c>
      <c r="B383" s="210"/>
      <c r="C383" s="210"/>
      <c r="D383" s="210"/>
      <c r="E383" s="83"/>
    </row>
    <row r="384" spans="1:5" ht="18" x14ac:dyDescent="0.25">
      <c r="A384" s="84"/>
      <c r="B384" s="84"/>
      <c r="C384" s="84"/>
      <c r="D384" s="84"/>
      <c r="E384" s="83"/>
    </row>
    <row r="385" spans="1:5" x14ac:dyDescent="0.25">
      <c r="A385" s="154" t="s">
        <v>7</v>
      </c>
      <c r="B385" s="154" t="s">
        <v>0</v>
      </c>
      <c r="C385" s="155" t="s">
        <v>8</v>
      </c>
      <c r="D385" s="154" t="s">
        <v>20</v>
      </c>
      <c r="E385" s="52"/>
    </row>
    <row r="386" spans="1:5" x14ac:dyDescent="0.25">
      <c r="A386" s="85">
        <v>45412</v>
      </c>
      <c r="B386" s="151" t="s">
        <v>319</v>
      </c>
      <c r="C386" s="62" t="s">
        <v>62</v>
      </c>
      <c r="D386" s="140">
        <v>2797</v>
      </c>
      <c r="E386" s="52"/>
    </row>
    <row r="387" spans="1:5" x14ac:dyDescent="0.25">
      <c r="A387" s="85">
        <v>45412</v>
      </c>
      <c r="B387" s="61" t="s">
        <v>320</v>
      </c>
      <c r="C387" s="62" t="s">
        <v>60</v>
      </c>
      <c r="D387" s="140">
        <v>2025</v>
      </c>
      <c r="E387" s="52"/>
    </row>
    <row r="388" spans="1:5" x14ac:dyDescent="0.25">
      <c r="A388" s="85">
        <v>45412</v>
      </c>
      <c r="B388" s="61" t="s">
        <v>321</v>
      </c>
      <c r="C388" s="62" t="s">
        <v>34</v>
      </c>
      <c r="D388" s="140">
        <v>55207</v>
      </c>
      <c r="E388" s="52"/>
    </row>
    <row r="389" spans="1:5" x14ac:dyDescent="0.25">
      <c r="A389" s="79">
        <v>45412</v>
      </c>
      <c r="B389" s="63" t="s">
        <v>322</v>
      </c>
      <c r="C389" s="63" t="s">
        <v>63</v>
      </c>
      <c r="D389" s="64">
        <v>1840</v>
      </c>
      <c r="E389" s="52"/>
    </row>
    <row r="390" spans="1:5" x14ac:dyDescent="0.25">
      <c r="A390" s="223" t="s">
        <v>35</v>
      </c>
      <c r="B390" s="224"/>
      <c r="C390" s="225"/>
      <c r="D390" s="87">
        <v>61869</v>
      </c>
      <c r="E390" s="88"/>
    </row>
    <row r="391" spans="1:5" x14ac:dyDescent="0.25">
      <c r="A391" s="86"/>
      <c r="B391" s="86"/>
      <c r="C391" s="86"/>
      <c r="D391" s="89"/>
      <c r="E391" s="83"/>
    </row>
    <row r="392" spans="1:5" x14ac:dyDescent="0.25">
      <c r="A392" s="86"/>
      <c r="B392" s="86"/>
      <c r="C392" s="86"/>
      <c r="D392" s="89"/>
      <c r="E392" s="83"/>
    </row>
    <row r="393" spans="1:5" x14ac:dyDescent="0.25">
      <c r="A393" s="86"/>
      <c r="B393" s="86"/>
      <c r="C393" s="86"/>
      <c r="D393" s="89"/>
      <c r="E393" s="83"/>
    </row>
    <row r="394" spans="1:5" x14ac:dyDescent="0.25">
      <c r="A394" s="2"/>
      <c r="B394" s="2"/>
      <c r="C394" s="2"/>
      <c r="D394" s="2"/>
      <c r="E394" s="2"/>
    </row>
    <row r="395" spans="1:5" x14ac:dyDescent="0.25">
      <c r="A395" s="2"/>
      <c r="B395" s="2"/>
      <c r="C395" s="2"/>
      <c r="D395" s="2"/>
      <c r="E395" s="2"/>
    </row>
    <row r="396" spans="1:5" x14ac:dyDescent="0.25">
      <c r="A396" s="5"/>
      <c r="B396" s="5"/>
      <c r="C396" s="5"/>
      <c r="D396" s="5"/>
      <c r="E396" s="5"/>
    </row>
    <row r="397" spans="1:5" x14ac:dyDescent="0.25">
      <c r="A397" s="5"/>
      <c r="B397" s="5"/>
      <c r="C397" s="5"/>
      <c r="D397" s="5"/>
      <c r="E397" s="5"/>
    </row>
    <row r="398" spans="1:5" ht="16.5" x14ac:dyDescent="0.25">
      <c r="A398" s="5"/>
      <c r="B398" s="205" t="s">
        <v>71</v>
      </c>
      <c r="C398" s="205"/>
      <c r="D398" s="205"/>
      <c r="E398" s="205"/>
    </row>
    <row r="399" spans="1:5" ht="16.5" x14ac:dyDescent="0.25">
      <c r="A399" s="5"/>
      <c r="B399" s="205" t="s">
        <v>32</v>
      </c>
      <c r="C399" s="205"/>
      <c r="D399" s="205"/>
      <c r="E399" s="205"/>
    </row>
    <row r="400" spans="1:5" ht="16.5" x14ac:dyDescent="0.25">
      <c r="A400" s="5"/>
      <c r="B400" s="205" t="s">
        <v>72</v>
      </c>
      <c r="C400" s="205"/>
      <c r="D400" s="205"/>
      <c r="E400" s="205"/>
    </row>
    <row r="401" spans="1:7" ht="16.5" x14ac:dyDescent="0.25">
      <c r="A401" s="5"/>
      <c r="B401" s="120"/>
      <c r="C401" s="117"/>
      <c r="D401" s="117"/>
      <c r="E401" s="120"/>
    </row>
    <row r="402" spans="1:7" ht="16.5" thickBot="1" x14ac:dyDescent="0.3">
      <c r="A402" s="5"/>
      <c r="B402" s="90"/>
      <c r="C402" s="90"/>
      <c r="D402" s="91"/>
      <c r="E402" s="90"/>
    </row>
    <row r="403" spans="1:7" ht="15.75" thickBot="1" x14ac:dyDescent="0.3">
      <c r="A403" s="5"/>
      <c r="B403" s="156" t="s">
        <v>7</v>
      </c>
      <c r="C403" s="157" t="s">
        <v>0</v>
      </c>
      <c r="D403" s="158" t="s">
        <v>9</v>
      </c>
      <c r="E403" s="159" t="s">
        <v>1</v>
      </c>
    </row>
    <row r="404" spans="1:7" x14ac:dyDescent="0.25">
      <c r="A404" s="5"/>
      <c r="B404" s="92"/>
      <c r="C404" s="92"/>
      <c r="D404" s="93"/>
      <c r="E404" s="92"/>
    </row>
    <row r="405" spans="1:7" ht="15.75" x14ac:dyDescent="0.25">
      <c r="A405" s="5"/>
      <c r="B405" s="206" t="s">
        <v>323</v>
      </c>
      <c r="C405" s="206"/>
      <c r="D405" s="207"/>
      <c r="E405" s="141" t="s">
        <v>324</v>
      </c>
    </row>
    <row r="409" spans="1:7" ht="18.75" x14ac:dyDescent="0.3">
      <c r="A409" s="2"/>
      <c r="B409" s="203" t="s">
        <v>325</v>
      </c>
      <c r="C409" s="203"/>
      <c r="D409" s="203"/>
      <c r="E409" s="203"/>
      <c r="F409" s="119"/>
      <c r="G409" s="2"/>
    </row>
    <row r="410" spans="1:7" ht="18.75" x14ac:dyDescent="0.3">
      <c r="A410" s="2"/>
      <c r="B410" s="203" t="s">
        <v>12</v>
      </c>
      <c r="C410" s="203"/>
      <c r="D410" s="203"/>
      <c r="E410" s="203"/>
      <c r="F410" s="119"/>
      <c r="G410" s="2"/>
    </row>
    <row r="411" spans="1:7" ht="18.75" x14ac:dyDescent="0.3">
      <c r="A411" s="2"/>
      <c r="B411" s="204" t="s">
        <v>326</v>
      </c>
      <c r="C411" s="204"/>
      <c r="D411" s="204"/>
      <c r="E411" s="204"/>
      <c r="F411" s="119"/>
      <c r="G411" s="2"/>
    </row>
    <row r="412" spans="1:7" ht="19.5" thickBot="1" x14ac:dyDescent="0.35">
      <c r="A412" s="2"/>
      <c r="B412" s="201" t="s">
        <v>327</v>
      </c>
      <c r="C412" s="201"/>
      <c r="D412" s="201"/>
      <c r="E412" s="201"/>
      <c r="F412" s="95"/>
      <c r="G412" s="2"/>
    </row>
    <row r="413" spans="1:7" ht="15.75" x14ac:dyDescent="0.25">
      <c r="A413" s="176" t="s">
        <v>0</v>
      </c>
      <c r="B413" s="176" t="s">
        <v>7</v>
      </c>
      <c r="C413" s="176" t="s">
        <v>6</v>
      </c>
      <c r="D413" s="177" t="s">
        <v>21</v>
      </c>
      <c r="E413" s="178" t="s">
        <v>2</v>
      </c>
      <c r="F413" s="2"/>
    </row>
    <row r="414" spans="1:7" x14ac:dyDescent="0.25">
      <c r="A414" s="161">
        <v>9300030266</v>
      </c>
      <c r="B414" s="162">
        <v>45386</v>
      </c>
      <c r="C414" s="161">
        <v>60</v>
      </c>
      <c r="D414" s="96">
        <v>59.03</v>
      </c>
      <c r="E414" s="97">
        <v>3541.8</v>
      </c>
      <c r="F414" s="2"/>
    </row>
    <row r="415" spans="1:7" x14ac:dyDescent="0.25">
      <c r="A415" s="161">
        <v>9300010173</v>
      </c>
      <c r="B415" s="162">
        <v>45400</v>
      </c>
      <c r="C415" s="161">
        <v>140</v>
      </c>
      <c r="D415" s="96">
        <v>58.9</v>
      </c>
      <c r="E415" s="97">
        <v>8246</v>
      </c>
      <c r="F415" s="2"/>
    </row>
    <row r="416" spans="1:7" ht="19.5" thickBot="1" x14ac:dyDescent="0.35">
      <c r="A416" s="202" t="s">
        <v>328</v>
      </c>
      <c r="B416" s="202"/>
      <c r="C416" s="98">
        <v>200</v>
      </c>
      <c r="D416" s="98">
        <v>117.93</v>
      </c>
      <c r="E416" s="99">
        <v>11787.8</v>
      </c>
      <c r="F416" s="2"/>
    </row>
    <row r="417" spans="1:6" ht="15.75" thickTop="1" x14ac:dyDescent="0.25">
      <c r="A417" s="100"/>
      <c r="B417" s="100"/>
      <c r="C417" s="100"/>
      <c r="D417" s="70"/>
      <c r="E417" s="5"/>
      <c r="F417" s="2"/>
    </row>
    <row r="418" spans="1:6" x14ac:dyDescent="0.25">
      <c r="A418" s="100"/>
      <c r="B418" s="100"/>
      <c r="C418" s="100"/>
      <c r="D418" s="70"/>
      <c r="E418" s="5"/>
      <c r="F418" s="2"/>
    </row>
    <row r="419" spans="1:6" ht="19.5" thickBot="1" x14ac:dyDescent="0.35">
      <c r="A419" s="197" t="s">
        <v>329</v>
      </c>
      <c r="B419" s="197"/>
      <c r="C419" s="197"/>
      <c r="D419" s="197"/>
      <c r="E419" s="5"/>
      <c r="F419" s="2"/>
    </row>
    <row r="420" spans="1:6" ht="16.5" thickBot="1" x14ac:dyDescent="0.3">
      <c r="A420" s="176" t="s">
        <v>0</v>
      </c>
      <c r="B420" s="176" t="s">
        <v>7</v>
      </c>
      <c r="C420" s="176" t="s">
        <v>6</v>
      </c>
      <c r="D420" s="177" t="s">
        <v>21</v>
      </c>
      <c r="E420" s="115" t="s">
        <v>2</v>
      </c>
      <c r="F420" s="2"/>
    </row>
    <row r="421" spans="1:6" x14ac:dyDescent="0.25">
      <c r="A421" s="161">
        <v>3070050108</v>
      </c>
      <c r="B421" s="162">
        <v>45383</v>
      </c>
      <c r="C421" s="161">
        <v>60</v>
      </c>
      <c r="D421" s="96">
        <v>58.8</v>
      </c>
      <c r="E421" s="97">
        <v>3528</v>
      </c>
      <c r="F421" s="2"/>
    </row>
    <row r="422" spans="1:6" x14ac:dyDescent="0.25">
      <c r="A422" s="161">
        <v>3070050168</v>
      </c>
      <c r="B422" s="162">
        <v>45384</v>
      </c>
      <c r="C422" s="161">
        <v>90</v>
      </c>
      <c r="D422" s="96">
        <v>58.95</v>
      </c>
      <c r="E422" s="97">
        <v>5305.5</v>
      </c>
      <c r="F422" s="2"/>
    </row>
    <row r="423" spans="1:6" x14ac:dyDescent="0.25">
      <c r="A423" s="161">
        <v>3070010321</v>
      </c>
      <c r="B423" s="162">
        <v>45387</v>
      </c>
      <c r="C423" s="161">
        <v>45</v>
      </c>
      <c r="D423" s="96">
        <v>58.98</v>
      </c>
      <c r="E423" s="97">
        <v>2654.1</v>
      </c>
      <c r="F423" s="2"/>
    </row>
    <row r="424" spans="1:6" x14ac:dyDescent="0.25">
      <c r="A424" s="161">
        <v>3070010639</v>
      </c>
      <c r="B424" s="162">
        <v>45390</v>
      </c>
      <c r="C424" s="96">
        <v>120</v>
      </c>
      <c r="D424" s="96">
        <v>58.98</v>
      </c>
      <c r="E424" s="97">
        <v>7077.6</v>
      </c>
      <c r="F424" s="2"/>
    </row>
    <row r="425" spans="1:6" x14ac:dyDescent="0.25">
      <c r="A425" s="163">
        <v>3070050041</v>
      </c>
      <c r="B425" s="101">
        <v>45391</v>
      </c>
      <c r="C425" s="96">
        <v>120</v>
      </c>
      <c r="D425" s="96">
        <v>59.03</v>
      </c>
      <c r="E425" s="102">
        <v>7083.6</v>
      </c>
      <c r="F425" s="2"/>
    </row>
    <row r="426" spans="1:6" x14ac:dyDescent="0.25">
      <c r="A426" s="161">
        <v>3070010081</v>
      </c>
      <c r="B426" s="162">
        <v>45392</v>
      </c>
      <c r="C426" s="96">
        <v>30</v>
      </c>
      <c r="D426" s="96">
        <v>58.97</v>
      </c>
      <c r="E426" s="97">
        <v>1769.1</v>
      </c>
      <c r="F426" s="2"/>
    </row>
    <row r="427" spans="1:6" x14ac:dyDescent="0.25">
      <c r="A427" s="161">
        <v>3070010090</v>
      </c>
      <c r="B427" s="162">
        <v>45394</v>
      </c>
      <c r="C427" s="96">
        <v>85</v>
      </c>
      <c r="D427" s="96">
        <v>59.07</v>
      </c>
      <c r="E427" s="97">
        <v>5020.95</v>
      </c>
      <c r="F427" s="2"/>
    </row>
    <row r="428" spans="1:6" x14ac:dyDescent="0.25">
      <c r="A428" s="163">
        <v>3070050057</v>
      </c>
      <c r="B428" s="101">
        <v>45399</v>
      </c>
      <c r="C428" s="96">
        <v>60</v>
      </c>
      <c r="D428" s="96">
        <v>58.91</v>
      </c>
      <c r="E428" s="102">
        <v>3534.6</v>
      </c>
      <c r="F428" s="2"/>
    </row>
    <row r="429" spans="1:6" x14ac:dyDescent="0.25">
      <c r="A429" s="163">
        <v>3070050152</v>
      </c>
      <c r="B429" s="101">
        <v>45400</v>
      </c>
      <c r="C429" s="96">
        <v>30</v>
      </c>
      <c r="D429" s="96">
        <v>58.82</v>
      </c>
      <c r="E429" s="102">
        <v>1764.6</v>
      </c>
      <c r="F429" s="2"/>
    </row>
    <row r="430" spans="1:6" x14ac:dyDescent="0.25">
      <c r="A430" s="163">
        <v>3070010724</v>
      </c>
      <c r="B430" s="101">
        <v>45404</v>
      </c>
      <c r="C430" s="96">
        <v>115</v>
      </c>
      <c r="D430" s="96">
        <v>58.8</v>
      </c>
      <c r="E430" s="102">
        <v>6762</v>
      </c>
      <c r="F430" s="2"/>
    </row>
    <row r="431" spans="1:6" x14ac:dyDescent="0.25">
      <c r="A431" s="163">
        <v>3070050184</v>
      </c>
      <c r="B431" s="101">
        <v>45406</v>
      </c>
      <c r="C431" s="96">
        <v>60</v>
      </c>
      <c r="D431" s="96">
        <v>58.62</v>
      </c>
      <c r="E431" s="102">
        <v>3517.2</v>
      </c>
      <c r="F431" s="2"/>
    </row>
    <row r="432" spans="1:6" x14ac:dyDescent="0.25">
      <c r="A432" s="163">
        <v>3070050111</v>
      </c>
      <c r="B432" s="101">
        <v>45407</v>
      </c>
      <c r="C432" s="96">
        <v>120</v>
      </c>
      <c r="D432" s="96">
        <v>58.56</v>
      </c>
      <c r="E432" s="102">
        <v>7027.2</v>
      </c>
      <c r="F432" s="2"/>
    </row>
    <row r="433" spans="1:6" x14ac:dyDescent="0.25">
      <c r="A433" s="163">
        <v>3070010372</v>
      </c>
      <c r="B433" s="101">
        <v>45408</v>
      </c>
      <c r="C433" s="96">
        <v>60</v>
      </c>
      <c r="D433" s="96">
        <v>58.31</v>
      </c>
      <c r="E433" s="102">
        <v>3498.6</v>
      </c>
      <c r="F433" s="2"/>
    </row>
    <row r="434" spans="1:6" x14ac:dyDescent="0.25">
      <c r="A434" s="163"/>
      <c r="B434" s="163"/>
      <c r="C434" s="96"/>
      <c r="D434" s="96"/>
      <c r="E434" s="164"/>
      <c r="F434" s="2"/>
    </row>
    <row r="435" spans="1:6" ht="19.5" thickBot="1" x14ac:dyDescent="0.35">
      <c r="A435" s="196" t="s">
        <v>328</v>
      </c>
      <c r="B435" s="196"/>
      <c r="C435" s="98">
        <v>995</v>
      </c>
      <c r="D435" s="98">
        <v>764.8</v>
      </c>
      <c r="E435" s="99">
        <v>58543.05</v>
      </c>
      <c r="F435" s="2"/>
    </row>
    <row r="436" spans="1:6" ht="19.5" thickTop="1" x14ac:dyDescent="0.3">
      <c r="A436" s="103"/>
      <c r="B436" s="103"/>
      <c r="C436" s="125"/>
      <c r="D436" s="125"/>
      <c r="E436" s="5"/>
      <c r="F436" s="2"/>
    </row>
    <row r="437" spans="1:6" ht="18.75" x14ac:dyDescent="0.3">
      <c r="A437" s="103"/>
      <c r="B437" s="103"/>
      <c r="C437" s="125"/>
      <c r="D437" s="125"/>
      <c r="E437" s="5"/>
      <c r="F437" s="2"/>
    </row>
    <row r="438" spans="1:6" ht="19.5" thickBot="1" x14ac:dyDescent="0.35">
      <c r="A438" s="100"/>
      <c r="B438" s="197" t="s">
        <v>36</v>
      </c>
      <c r="C438" s="197"/>
      <c r="D438" s="100"/>
      <c r="E438" s="5"/>
      <c r="F438" s="7"/>
    </row>
    <row r="439" spans="1:6" ht="16.5" thickBot="1" x14ac:dyDescent="0.3">
      <c r="A439" s="179" t="s">
        <v>0</v>
      </c>
      <c r="B439" s="116" t="s">
        <v>7</v>
      </c>
      <c r="C439" s="116" t="s">
        <v>6</v>
      </c>
      <c r="D439" s="116" t="s">
        <v>21</v>
      </c>
      <c r="E439" s="115" t="s">
        <v>2</v>
      </c>
      <c r="F439" s="7"/>
    </row>
    <row r="440" spans="1:6" x14ac:dyDescent="0.25">
      <c r="A440" s="163">
        <v>601351080</v>
      </c>
      <c r="B440" s="101">
        <v>45386</v>
      </c>
      <c r="C440" s="96">
        <v>35</v>
      </c>
      <c r="D440" s="96">
        <v>58.91</v>
      </c>
      <c r="E440" s="102">
        <v>2061.85</v>
      </c>
      <c r="F440" s="7"/>
    </row>
    <row r="441" spans="1:6" x14ac:dyDescent="0.25">
      <c r="A441" s="163">
        <v>510020281</v>
      </c>
      <c r="B441" s="101">
        <v>45391</v>
      </c>
      <c r="C441" s="96">
        <v>35</v>
      </c>
      <c r="D441" s="96">
        <v>58.98</v>
      </c>
      <c r="E441" s="102">
        <v>2064.3000000000002</v>
      </c>
      <c r="F441" s="7"/>
    </row>
    <row r="442" spans="1:6" x14ac:dyDescent="0.25">
      <c r="A442" s="163">
        <v>510070372</v>
      </c>
      <c r="B442" s="101">
        <v>45399</v>
      </c>
      <c r="C442" s="96">
        <v>31</v>
      </c>
      <c r="D442" s="96">
        <v>58.91</v>
      </c>
      <c r="E442" s="102">
        <v>1826.21</v>
      </c>
      <c r="F442" s="7"/>
    </row>
    <row r="443" spans="1:6" x14ac:dyDescent="0.25">
      <c r="A443" s="163">
        <v>510060251</v>
      </c>
      <c r="B443" s="101">
        <v>45401</v>
      </c>
      <c r="C443" s="96">
        <v>28</v>
      </c>
      <c r="D443" s="96">
        <v>58.82</v>
      </c>
      <c r="E443" s="104">
        <v>1646.96</v>
      </c>
      <c r="F443" s="7"/>
    </row>
    <row r="444" spans="1:6" x14ac:dyDescent="0.25">
      <c r="A444" s="163">
        <v>510030679</v>
      </c>
      <c r="B444" s="101">
        <v>45406</v>
      </c>
      <c r="C444" s="96">
        <v>33</v>
      </c>
      <c r="D444" s="96">
        <v>58.56</v>
      </c>
      <c r="E444" s="104">
        <v>1932.48</v>
      </c>
      <c r="F444" s="7"/>
    </row>
    <row r="445" spans="1:6" ht="19.5" thickBot="1" x14ac:dyDescent="0.35">
      <c r="A445" s="196" t="s">
        <v>328</v>
      </c>
      <c r="B445" s="196"/>
      <c r="C445" s="98">
        <v>162</v>
      </c>
      <c r="D445" s="98">
        <v>294.18</v>
      </c>
      <c r="E445" s="99">
        <v>9531.7999999999993</v>
      </c>
      <c r="F445" s="2"/>
    </row>
    <row r="446" spans="1:6" ht="15.75" thickTop="1" x14ac:dyDescent="0.25">
      <c r="A446" s="100"/>
      <c r="B446" s="100"/>
      <c r="C446" s="100"/>
      <c r="D446" s="100"/>
      <c r="E446" s="70"/>
      <c r="F446" s="2"/>
    </row>
    <row r="447" spans="1:6" x14ac:dyDescent="0.25">
      <c r="A447" s="100"/>
      <c r="B447" s="100"/>
      <c r="C447" s="100"/>
      <c r="D447" s="100"/>
      <c r="E447" s="70"/>
      <c r="F447" s="2"/>
    </row>
    <row r="448" spans="1:6" ht="19.5" thickBot="1" x14ac:dyDescent="0.35">
      <c r="A448" s="100"/>
      <c r="B448" s="197" t="s">
        <v>14</v>
      </c>
      <c r="C448" s="197"/>
      <c r="D448" s="100"/>
      <c r="E448" s="5"/>
      <c r="F448" s="2"/>
    </row>
    <row r="449" spans="1:6" ht="16.5" thickBot="1" x14ac:dyDescent="0.3">
      <c r="A449" s="179" t="s">
        <v>0</v>
      </c>
      <c r="B449" s="116" t="s">
        <v>7</v>
      </c>
      <c r="C449" s="116" t="s">
        <v>6</v>
      </c>
      <c r="D449" s="116" t="s">
        <v>21</v>
      </c>
      <c r="E449" s="115" t="s">
        <v>2</v>
      </c>
      <c r="F449" s="2"/>
    </row>
    <row r="450" spans="1:6" x14ac:dyDescent="0.25">
      <c r="A450" s="163" t="s">
        <v>330</v>
      </c>
      <c r="B450" s="101">
        <v>45401</v>
      </c>
      <c r="C450" s="105">
        <v>91694</v>
      </c>
      <c r="D450" s="96">
        <v>58.94</v>
      </c>
      <c r="E450" s="97">
        <v>5404289.5</v>
      </c>
      <c r="F450" s="2"/>
    </row>
    <row r="451" spans="1:6" x14ac:dyDescent="0.25">
      <c r="A451" s="163" t="s">
        <v>331</v>
      </c>
      <c r="B451" s="101">
        <v>45405</v>
      </c>
      <c r="C451" s="106">
        <v>48597</v>
      </c>
      <c r="D451" s="107">
        <v>58.95</v>
      </c>
      <c r="E451" s="108">
        <v>2864938.5</v>
      </c>
      <c r="F451" s="2"/>
    </row>
    <row r="452" spans="1:6" ht="19.5" thickBot="1" x14ac:dyDescent="0.35">
      <c r="A452" s="196" t="s">
        <v>328</v>
      </c>
      <c r="B452" s="196"/>
      <c r="C452" s="109">
        <v>140291</v>
      </c>
      <c r="D452" s="98">
        <v>117.89</v>
      </c>
      <c r="E452" s="99">
        <v>8269228</v>
      </c>
      <c r="F452" s="2"/>
    </row>
    <row r="453" spans="1:6" ht="19.5" thickTop="1" x14ac:dyDescent="0.3">
      <c r="A453" s="103"/>
      <c r="B453" s="103"/>
      <c r="C453" s="125"/>
      <c r="D453" s="125"/>
      <c r="E453" s="110"/>
      <c r="F453" s="2"/>
    </row>
    <row r="454" spans="1:6" ht="18.75" x14ac:dyDescent="0.3">
      <c r="A454" s="103"/>
      <c r="B454" s="103"/>
      <c r="C454" s="125"/>
      <c r="D454" s="125"/>
      <c r="E454" s="110"/>
      <c r="F454" s="2"/>
    </row>
    <row r="455" spans="1:6" x14ac:dyDescent="0.25">
      <c r="A455" s="100"/>
      <c r="B455" s="100"/>
      <c r="C455" s="111"/>
      <c r="D455" s="100"/>
      <c r="E455" s="100"/>
      <c r="F455" s="2"/>
    </row>
    <row r="456" spans="1:6" ht="18.75" x14ac:dyDescent="0.3">
      <c r="A456" s="100"/>
      <c r="B456" s="100"/>
      <c r="C456" s="198" t="s">
        <v>5</v>
      </c>
      <c r="D456" s="199"/>
      <c r="E456" s="100"/>
      <c r="F456" s="2"/>
    </row>
    <row r="457" spans="1:6" ht="18.75" x14ac:dyDescent="0.3">
      <c r="A457" s="100"/>
      <c r="B457" s="100"/>
      <c r="C457" s="112" t="s">
        <v>4</v>
      </c>
      <c r="D457" s="112" t="s">
        <v>3</v>
      </c>
      <c r="E457" s="100"/>
      <c r="F457" s="2"/>
    </row>
    <row r="458" spans="1:6" ht="18.75" x14ac:dyDescent="0.3">
      <c r="A458" s="100"/>
      <c r="B458" s="100"/>
      <c r="C458" s="113">
        <v>141648</v>
      </c>
      <c r="D458" s="113">
        <v>8426400.8000000007</v>
      </c>
      <c r="E458" s="100"/>
      <c r="F458" s="2"/>
    </row>
    <row r="459" spans="1:6" ht="18.75" x14ac:dyDescent="0.3">
      <c r="A459" s="100"/>
      <c r="B459" s="100"/>
      <c r="C459" s="95"/>
      <c r="D459" s="95"/>
      <c r="E459" s="100"/>
      <c r="F459" s="2"/>
    </row>
    <row r="460" spans="1:6" x14ac:dyDescent="0.25">
      <c r="A460" s="100"/>
      <c r="B460" s="100"/>
      <c r="C460" s="100"/>
      <c r="D460" s="114" t="s">
        <v>73</v>
      </c>
      <c r="E460" s="71"/>
      <c r="F460" s="2"/>
    </row>
    <row r="461" spans="1:6" x14ac:dyDescent="0.25">
      <c r="A461" s="166"/>
      <c r="B461" s="166" t="s">
        <v>332</v>
      </c>
      <c r="C461" s="166"/>
      <c r="D461" s="7"/>
      <c r="E461" s="168"/>
      <c r="F461" s="166"/>
    </row>
    <row r="462" spans="1:6" x14ac:dyDescent="0.25">
      <c r="A462" s="180" t="s">
        <v>8</v>
      </c>
      <c r="B462" s="180" t="s">
        <v>0</v>
      </c>
      <c r="C462" s="180" t="s">
        <v>7</v>
      </c>
      <c r="D462" s="181" t="s">
        <v>6</v>
      </c>
      <c r="E462" s="181" t="s">
        <v>333</v>
      </c>
      <c r="F462" s="180" t="s">
        <v>2</v>
      </c>
    </row>
    <row r="463" spans="1:6" x14ac:dyDescent="0.25">
      <c r="A463" s="161" t="s">
        <v>60</v>
      </c>
      <c r="B463" s="163">
        <v>3070010387</v>
      </c>
      <c r="C463" s="170">
        <v>45412</v>
      </c>
      <c r="D463" s="171">
        <v>60</v>
      </c>
      <c r="E463" s="107">
        <v>57.95</v>
      </c>
      <c r="F463" s="108">
        <v>3477</v>
      </c>
    </row>
    <row r="464" spans="1:6" x14ac:dyDescent="0.25">
      <c r="A464" s="161"/>
      <c r="B464" s="163"/>
      <c r="C464" s="172"/>
      <c r="D464" s="171"/>
      <c r="E464" s="107"/>
      <c r="F464" s="161"/>
    </row>
    <row r="465" spans="1:6" x14ac:dyDescent="0.25">
      <c r="A465" s="172"/>
      <c r="B465" s="172"/>
      <c r="C465" s="172"/>
      <c r="D465" s="169">
        <v>60</v>
      </c>
      <c r="E465" s="173"/>
      <c r="F465" s="174">
        <v>3477</v>
      </c>
    </row>
    <row r="466" spans="1:6" x14ac:dyDescent="0.25">
      <c r="A466" s="7"/>
      <c r="B466" s="7"/>
      <c r="C466" s="7"/>
      <c r="D466" s="7"/>
      <c r="E466" s="168"/>
      <c r="F466" s="166"/>
    </row>
    <row r="467" spans="1:6" x14ac:dyDescent="0.25">
      <c r="A467" s="2"/>
      <c r="B467" s="2"/>
      <c r="C467" s="2"/>
      <c r="D467" s="2"/>
      <c r="E467" s="2"/>
      <c r="F467" s="2"/>
    </row>
    <row r="468" spans="1:6" ht="18.75" x14ac:dyDescent="0.3">
      <c r="A468" s="165" t="s">
        <v>334</v>
      </c>
      <c r="B468" s="175">
        <v>73833.149999999994</v>
      </c>
      <c r="C468" s="2"/>
      <c r="D468" s="2"/>
      <c r="E468" s="2"/>
      <c r="F468" s="2"/>
    </row>
    <row r="485" spans="1:10" ht="18" x14ac:dyDescent="0.25">
      <c r="A485" s="200" t="s">
        <v>335</v>
      </c>
      <c r="B485" s="200"/>
      <c r="C485" s="200"/>
      <c r="D485" s="200"/>
      <c r="E485" s="200"/>
      <c r="F485" s="200"/>
    </row>
    <row r="486" spans="1:10" ht="15.75" x14ac:dyDescent="0.25">
      <c r="A486" s="183" t="s">
        <v>336</v>
      </c>
      <c r="B486" s="183" t="s">
        <v>37</v>
      </c>
      <c r="C486" s="183" t="s">
        <v>38</v>
      </c>
      <c r="D486" s="183" t="s">
        <v>39</v>
      </c>
      <c r="E486" s="183" t="s">
        <v>40</v>
      </c>
      <c r="F486" s="183" t="s">
        <v>41</v>
      </c>
    </row>
    <row r="487" spans="1:10" ht="15" customHeight="1" x14ac:dyDescent="0.25">
      <c r="A487" s="160">
        <v>266300</v>
      </c>
      <c r="B487" s="160">
        <v>45383</v>
      </c>
      <c r="C487" s="160" t="s">
        <v>382</v>
      </c>
      <c r="D487" s="160" t="s">
        <v>429</v>
      </c>
      <c r="E487" s="160" t="s">
        <v>432</v>
      </c>
      <c r="F487" s="160">
        <v>250000</v>
      </c>
      <c r="G487" s="167"/>
      <c r="H487"/>
      <c r="I487"/>
      <c r="J487"/>
    </row>
    <row r="488" spans="1:10" x14ac:dyDescent="0.25">
      <c r="A488" s="160">
        <v>266301</v>
      </c>
      <c r="B488" s="160">
        <v>45384</v>
      </c>
      <c r="C488" s="160" t="s">
        <v>46</v>
      </c>
      <c r="D488" s="160" t="s">
        <v>50</v>
      </c>
      <c r="E488" s="160" t="s">
        <v>432</v>
      </c>
      <c r="F488" s="160">
        <v>15000</v>
      </c>
      <c r="G488" s="167"/>
      <c r="H488"/>
      <c r="I488"/>
      <c r="J488"/>
    </row>
    <row r="489" spans="1:10" x14ac:dyDescent="0.25">
      <c r="A489" s="160">
        <v>266302</v>
      </c>
      <c r="B489" s="160">
        <v>45384</v>
      </c>
      <c r="C489" s="160" t="s">
        <v>383</v>
      </c>
      <c r="D489" s="160" t="s">
        <v>49</v>
      </c>
      <c r="E489" s="160" t="s">
        <v>432</v>
      </c>
      <c r="F489" s="160">
        <v>20563.27</v>
      </c>
      <c r="G489" s="167"/>
      <c r="H489"/>
      <c r="I489"/>
      <c r="J489"/>
    </row>
    <row r="490" spans="1:10" x14ac:dyDescent="0.25">
      <c r="A490" s="160">
        <v>266303</v>
      </c>
      <c r="B490" s="160">
        <v>45384</v>
      </c>
      <c r="C490" s="160" t="s">
        <v>384</v>
      </c>
      <c r="D490" s="160" t="s">
        <v>49</v>
      </c>
      <c r="E490" s="160" t="s">
        <v>432</v>
      </c>
      <c r="F490" s="160">
        <v>15590.03</v>
      </c>
      <c r="G490" s="167"/>
      <c r="H490"/>
      <c r="I490"/>
      <c r="J490"/>
    </row>
    <row r="491" spans="1:10" x14ac:dyDescent="0.25">
      <c r="A491" s="160">
        <v>266304</v>
      </c>
      <c r="B491" s="160">
        <v>45387</v>
      </c>
      <c r="C491" s="160" t="s">
        <v>385</v>
      </c>
      <c r="D491" s="160" t="s">
        <v>49</v>
      </c>
      <c r="E491" s="160" t="s">
        <v>432</v>
      </c>
      <c r="F491" s="160">
        <v>12124.28</v>
      </c>
      <c r="G491" s="167"/>
      <c r="H491"/>
      <c r="I491"/>
      <c r="J491"/>
    </row>
    <row r="492" spans="1:10" ht="15" customHeight="1" x14ac:dyDescent="0.25">
      <c r="A492" s="160">
        <v>266305</v>
      </c>
      <c r="B492" s="160">
        <v>45390</v>
      </c>
      <c r="C492" s="160" t="s">
        <v>42</v>
      </c>
      <c r="D492" s="160" t="s">
        <v>48</v>
      </c>
      <c r="E492" s="160" t="s">
        <v>432</v>
      </c>
      <c r="F492" s="160">
        <v>47300</v>
      </c>
      <c r="G492" s="167"/>
      <c r="H492"/>
      <c r="I492"/>
      <c r="J492"/>
    </row>
    <row r="493" spans="1:10" ht="15" customHeight="1" x14ac:dyDescent="0.25">
      <c r="A493" s="160">
        <v>266306</v>
      </c>
      <c r="B493" s="160">
        <v>45390</v>
      </c>
      <c r="C493" s="160" t="s">
        <v>386</v>
      </c>
      <c r="D493" s="160" t="s">
        <v>48</v>
      </c>
      <c r="E493" s="160" t="s">
        <v>432</v>
      </c>
      <c r="F493" s="160">
        <v>13800</v>
      </c>
      <c r="G493" s="167"/>
      <c r="H493"/>
      <c r="I493"/>
      <c r="J493"/>
    </row>
    <row r="494" spans="1:10" x14ac:dyDescent="0.25">
      <c r="A494" s="160" t="s">
        <v>337</v>
      </c>
      <c r="B494" s="160">
        <v>45390</v>
      </c>
      <c r="C494" s="160" t="s">
        <v>387</v>
      </c>
      <c r="D494" s="160" t="s">
        <v>49</v>
      </c>
      <c r="E494" s="160" t="s">
        <v>432</v>
      </c>
      <c r="F494" s="160">
        <v>7410</v>
      </c>
      <c r="G494" s="167"/>
      <c r="H494"/>
      <c r="I494"/>
      <c r="J494"/>
    </row>
    <row r="495" spans="1:10" x14ac:dyDescent="0.25">
      <c r="A495" s="160" t="s">
        <v>338</v>
      </c>
      <c r="B495" s="160">
        <v>45390</v>
      </c>
      <c r="C495" s="160" t="s">
        <v>388</v>
      </c>
      <c r="D495" s="160" t="s">
        <v>47</v>
      </c>
      <c r="E495" s="160" t="s">
        <v>432</v>
      </c>
      <c r="F495" s="160">
        <v>128833.3</v>
      </c>
      <c r="G495" s="167"/>
      <c r="H495"/>
      <c r="I495"/>
      <c r="J495"/>
    </row>
    <row r="496" spans="1:10" x14ac:dyDescent="0.25">
      <c r="A496" s="160" t="s">
        <v>339</v>
      </c>
      <c r="B496" s="160">
        <v>45390</v>
      </c>
      <c r="C496" s="160" t="s">
        <v>389</v>
      </c>
      <c r="D496" s="160" t="s">
        <v>47</v>
      </c>
      <c r="E496" s="160" t="s">
        <v>432</v>
      </c>
      <c r="F496" s="160">
        <v>15477.92</v>
      </c>
      <c r="G496" s="167"/>
      <c r="H496"/>
      <c r="I496"/>
      <c r="J496"/>
    </row>
    <row r="497" spans="1:10" x14ac:dyDescent="0.25">
      <c r="A497" s="160" t="s">
        <v>340</v>
      </c>
      <c r="B497" s="160">
        <v>45391</v>
      </c>
      <c r="C497" s="160" t="s">
        <v>390</v>
      </c>
      <c r="D497" s="160" t="s">
        <v>47</v>
      </c>
      <c r="E497" s="160" t="s">
        <v>432</v>
      </c>
      <c r="F497" s="160">
        <v>1433765.46</v>
      </c>
      <c r="G497" s="167"/>
      <c r="H497"/>
      <c r="I497"/>
      <c r="J497"/>
    </row>
    <row r="498" spans="1:10" x14ac:dyDescent="0.25">
      <c r="A498" s="160" t="s">
        <v>341</v>
      </c>
      <c r="B498" s="160">
        <v>45392</v>
      </c>
      <c r="C498" s="160" t="s">
        <v>391</v>
      </c>
      <c r="D498" s="160" t="s">
        <v>47</v>
      </c>
      <c r="E498" s="160" t="s">
        <v>432</v>
      </c>
      <c r="F498" s="160">
        <v>4829172.4000000004</v>
      </c>
      <c r="G498" s="167"/>
      <c r="H498"/>
      <c r="I498"/>
      <c r="J498"/>
    </row>
    <row r="499" spans="1:10" x14ac:dyDescent="0.25">
      <c r="A499" s="160" t="s">
        <v>342</v>
      </c>
      <c r="B499" s="160">
        <v>45392</v>
      </c>
      <c r="C499" s="160" t="s">
        <v>392</v>
      </c>
      <c r="D499" s="160" t="s">
        <v>47</v>
      </c>
      <c r="E499" s="160" t="s">
        <v>432</v>
      </c>
      <c r="F499" s="160">
        <v>1077585.68</v>
      </c>
      <c r="G499" s="167"/>
      <c r="H499"/>
      <c r="I499"/>
      <c r="J499"/>
    </row>
    <row r="500" spans="1:10" x14ac:dyDescent="0.25">
      <c r="A500" s="160" t="s">
        <v>343</v>
      </c>
      <c r="B500" s="160">
        <v>45392</v>
      </c>
      <c r="C500" s="160" t="s">
        <v>393</v>
      </c>
      <c r="D500" s="160" t="s">
        <v>47</v>
      </c>
      <c r="E500" s="160" t="s">
        <v>432</v>
      </c>
      <c r="F500" s="160">
        <v>699263.18</v>
      </c>
      <c r="G500" s="167"/>
      <c r="H500"/>
      <c r="I500"/>
      <c r="J500"/>
    </row>
    <row r="501" spans="1:10" x14ac:dyDescent="0.25">
      <c r="A501" s="160" t="s">
        <v>344</v>
      </c>
      <c r="B501" s="160">
        <v>45392</v>
      </c>
      <c r="C501" s="160" t="s">
        <v>394</v>
      </c>
      <c r="D501" s="160" t="s">
        <v>47</v>
      </c>
      <c r="E501" s="160" t="s">
        <v>432</v>
      </c>
      <c r="F501" s="160">
        <v>241064.83</v>
      </c>
      <c r="G501" s="167"/>
      <c r="H501"/>
      <c r="I501"/>
      <c r="J501"/>
    </row>
    <row r="502" spans="1:10" x14ac:dyDescent="0.25">
      <c r="A502" s="160" t="s">
        <v>345</v>
      </c>
      <c r="B502" s="160">
        <v>45392</v>
      </c>
      <c r="C502" s="160" t="s">
        <v>395</v>
      </c>
      <c r="D502" s="160" t="s">
        <v>47</v>
      </c>
      <c r="E502" s="160" t="s">
        <v>432</v>
      </c>
      <c r="F502" s="160">
        <v>112415.73</v>
      </c>
      <c r="G502" s="167"/>
      <c r="H502"/>
      <c r="I502"/>
      <c r="J502"/>
    </row>
    <row r="503" spans="1:10" x14ac:dyDescent="0.25">
      <c r="A503" s="160" t="s">
        <v>346</v>
      </c>
      <c r="B503" s="160">
        <v>45392</v>
      </c>
      <c r="C503" s="160" t="s">
        <v>396</v>
      </c>
      <c r="D503" s="160" t="s">
        <v>47</v>
      </c>
      <c r="E503" s="160" t="s">
        <v>432</v>
      </c>
      <c r="F503" s="160">
        <v>2741.94</v>
      </c>
      <c r="G503" s="167"/>
      <c r="H503"/>
      <c r="I503"/>
      <c r="J503"/>
    </row>
    <row r="504" spans="1:10" x14ac:dyDescent="0.25">
      <c r="A504" s="160" t="s">
        <v>347</v>
      </c>
      <c r="B504" s="160">
        <v>45392</v>
      </c>
      <c r="C504" s="160" t="s">
        <v>397</v>
      </c>
      <c r="D504" s="160" t="s">
        <v>47</v>
      </c>
      <c r="E504" s="160" t="s">
        <v>432</v>
      </c>
      <c r="F504" s="160">
        <v>2643.68</v>
      </c>
      <c r="G504" s="167"/>
      <c r="H504"/>
      <c r="I504"/>
      <c r="J504"/>
    </row>
    <row r="505" spans="1:10" x14ac:dyDescent="0.25">
      <c r="A505" s="160" t="s">
        <v>348</v>
      </c>
      <c r="B505" s="160">
        <v>45393</v>
      </c>
      <c r="C505" s="160" t="s">
        <v>45</v>
      </c>
      <c r="D505" s="160" t="s">
        <v>49</v>
      </c>
      <c r="E505" s="160" t="s">
        <v>432</v>
      </c>
      <c r="F505" s="160">
        <v>128000</v>
      </c>
      <c r="G505" s="167"/>
      <c r="H505"/>
      <c r="I505"/>
      <c r="J505"/>
    </row>
    <row r="506" spans="1:10" x14ac:dyDescent="0.25">
      <c r="A506" s="160" t="s">
        <v>349</v>
      </c>
      <c r="B506" s="160">
        <v>45393</v>
      </c>
      <c r="C506" s="160" t="s">
        <v>43</v>
      </c>
      <c r="D506" s="160" t="s">
        <v>49</v>
      </c>
      <c r="E506" s="160" t="s">
        <v>432</v>
      </c>
      <c r="F506" s="160">
        <v>145167.53</v>
      </c>
      <c r="G506" s="167"/>
      <c r="H506"/>
      <c r="I506"/>
      <c r="J506"/>
    </row>
    <row r="507" spans="1:10" x14ac:dyDescent="0.25">
      <c r="A507" s="160" t="s">
        <v>350</v>
      </c>
      <c r="B507" s="160">
        <v>45393</v>
      </c>
      <c r="C507" s="160" t="s">
        <v>398</v>
      </c>
      <c r="D507" s="160" t="s">
        <v>47</v>
      </c>
      <c r="E507" s="160" t="s">
        <v>432</v>
      </c>
      <c r="F507" s="160">
        <v>107664.12</v>
      </c>
      <c r="G507" s="167"/>
      <c r="H507"/>
      <c r="I507"/>
      <c r="J507"/>
    </row>
    <row r="508" spans="1:10" x14ac:dyDescent="0.25">
      <c r="A508" s="160" t="s">
        <v>351</v>
      </c>
      <c r="B508" s="160">
        <v>45394</v>
      </c>
      <c r="C508" s="160" t="s">
        <v>399</v>
      </c>
      <c r="D508" s="160" t="s">
        <v>47</v>
      </c>
      <c r="E508" s="160" t="s">
        <v>432</v>
      </c>
      <c r="F508" s="160">
        <v>22260.35</v>
      </c>
      <c r="G508" s="167"/>
      <c r="H508"/>
      <c r="I508"/>
      <c r="J508"/>
    </row>
    <row r="509" spans="1:10" x14ac:dyDescent="0.25">
      <c r="A509" s="160" t="s">
        <v>352</v>
      </c>
      <c r="B509" s="160">
        <v>45394</v>
      </c>
      <c r="C509" s="160" t="s">
        <v>400</v>
      </c>
      <c r="D509" s="160" t="s">
        <v>47</v>
      </c>
      <c r="E509" s="160" t="s">
        <v>432</v>
      </c>
      <c r="F509" s="160">
        <v>22097.48</v>
      </c>
      <c r="G509" s="167"/>
      <c r="H509"/>
      <c r="I509"/>
      <c r="J509"/>
    </row>
    <row r="510" spans="1:10" ht="15" customHeight="1" x14ac:dyDescent="0.25">
      <c r="A510" s="160" t="s">
        <v>353</v>
      </c>
      <c r="B510" s="160">
        <v>45397</v>
      </c>
      <c r="C510" s="160" t="s">
        <v>401</v>
      </c>
      <c r="D510" s="160" t="s">
        <v>49</v>
      </c>
      <c r="E510" s="160" t="s">
        <v>432</v>
      </c>
      <c r="F510" s="160">
        <v>122345</v>
      </c>
      <c r="G510" s="167"/>
      <c r="H510"/>
      <c r="I510"/>
      <c r="J510"/>
    </row>
    <row r="511" spans="1:10" x14ac:dyDescent="0.25">
      <c r="A511" s="160" t="s">
        <v>354</v>
      </c>
      <c r="B511" s="160">
        <v>45397</v>
      </c>
      <c r="C511" s="160" t="s">
        <v>402</v>
      </c>
      <c r="D511" s="160" t="s">
        <v>49</v>
      </c>
      <c r="E511" s="160" t="s">
        <v>432</v>
      </c>
      <c r="F511" s="160">
        <v>50000</v>
      </c>
      <c r="G511" s="167"/>
      <c r="H511"/>
      <c r="I511"/>
      <c r="J511"/>
    </row>
    <row r="512" spans="1:10" x14ac:dyDescent="0.25">
      <c r="A512" s="160" t="s">
        <v>355</v>
      </c>
      <c r="B512" s="160">
        <v>45397</v>
      </c>
      <c r="C512" s="160" t="s">
        <v>403</v>
      </c>
      <c r="D512" s="160" t="s">
        <v>47</v>
      </c>
      <c r="E512" s="160" t="s">
        <v>432</v>
      </c>
      <c r="F512" s="160">
        <v>21841.68</v>
      </c>
      <c r="G512" s="167"/>
      <c r="H512"/>
      <c r="I512"/>
      <c r="J512"/>
    </row>
    <row r="513" spans="1:10" x14ac:dyDescent="0.25">
      <c r="A513" s="160" t="s">
        <v>356</v>
      </c>
      <c r="B513" s="160">
        <v>45397</v>
      </c>
      <c r="C513" s="160" t="s">
        <v>404</v>
      </c>
      <c r="D513" s="160" t="s">
        <v>47</v>
      </c>
      <c r="E513" s="160" t="s">
        <v>432</v>
      </c>
      <c r="F513" s="160">
        <v>21196.76</v>
      </c>
      <c r="G513" s="167"/>
      <c r="H513"/>
      <c r="I513"/>
      <c r="J513"/>
    </row>
    <row r="514" spans="1:10" x14ac:dyDescent="0.25">
      <c r="A514" s="160" t="s">
        <v>357</v>
      </c>
      <c r="B514" s="160">
        <v>45400</v>
      </c>
      <c r="C514" s="160" t="s">
        <v>405</v>
      </c>
      <c r="D514" s="160" t="s">
        <v>429</v>
      </c>
      <c r="E514" s="160" t="s">
        <v>432</v>
      </c>
      <c r="F514" s="160">
        <v>250000</v>
      </c>
      <c r="G514" s="167"/>
      <c r="H514"/>
      <c r="I514"/>
      <c r="J514"/>
    </row>
    <row r="515" spans="1:10" x14ac:dyDescent="0.25">
      <c r="A515" s="160" t="s">
        <v>358</v>
      </c>
      <c r="B515" s="160">
        <v>45400</v>
      </c>
      <c r="C515" s="160" t="s">
        <v>406</v>
      </c>
      <c r="D515" s="160" t="s">
        <v>430</v>
      </c>
      <c r="E515" s="160" t="s">
        <v>432</v>
      </c>
      <c r="F515" s="160">
        <v>17000</v>
      </c>
      <c r="G515" s="167"/>
      <c r="H515"/>
      <c r="I515"/>
      <c r="J515"/>
    </row>
    <row r="516" spans="1:10" x14ac:dyDescent="0.25">
      <c r="A516" s="160" t="s">
        <v>359</v>
      </c>
      <c r="B516" s="160">
        <v>45400</v>
      </c>
      <c r="C516" s="160" t="s">
        <v>406</v>
      </c>
      <c r="D516" s="160" t="s">
        <v>430</v>
      </c>
      <c r="E516" s="160" t="s">
        <v>432</v>
      </c>
      <c r="F516" s="160">
        <v>64000</v>
      </c>
      <c r="G516" s="167"/>
      <c r="H516"/>
      <c r="I516"/>
      <c r="J516"/>
    </row>
    <row r="517" spans="1:10" x14ac:dyDescent="0.25">
      <c r="A517" s="160" t="s">
        <v>360</v>
      </c>
      <c r="B517" s="160">
        <v>45404</v>
      </c>
      <c r="C517" s="160" t="s">
        <v>407</v>
      </c>
      <c r="D517" s="160" t="s">
        <v>47</v>
      </c>
      <c r="E517" s="160" t="s">
        <v>432</v>
      </c>
      <c r="F517" s="160">
        <v>19879.75</v>
      </c>
      <c r="G517" s="167"/>
      <c r="H517"/>
      <c r="I517"/>
      <c r="J517"/>
    </row>
    <row r="518" spans="1:10" ht="15" customHeight="1" x14ac:dyDescent="0.25">
      <c r="A518" s="160" t="s">
        <v>361</v>
      </c>
      <c r="B518" s="160">
        <v>45404</v>
      </c>
      <c r="C518" s="160" t="s">
        <v>408</v>
      </c>
      <c r="D518" s="160" t="s">
        <v>47</v>
      </c>
      <c r="E518" s="160" t="s">
        <v>432</v>
      </c>
      <c r="F518" s="160">
        <v>74891.86</v>
      </c>
      <c r="G518" s="167"/>
      <c r="H518"/>
      <c r="I518"/>
      <c r="J518"/>
    </row>
    <row r="519" spans="1:10" x14ac:dyDescent="0.25">
      <c r="A519" s="160" t="s">
        <v>362</v>
      </c>
      <c r="B519" s="160">
        <v>45404</v>
      </c>
      <c r="C519" s="160" t="s">
        <v>409</v>
      </c>
      <c r="D519" s="160" t="s">
        <v>47</v>
      </c>
      <c r="E519" s="160" t="s">
        <v>432</v>
      </c>
      <c r="F519" s="160">
        <v>297996.33</v>
      </c>
      <c r="G519" s="167"/>
      <c r="H519"/>
      <c r="I519"/>
      <c r="J519"/>
    </row>
    <row r="520" spans="1:10" x14ac:dyDescent="0.25">
      <c r="A520" s="160" t="s">
        <v>363</v>
      </c>
      <c r="B520" s="160">
        <v>45404</v>
      </c>
      <c r="C520" s="160" t="s">
        <v>410</v>
      </c>
      <c r="D520" s="160" t="s">
        <v>47</v>
      </c>
      <c r="E520" s="160" t="s">
        <v>432</v>
      </c>
      <c r="F520" s="160">
        <v>98087.19</v>
      </c>
      <c r="G520" s="167"/>
      <c r="H520"/>
      <c r="I520"/>
      <c r="J520"/>
    </row>
    <row r="521" spans="1:10" x14ac:dyDescent="0.25">
      <c r="A521" s="160" t="s">
        <v>364</v>
      </c>
      <c r="B521" s="160">
        <v>45404</v>
      </c>
      <c r="C521" s="160" t="s">
        <v>411</v>
      </c>
      <c r="D521" s="160" t="s">
        <v>47</v>
      </c>
      <c r="E521" s="160" t="s">
        <v>432</v>
      </c>
      <c r="F521" s="160">
        <v>181066.37</v>
      </c>
      <c r="G521" s="167"/>
      <c r="H521"/>
      <c r="I521"/>
      <c r="J521"/>
    </row>
    <row r="522" spans="1:10" x14ac:dyDescent="0.25">
      <c r="A522" s="160" t="s">
        <v>365</v>
      </c>
      <c r="B522" s="160">
        <v>45404</v>
      </c>
      <c r="C522" s="160" t="s">
        <v>412</v>
      </c>
      <c r="D522" s="160" t="s">
        <v>47</v>
      </c>
      <c r="E522" s="160" t="s">
        <v>432</v>
      </c>
      <c r="F522" s="160">
        <v>163529.47</v>
      </c>
      <c r="G522" s="167"/>
      <c r="H522"/>
      <c r="I522"/>
      <c r="J522"/>
    </row>
    <row r="523" spans="1:10" x14ac:dyDescent="0.25">
      <c r="A523" s="160" t="s">
        <v>366</v>
      </c>
      <c r="B523" s="160">
        <v>45404</v>
      </c>
      <c r="C523" s="160" t="s">
        <v>413</v>
      </c>
      <c r="D523" s="160" t="s">
        <v>47</v>
      </c>
      <c r="E523" s="160" t="s">
        <v>432</v>
      </c>
      <c r="F523" s="160">
        <v>196319.76</v>
      </c>
      <c r="G523" s="167"/>
      <c r="H523"/>
      <c r="I523"/>
      <c r="J523"/>
    </row>
    <row r="524" spans="1:10" ht="15" customHeight="1" x14ac:dyDescent="0.25">
      <c r="A524" s="160" t="s">
        <v>367</v>
      </c>
      <c r="B524" s="160">
        <v>45406</v>
      </c>
      <c r="C524" s="160" t="s">
        <v>414</v>
      </c>
      <c r="D524" s="160" t="s">
        <v>47</v>
      </c>
      <c r="E524" s="160" t="s">
        <v>432</v>
      </c>
      <c r="F524" s="160">
        <v>310173.45</v>
      </c>
      <c r="G524" s="167"/>
      <c r="H524"/>
      <c r="I524"/>
      <c r="J524"/>
    </row>
    <row r="525" spans="1:10" x14ac:dyDescent="0.25">
      <c r="A525" s="160" t="s">
        <v>368</v>
      </c>
      <c r="B525" s="160">
        <v>45406</v>
      </c>
      <c r="C525" s="160" t="s">
        <v>415</v>
      </c>
      <c r="D525" s="160" t="s">
        <v>47</v>
      </c>
      <c r="E525" s="160" t="s">
        <v>432</v>
      </c>
      <c r="F525" s="160">
        <v>55374.52</v>
      </c>
      <c r="G525" s="167"/>
      <c r="H525"/>
      <c r="I525"/>
      <c r="J525"/>
    </row>
    <row r="526" spans="1:10" ht="15" customHeight="1" x14ac:dyDescent="0.25">
      <c r="A526" s="160" t="s">
        <v>369</v>
      </c>
      <c r="B526" s="160">
        <v>45406</v>
      </c>
      <c r="C526" s="160" t="s">
        <v>416</v>
      </c>
      <c r="D526" s="160" t="s">
        <v>47</v>
      </c>
      <c r="E526" s="160" t="s">
        <v>432</v>
      </c>
      <c r="F526" s="160">
        <v>605503.56999999995</v>
      </c>
      <c r="G526" s="167"/>
      <c r="H526"/>
      <c r="I526"/>
      <c r="J526"/>
    </row>
    <row r="527" spans="1:10" x14ac:dyDescent="0.25">
      <c r="A527" s="160" t="s">
        <v>370</v>
      </c>
      <c r="B527" s="160">
        <v>45406</v>
      </c>
      <c r="C527" s="160" t="s">
        <v>417</v>
      </c>
      <c r="D527" s="160" t="s">
        <v>47</v>
      </c>
      <c r="E527" s="160" t="s">
        <v>432</v>
      </c>
      <c r="F527" s="160">
        <v>76554.41</v>
      </c>
      <c r="G527" s="167"/>
      <c r="H527"/>
      <c r="I527"/>
      <c r="J527"/>
    </row>
    <row r="528" spans="1:10" x14ac:dyDescent="0.25">
      <c r="A528" s="160" t="s">
        <v>371</v>
      </c>
      <c r="B528" s="160">
        <v>45406</v>
      </c>
      <c r="C528" s="160" t="s">
        <v>418</v>
      </c>
      <c r="D528" s="160" t="s">
        <v>47</v>
      </c>
      <c r="E528" s="160" t="s">
        <v>432</v>
      </c>
      <c r="F528" s="160">
        <v>110113.64</v>
      </c>
      <c r="G528" s="167"/>
      <c r="H528"/>
      <c r="I528"/>
      <c r="J528"/>
    </row>
    <row r="529" spans="1:21" x14ac:dyDescent="0.25">
      <c r="A529" s="160" t="s">
        <v>372</v>
      </c>
      <c r="B529" s="160">
        <v>45406</v>
      </c>
      <c r="C529" s="160" t="s">
        <v>419</v>
      </c>
      <c r="D529" s="160" t="s">
        <v>47</v>
      </c>
      <c r="E529" s="160" t="s">
        <v>432</v>
      </c>
      <c r="F529" s="160">
        <v>170123.31</v>
      </c>
      <c r="G529" s="167"/>
      <c r="H529"/>
      <c r="I529"/>
      <c r="J529"/>
    </row>
    <row r="530" spans="1:21" ht="15" customHeight="1" x14ac:dyDescent="0.25">
      <c r="A530" s="160" t="s">
        <v>373</v>
      </c>
      <c r="B530" s="160">
        <v>45406</v>
      </c>
      <c r="C530" s="160" t="s">
        <v>420</v>
      </c>
      <c r="D530" s="160" t="s">
        <v>47</v>
      </c>
      <c r="E530" s="160" t="s">
        <v>432</v>
      </c>
      <c r="F530" s="160">
        <v>5000</v>
      </c>
      <c r="G530" s="167"/>
      <c r="H530"/>
      <c r="I530"/>
      <c r="J530"/>
    </row>
    <row r="531" spans="1:21" x14ac:dyDescent="0.25">
      <c r="A531" s="160" t="s">
        <v>374</v>
      </c>
      <c r="B531" s="160">
        <v>45406</v>
      </c>
      <c r="C531" s="160" t="s">
        <v>421</v>
      </c>
      <c r="D531" s="160" t="s">
        <v>47</v>
      </c>
      <c r="E531" s="160" t="s">
        <v>432</v>
      </c>
      <c r="F531" s="160">
        <v>46393.45</v>
      </c>
      <c r="G531" s="167"/>
      <c r="H531"/>
      <c r="I531"/>
      <c r="J531"/>
    </row>
    <row r="532" spans="1:21" x14ac:dyDescent="0.25">
      <c r="A532" s="160" t="s">
        <v>375</v>
      </c>
      <c r="B532" s="160">
        <v>45406</v>
      </c>
      <c r="C532" s="160" t="s">
        <v>422</v>
      </c>
      <c r="D532" s="160" t="s">
        <v>47</v>
      </c>
      <c r="E532" s="160" t="s">
        <v>432</v>
      </c>
      <c r="F532" s="160">
        <v>140300.56</v>
      </c>
      <c r="G532" s="167"/>
      <c r="H532"/>
      <c r="I532"/>
      <c r="J532"/>
    </row>
    <row r="533" spans="1:21" x14ac:dyDescent="0.25">
      <c r="A533" s="160" t="s">
        <v>376</v>
      </c>
      <c r="B533" s="160">
        <v>45406</v>
      </c>
      <c r="C533" s="160" t="s">
        <v>423</v>
      </c>
      <c r="D533" s="160" t="s">
        <v>431</v>
      </c>
      <c r="E533" s="160" t="s">
        <v>432</v>
      </c>
      <c r="F533" s="160">
        <v>113000</v>
      </c>
      <c r="G533" s="167"/>
      <c r="H533"/>
      <c r="I533"/>
      <c r="J533"/>
    </row>
    <row r="534" spans="1:21" x14ac:dyDescent="0.25">
      <c r="A534" s="160" t="s">
        <v>377</v>
      </c>
      <c r="B534" s="160">
        <v>45407</v>
      </c>
      <c r="C534" s="160" t="s">
        <v>46</v>
      </c>
      <c r="D534" s="160" t="s">
        <v>50</v>
      </c>
      <c r="E534" s="160" t="s">
        <v>432</v>
      </c>
      <c r="F534" s="160">
        <v>15000</v>
      </c>
      <c r="G534" s="167"/>
      <c r="H534"/>
      <c r="I534"/>
      <c r="J534"/>
    </row>
    <row r="535" spans="1:21" x14ac:dyDescent="0.25">
      <c r="A535" s="160" t="s">
        <v>378</v>
      </c>
      <c r="B535" s="160">
        <v>45408</v>
      </c>
      <c r="C535" s="160" t="s">
        <v>424</v>
      </c>
      <c r="D535" s="160" t="s">
        <v>47</v>
      </c>
      <c r="E535" s="160" t="s">
        <v>432</v>
      </c>
      <c r="F535" s="160">
        <v>22763.18</v>
      </c>
      <c r="G535" s="167"/>
      <c r="H535"/>
      <c r="I535"/>
      <c r="J535"/>
    </row>
    <row r="536" spans="1:21" x14ac:dyDescent="0.25">
      <c r="A536" s="160" t="s">
        <v>379</v>
      </c>
      <c r="B536" s="160">
        <v>45408</v>
      </c>
      <c r="C536" s="160" t="s">
        <v>425</v>
      </c>
      <c r="D536" s="160" t="s">
        <v>47</v>
      </c>
      <c r="E536" s="160" t="s">
        <v>432</v>
      </c>
      <c r="F536" s="160">
        <v>166140.07</v>
      </c>
      <c r="G536" s="167"/>
      <c r="H536"/>
      <c r="I536"/>
      <c r="J536"/>
    </row>
    <row r="537" spans="1:21" x14ac:dyDescent="0.25">
      <c r="A537" s="160" t="s">
        <v>380</v>
      </c>
      <c r="B537" s="160">
        <v>45408</v>
      </c>
      <c r="C537" s="160" t="s">
        <v>426</v>
      </c>
      <c r="D537" s="160" t="s">
        <v>47</v>
      </c>
      <c r="E537" s="160" t="s">
        <v>432</v>
      </c>
      <c r="F537" s="160">
        <v>136786.98000000001</v>
      </c>
      <c r="G537" s="167"/>
      <c r="H537"/>
      <c r="I537"/>
      <c r="J537"/>
    </row>
    <row r="538" spans="1:21" x14ac:dyDescent="0.25">
      <c r="A538" s="160" t="s">
        <v>381</v>
      </c>
      <c r="B538" s="160">
        <v>45408</v>
      </c>
      <c r="C538" s="160" t="s">
        <v>427</v>
      </c>
      <c r="D538" s="160" t="s">
        <v>47</v>
      </c>
      <c r="E538" s="160" t="s">
        <v>432</v>
      </c>
      <c r="F538" s="160">
        <v>15360.53</v>
      </c>
      <c r="G538" s="167"/>
      <c r="H538"/>
      <c r="I538"/>
      <c r="J538"/>
    </row>
    <row r="539" spans="1:21" x14ac:dyDescent="0.25">
      <c r="A539" s="160">
        <v>266352</v>
      </c>
      <c r="B539" s="160">
        <v>45408</v>
      </c>
      <c r="C539" s="160" t="s">
        <v>428</v>
      </c>
      <c r="D539" s="160" t="s">
        <v>47</v>
      </c>
      <c r="E539" s="160" t="s">
        <v>432</v>
      </c>
      <c r="F539" s="160">
        <v>136274.29999999999</v>
      </c>
      <c r="G539" s="167"/>
      <c r="H539"/>
      <c r="I539"/>
      <c r="J539"/>
    </row>
    <row r="540" spans="1:21" x14ac:dyDescent="0.25">
      <c r="A540" s="184">
        <v>266353</v>
      </c>
      <c r="B540" s="184">
        <v>45408</v>
      </c>
      <c r="C540" s="160" t="s">
        <v>433</v>
      </c>
      <c r="D540" s="185" t="s">
        <v>47</v>
      </c>
      <c r="E540" s="184" t="s">
        <v>432</v>
      </c>
      <c r="F540" s="184" t="s">
        <v>434</v>
      </c>
      <c r="H540" s="167"/>
      <c r="I540" s="182"/>
      <c r="J540" s="182"/>
      <c r="K540" s="182"/>
      <c r="L540" s="182"/>
      <c r="M540" s="182"/>
      <c r="N540" s="182"/>
      <c r="O540" s="182"/>
      <c r="P540" s="182"/>
      <c r="Q540" s="182"/>
      <c r="R540" s="182"/>
      <c r="S540" s="182"/>
      <c r="T540" s="182"/>
      <c r="U540" s="182"/>
    </row>
    <row r="541" spans="1:21" x14ac:dyDescent="0.25">
      <c r="A541" s="184">
        <v>266354</v>
      </c>
      <c r="B541" s="184">
        <v>45408</v>
      </c>
      <c r="C541" s="160" t="s">
        <v>44</v>
      </c>
      <c r="D541" s="185" t="s">
        <v>49</v>
      </c>
      <c r="E541" s="184" t="s">
        <v>432</v>
      </c>
      <c r="F541" s="184" t="s">
        <v>435</v>
      </c>
      <c r="H541" s="167"/>
      <c r="I541" s="182"/>
      <c r="R541" s="182"/>
      <c r="S541" s="182"/>
      <c r="T541" s="182"/>
      <c r="U541" s="182"/>
    </row>
    <row r="542" spans="1:21" x14ac:dyDescent="0.25">
      <c r="A542" s="184">
        <v>266355</v>
      </c>
      <c r="B542" s="184">
        <v>45412</v>
      </c>
      <c r="C542" s="160" t="s">
        <v>436</v>
      </c>
      <c r="D542" s="185" t="s">
        <v>49</v>
      </c>
      <c r="E542" s="184" t="s">
        <v>432</v>
      </c>
      <c r="F542" s="184">
        <v>0</v>
      </c>
      <c r="H542" s="167"/>
      <c r="I542" s="182"/>
      <c r="R542" s="182"/>
      <c r="S542" s="182"/>
      <c r="T542" s="182"/>
      <c r="U542" s="182"/>
    </row>
    <row r="543" spans="1:21" x14ac:dyDescent="0.25">
      <c r="A543" s="184">
        <v>266356</v>
      </c>
      <c r="B543" s="184">
        <v>45412</v>
      </c>
      <c r="C543" s="160" t="s">
        <v>436</v>
      </c>
      <c r="D543" s="185" t="s">
        <v>49</v>
      </c>
      <c r="E543" s="184" t="s">
        <v>432</v>
      </c>
      <c r="F543" s="184">
        <v>0</v>
      </c>
      <c r="H543" s="167"/>
      <c r="I543" s="182"/>
      <c r="R543" s="182"/>
      <c r="S543" s="182"/>
      <c r="T543" s="182"/>
      <c r="U543" s="182"/>
    </row>
    <row r="544" spans="1:21" x14ac:dyDescent="0.25">
      <c r="A544" s="184">
        <v>266357</v>
      </c>
      <c r="B544" s="184">
        <v>45412</v>
      </c>
      <c r="C544" s="160" t="s">
        <v>437</v>
      </c>
      <c r="D544" s="185" t="s">
        <v>49</v>
      </c>
      <c r="E544" s="184" t="s">
        <v>432</v>
      </c>
      <c r="F544" s="184" t="s">
        <v>438</v>
      </c>
      <c r="H544" s="167"/>
      <c r="I544" s="182"/>
      <c r="R544" s="182"/>
      <c r="S544" s="182"/>
      <c r="T544" s="182"/>
      <c r="U544" s="182"/>
    </row>
    <row r="545" spans="1:30" x14ac:dyDescent="0.25">
      <c r="A545" s="184">
        <v>266358</v>
      </c>
      <c r="B545" s="184">
        <v>45412</v>
      </c>
      <c r="C545" s="160" t="s">
        <v>439</v>
      </c>
      <c r="D545" s="185" t="s">
        <v>74</v>
      </c>
      <c r="E545" s="184" t="s">
        <v>432</v>
      </c>
      <c r="F545" s="184" t="s">
        <v>440</v>
      </c>
      <c r="H545" s="167"/>
      <c r="I545" s="182"/>
      <c r="R545" s="182"/>
      <c r="S545" s="182"/>
      <c r="T545" s="182"/>
      <c r="U545" s="182"/>
    </row>
    <row r="546" spans="1:30" x14ac:dyDescent="0.25">
      <c r="A546" s="186" t="s">
        <v>441</v>
      </c>
      <c r="B546" s="186"/>
      <c r="C546" s="187">
        <v>13343982</v>
      </c>
      <c r="D546" s="188"/>
      <c r="E546" s="188"/>
      <c r="F546" s="189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Z546"/>
      <c r="AA546"/>
      <c r="AB546"/>
      <c r="AC546"/>
      <c r="AD546"/>
    </row>
    <row r="547" spans="1:30" x14ac:dyDescent="0.25">
      <c r="A547" s="186"/>
      <c r="B547" s="186"/>
      <c r="C547" s="190"/>
      <c r="D547" s="191"/>
      <c r="E547" s="191"/>
      <c r="F547" s="192"/>
      <c r="G547"/>
      <c r="H547"/>
      <c r="I547"/>
      <c r="J547"/>
      <c r="K547"/>
      <c r="L547"/>
      <c r="M547"/>
      <c r="N547"/>
    </row>
    <row r="548" spans="1:30" x14ac:dyDescent="0.25">
      <c r="A548" s="186"/>
      <c r="B548" s="186"/>
      <c r="C548" s="193"/>
      <c r="D548" s="194"/>
      <c r="E548" s="194"/>
      <c r="F548" s="195"/>
    </row>
  </sheetData>
  <mergeCells count="42">
    <mergeCell ref="A383:D383"/>
    <mergeCell ref="A390:C390"/>
    <mergeCell ref="A11:C11"/>
    <mergeCell ref="A88:C88"/>
    <mergeCell ref="B82:E82"/>
    <mergeCell ref="B83:E83"/>
    <mergeCell ref="A15:D15"/>
    <mergeCell ref="A16:D16"/>
    <mergeCell ref="A54:C54"/>
    <mergeCell ref="B55:E55"/>
    <mergeCell ref="B56:E56"/>
    <mergeCell ref="B57:E57"/>
    <mergeCell ref="B58:E58"/>
    <mergeCell ref="A66:C66"/>
    <mergeCell ref="A98:B98"/>
    <mergeCell ref="A99:B99"/>
    <mergeCell ref="B409:E409"/>
    <mergeCell ref="B410:E410"/>
    <mergeCell ref="B411:E411"/>
    <mergeCell ref="B398:E398"/>
    <mergeCell ref="B399:E399"/>
    <mergeCell ref="B400:E400"/>
    <mergeCell ref="B405:D405"/>
    <mergeCell ref="A321:D321"/>
    <mergeCell ref="A322:D322"/>
    <mergeCell ref="A331:D331"/>
    <mergeCell ref="A332:D332"/>
    <mergeCell ref="A380:D380"/>
    <mergeCell ref="A381:D381"/>
    <mergeCell ref="A382:D382"/>
    <mergeCell ref="B412:E412"/>
    <mergeCell ref="A416:B416"/>
    <mergeCell ref="A419:D419"/>
    <mergeCell ref="A435:B435"/>
    <mergeCell ref="B438:C438"/>
    <mergeCell ref="A546:B548"/>
    <mergeCell ref="C546:F548"/>
    <mergeCell ref="A445:B445"/>
    <mergeCell ref="B448:C448"/>
    <mergeCell ref="A452:B452"/>
    <mergeCell ref="C456:D456"/>
    <mergeCell ref="A485:F485"/>
  </mergeCells>
  <printOptions horizontalCentered="1"/>
  <pageMargins left="0.70866141732283472" right="0.70866141732283472" top="0.74803149606299213" bottom="0.74803149606299213" header="0.31496062992125984" footer="0.31496062992125984"/>
  <pageSetup scale="18" orientation="portrait" verticalDpi="0" r:id="rId1"/>
  <rowBreaks count="2" manualBreakCount="2">
    <brk id="95" max="16383" man="1"/>
    <brk id="31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6EFDD-0D3E-4F61-8414-E0D2B1368E8A}">
  <dimension ref="C1:T85"/>
  <sheetViews>
    <sheetView showGridLines="0" tabSelected="1" view="pageBreakPreview" topLeftCell="C1" zoomScale="70" zoomScaleNormal="85" zoomScaleSheetLayoutView="70" workbookViewId="0">
      <pane xSplit="1" topLeftCell="D1" activePane="topRight" state="frozen"/>
      <selection activeCell="C1" sqref="C1"/>
      <selection pane="topRight" activeCell="C4" sqref="C4:R4"/>
    </sheetView>
  </sheetViews>
  <sheetFormatPr baseColWidth="10" defaultColWidth="11.42578125" defaultRowHeight="21" x14ac:dyDescent="0.35"/>
  <cols>
    <col min="1" max="2" width="0" hidden="1" customWidth="1"/>
    <col min="3" max="3" width="65.7109375" style="230" customWidth="1"/>
    <col min="4" max="4" width="33.7109375" style="229" bestFit="1" customWidth="1"/>
    <col min="5" max="5" width="25.7109375" style="227" bestFit="1" customWidth="1"/>
    <col min="6" max="6" width="25.28515625" style="227" customWidth="1"/>
    <col min="7" max="7" width="16.42578125" style="227" customWidth="1"/>
    <col min="8" max="8" width="14.7109375" style="227" customWidth="1"/>
    <col min="9" max="9" width="15.140625" style="227" customWidth="1"/>
    <col min="10" max="10" width="15.7109375" style="228" customWidth="1"/>
    <col min="11" max="11" width="15" style="227" customWidth="1"/>
    <col min="12" max="12" width="15.5703125" style="227" customWidth="1"/>
    <col min="13" max="13" width="14.42578125" style="227" customWidth="1"/>
    <col min="14" max="14" width="14.5703125" style="227" customWidth="1"/>
    <col min="15" max="15" width="13.28515625" style="227" customWidth="1"/>
    <col min="16" max="17" width="14.42578125" style="226" bestFit="1" customWidth="1"/>
    <col min="18" max="18" width="18.85546875" style="226" bestFit="1" customWidth="1"/>
    <col min="19" max="19" width="1.7109375" style="226" customWidth="1"/>
    <col min="20" max="20" width="12.5703125" bestFit="1" customWidth="1"/>
  </cols>
  <sheetData>
    <row r="1" spans="3:20" ht="28.5" customHeight="1" x14ac:dyDescent="0.25">
      <c r="C1" s="286" t="s">
        <v>537</v>
      </c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4"/>
    </row>
    <row r="2" spans="3:20" ht="21.75" customHeight="1" x14ac:dyDescent="0.25">
      <c r="C2" s="280" t="s">
        <v>536</v>
      </c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7"/>
    </row>
    <row r="3" spans="3:20" ht="15" customHeight="1" x14ac:dyDescent="0.25">
      <c r="C3" s="283">
        <v>2024</v>
      </c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1"/>
    </row>
    <row r="4" spans="3:20" ht="27" customHeight="1" x14ac:dyDescent="0.25">
      <c r="C4" s="280" t="s">
        <v>535</v>
      </c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7"/>
    </row>
    <row r="5" spans="3:20" ht="21.75" customHeight="1" x14ac:dyDescent="0.25">
      <c r="C5" s="278" t="s">
        <v>534</v>
      </c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7"/>
    </row>
    <row r="6" spans="3:20" ht="9.75" customHeight="1" x14ac:dyDescent="0.35"/>
    <row r="7" spans="3:20" s="262" customFormat="1" ht="25.5" customHeight="1" x14ac:dyDescent="0.25">
      <c r="C7" s="270" t="s">
        <v>533</v>
      </c>
      <c r="D7" s="276" t="s">
        <v>532</v>
      </c>
      <c r="E7" s="275" t="s">
        <v>531</v>
      </c>
      <c r="F7" s="274" t="s">
        <v>530</v>
      </c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2"/>
      <c r="S7" s="271"/>
    </row>
    <row r="8" spans="3:20" s="262" customFormat="1" x14ac:dyDescent="0.35">
      <c r="C8" s="270"/>
      <c r="D8" s="269"/>
      <c r="E8" s="268"/>
      <c r="F8" s="266" t="s">
        <v>529</v>
      </c>
      <c r="G8" s="266" t="s">
        <v>528</v>
      </c>
      <c r="H8" s="266" t="s">
        <v>527</v>
      </c>
      <c r="I8" s="266" t="s">
        <v>526</v>
      </c>
      <c r="J8" s="267" t="s">
        <v>525</v>
      </c>
      <c r="K8" s="266" t="s">
        <v>524</v>
      </c>
      <c r="L8" s="265" t="s">
        <v>523</v>
      </c>
      <c r="M8" s="266" t="s">
        <v>522</v>
      </c>
      <c r="N8" s="266" t="s">
        <v>521</v>
      </c>
      <c r="O8" s="266" t="s">
        <v>520</v>
      </c>
      <c r="P8" s="266" t="s">
        <v>519</v>
      </c>
      <c r="Q8" s="265" t="s">
        <v>518</v>
      </c>
      <c r="R8" s="264" t="s">
        <v>517</v>
      </c>
      <c r="S8" s="263"/>
    </row>
    <row r="9" spans="3:20" s="227" customFormat="1" x14ac:dyDescent="0.35">
      <c r="C9" s="252" t="s">
        <v>516</v>
      </c>
      <c r="D9" s="261"/>
      <c r="E9" s="260"/>
      <c r="F9" s="260"/>
      <c r="G9" s="260"/>
      <c r="H9" s="260"/>
      <c r="I9" s="260"/>
      <c r="J9" s="255"/>
      <c r="K9" s="260"/>
      <c r="L9" s="260"/>
      <c r="M9" s="260"/>
      <c r="N9" s="260"/>
      <c r="O9" s="260"/>
      <c r="P9" s="260"/>
      <c r="Q9" s="260"/>
      <c r="R9" s="259"/>
      <c r="S9" s="259"/>
    </row>
    <row r="10" spans="3:20" ht="15.75" x14ac:dyDescent="0.25">
      <c r="C10" s="247" t="s">
        <v>515</v>
      </c>
      <c r="D10" s="254">
        <f>D11+D12+D13+D14+D15</f>
        <v>1048837773</v>
      </c>
      <c r="E10" s="254">
        <f>E11+E12+E13+E14+E15</f>
        <v>1049230550.87</v>
      </c>
      <c r="F10" s="258">
        <f>SUM(F11:F15)</f>
        <v>58067773.660000004</v>
      </c>
      <c r="G10" s="258">
        <f>SUM(G11:G15)</f>
        <v>68840467.269999996</v>
      </c>
      <c r="H10" s="250">
        <f>SUM(H11:H15)</f>
        <v>88805345.150000006</v>
      </c>
      <c r="I10" s="250">
        <f>SUM(I11:I15)</f>
        <v>81957971.439999998</v>
      </c>
      <c r="J10" s="250">
        <f>SUM(J11:J15)</f>
        <v>0</v>
      </c>
      <c r="K10" s="250">
        <f>SUM(K11:K15)</f>
        <v>0</v>
      </c>
      <c r="L10" s="250">
        <f>SUM(L11:L15)</f>
        <v>0</v>
      </c>
      <c r="M10" s="250">
        <f>SUM(M11:M15)</f>
        <v>0</v>
      </c>
      <c r="N10" s="250">
        <f>SUM(N11:N15)</f>
        <v>0</v>
      </c>
      <c r="O10" s="255">
        <f>SUM(O11:O15)</f>
        <v>0</v>
      </c>
      <c r="P10" s="255">
        <f>SUM(P11:P15)</f>
        <v>0</v>
      </c>
      <c r="Q10" s="255">
        <f>SUM(Q11:Q15)</f>
        <v>0</v>
      </c>
      <c r="R10" s="250">
        <f>SUM(F10:Q10)</f>
        <v>297671557.51999998</v>
      </c>
      <c r="S10" s="250"/>
      <c r="T10" s="239"/>
    </row>
    <row r="11" spans="3:20" ht="22.5" customHeight="1" x14ac:dyDescent="0.25">
      <c r="C11" s="245" t="s">
        <v>514</v>
      </c>
      <c r="D11" s="253">
        <v>746579442</v>
      </c>
      <c r="E11" s="253">
        <v>784293577.87</v>
      </c>
      <c r="F11" s="253">
        <v>54678766.32</v>
      </c>
      <c r="G11" s="248">
        <v>56083167.280000001</v>
      </c>
      <c r="H11" s="248">
        <v>60360660.329999998</v>
      </c>
      <c r="I11" s="248">
        <v>65890245.57</v>
      </c>
      <c r="J11" s="248"/>
      <c r="K11" s="248"/>
      <c r="L11" s="248"/>
      <c r="M11" s="248"/>
      <c r="N11" s="248"/>
      <c r="O11" s="248"/>
      <c r="P11" s="248"/>
      <c r="Q11" s="248"/>
      <c r="R11" s="248">
        <f>SUM(F11:Q11)</f>
        <v>237012839.5</v>
      </c>
      <c r="S11" s="248"/>
      <c r="T11" s="239"/>
    </row>
    <row r="12" spans="3:20" ht="22.5" customHeight="1" x14ac:dyDescent="0.25">
      <c r="C12" s="245" t="s">
        <v>513</v>
      </c>
      <c r="D12" s="253">
        <v>83265808</v>
      </c>
      <c r="E12" s="253">
        <v>92444450</v>
      </c>
      <c r="F12" s="253">
        <v>3060000</v>
      </c>
      <c r="G12" s="248">
        <v>60000</v>
      </c>
      <c r="H12" s="248">
        <v>3060000</v>
      </c>
      <c r="I12" s="248">
        <v>3000000</v>
      </c>
      <c r="J12" s="248"/>
      <c r="K12" s="248"/>
      <c r="L12" s="248"/>
      <c r="M12" s="248"/>
      <c r="N12" s="248"/>
      <c r="O12" s="248"/>
      <c r="P12" s="248"/>
      <c r="Q12" s="248"/>
      <c r="R12" s="248">
        <f>SUM(F12:Q12)</f>
        <v>9180000</v>
      </c>
      <c r="S12" s="248"/>
      <c r="T12" s="239"/>
    </row>
    <row r="13" spans="3:20" ht="22.5" customHeight="1" x14ac:dyDescent="0.25">
      <c r="C13" s="245" t="s">
        <v>512</v>
      </c>
      <c r="D13" s="253">
        <v>2388571</v>
      </c>
      <c r="E13" s="253">
        <v>2388571</v>
      </c>
      <c r="F13" s="253">
        <v>170000</v>
      </c>
      <c r="G13" s="248">
        <v>95000</v>
      </c>
      <c r="H13" s="248">
        <v>45000</v>
      </c>
      <c r="I13" s="248">
        <v>175000</v>
      </c>
      <c r="J13" s="248"/>
      <c r="K13" s="248"/>
      <c r="L13" s="248"/>
      <c r="M13" s="248"/>
      <c r="N13" s="248"/>
      <c r="O13" s="248"/>
      <c r="P13" s="248"/>
      <c r="Q13" s="248"/>
      <c r="R13" s="248">
        <f>SUM(F13:Q13)</f>
        <v>485000</v>
      </c>
      <c r="S13" s="248"/>
      <c r="T13" s="239"/>
    </row>
    <row r="14" spans="3:20" ht="22.5" customHeight="1" x14ac:dyDescent="0.25">
      <c r="C14" s="245" t="s">
        <v>511</v>
      </c>
      <c r="D14" s="253">
        <v>66205406</v>
      </c>
      <c r="E14" s="253">
        <v>19705406</v>
      </c>
      <c r="F14" s="253">
        <v>0</v>
      </c>
      <c r="G14" s="248">
        <v>0</v>
      </c>
      <c r="H14" s="248">
        <v>0</v>
      </c>
      <c r="I14" s="248">
        <v>0</v>
      </c>
      <c r="J14" s="248"/>
      <c r="K14" s="248"/>
      <c r="L14" s="248"/>
      <c r="M14" s="248"/>
      <c r="N14" s="248"/>
      <c r="O14" s="248"/>
      <c r="P14" s="248"/>
      <c r="Q14" s="248"/>
      <c r="R14" s="248">
        <f>SUM(F14:Q14)</f>
        <v>0</v>
      </c>
      <c r="S14" s="248"/>
      <c r="T14" s="239"/>
    </row>
    <row r="15" spans="3:20" ht="22.5" customHeight="1" x14ac:dyDescent="0.25">
      <c r="C15" s="245" t="s">
        <v>510</v>
      </c>
      <c r="D15" s="253">
        <v>150398546</v>
      </c>
      <c r="E15" s="253">
        <v>150398546</v>
      </c>
      <c r="F15" s="253">
        <v>159007.34</v>
      </c>
      <c r="G15" s="248">
        <v>12602299.99</v>
      </c>
      <c r="H15" s="248">
        <v>25339684.82</v>
      </c>
      <c r="I15" s="248">
        <v>12892725.869999999</v>
      </c>
      <c r="J15" s="248"/>
      <c r="K15" s="248"/>
      <c r="L15" s="248"/>
      <c r="M15" s="248"/>
      <c r="N15" s="248"/>
      <c r="O15" s="248"/>
      <c r="P15" s="248"/>
      <c r="Q15" s="248"/>
      <c r="R15" s="248">
        <f>SUM(F15:Q15)</f>
        <v>50993718.019999996</v>
      </c>
      <c r="S15" s="248"/>
      <c r="T15" s="239"/>
    </row>
    <row r="16" spans="3:20" ht="19.5" customHeight="1" x14ac:dyDescent="0.25">
      <c r="C16" s="247" t="s">
        <v>509</v>
      </c>
      <c r="D16" s="254">
        <f>D17+D18+D19+D20+D21+D22+D23+D24+D25</f>
        <v>284131625</v>
      </c>
      <c r="E16" s="254">
        <f>E17+E18+E19+E20+E21+E22+E23+E24+E25</f>
        <v>283988847.13</v>
      </c>
      <c r="F16" s="254">
        <f>F17+F18+F19+F20+F21+F22+F23+F24+F25</f>
        <v>21940623.68</v>
      </c>
      <c r="G16" s="254">
        <f>G17+G18+G19+G20+G21+G22+G23+G24+G25</f>
        <v>17878795.729999997</v>
      </c>
      <c r="H16" s="250">
        <f>SUM(H17:H25)</f>
        <v>26184044.960000001</v>
      </c>
      <c r="I16" s="250">
        <f>SUM(I17:I25)</f>
        <v>16245303.620000001</v>
      </c>
      <c r="J16" s="250">
        <f>SUM(J17:J25)</f>
        <v>0</v>
      </c>
      <c r="K16" s="250">
        <f>SUM(K17:K25)</f>
        <v>0</v>
      </c>
      <c r="L16" s="250">
        <f>SUM(L17:L25)</f>
        <v>0</v>
      </c>
      <c r="M16" s="250">
        <f>SUM(M17:M25)</f>
        <v>0</v>
      </c>
      <c r="N16" s="250">
        <f>SUM(N17:N25)</f>
        <v>0</v>
      </c>
      <c r="O16" s="250">
        <f>SUM(O17:O25)</f>
        <v>0</v>
      </c>
      <c r="P16" s="250">
        <f>SUM(P17:P25)</f>
        <v>0</v>
      </c>
      <c r="Q16" s="255">
        <f>SUM(Q17:Q25)</f>
        <v>0</v>
      </c>
      <c r="R16" s="250">
        <f>SUM(F16:Q16)</f>
        <v>82248767.989999995</v>
      </c>
      <c r="S16" s="250"/>
      <c r="T16" s="239"/>
    </row>
    <row r="17" spans="3:20" ht="19.5" customHeight="1" x14ac:dyDescent="0.25">
      <c r="C17" s="245" t="s">
        <v>508</v>
      </c>
      <c r="D17" s="253">
        <v>39426132</v>
      </c>
      <c r="E17" s="253">
        <v>39426132</v>
      </c>
      <c r="F17" s="253">
        <v>385974.32</v>
      </c>
      <c r="G17" s="248">
        <v>2803828.26</v>
      </c>
      <c r="H17" s="248">
        <v>1952376.58</v>
      </c>
      <c r="I17" s="248">
        <v>2322956.56</v>
      </c>
      <c r="J17" s="248"/>
      <c r="K17" s="248"/>
      <c r="L17" s="248"/>
      <c r="M17" s="248"/>
      <c r="N17" s="248"/>
      <c r="O17" s="248"/>
      <c r="P17" s="248"/>
      <c r="Q17" s="248"/>
      <c r="R17" s="248">
        <f>SUM(F17:Q17)</f>
        <v>7465135.7200000007</v>
      </c>
      <c r="S17" s="248"/>
      <c r="T17" s="239"/>
    </row>
    <row r="18" spans="3:20" ht="17.25" customHeight="1" x14ac:dyDescent="0.25">
      <c r="C18" s="245" t="s">
        <v>507</v>
      </c>
      <c r="D18" s="253">
        <v>29398510</v>
      </c>
      <c r="E18" s="253">
        <v>29398510</v>
      </c>
      <c r="F18" s="253">
        <v>1927691</v>
      </c>
      <c r="G18" s="248">
        <v>5433904.5599999996</v>
      </c>
      <c r="H18" s="248">
        <v>2962998.99</v>
      </c>
      <c r="I18" s="248">
        <v>8983</v>
      </c>
      <c r="J18" s="248"/>
      <c r="K18" s="248"/>
      <c r="L18" s="248"/>
      <c r="M18" s="248"/>
      <c r="N18" s="248"/>
      <c r="O18" s="248"/>
      <c r="P18" s="248"/>
      <c r="Q18" s="248"/>
      <c r="R18" s="248">
        <f>SUM(F18:Q18)</f>
        <v>10333577.550000001</v>
      </c>
      <c r="S18" s="248"/>
      <c r="T18" s="239"/>
    </row>
    <row r="19" spans="3:20" ht="24" customHeight="1" x14ac:dyDescent="0.25">
      <c r="C19" s="245" t="s">
        <v>506</v>
      </c>
      <c r="D19" s="253">
        <v>10535188</v>
      </c>
      <c r="E19" s="253">
        <v>9864474.1300000008</v>
      </c>
      <c r="F19" s="253">
        <v>864981.76</v>
      </c>
      <c r="G19" s="248">
        <v>683853.24</v>
      </c>
      <c r="H19" s="248">
        <v>215766.35</v>
      </c>
      <c r="I19" s="248">
        <v>839930.6</v>
      </c>
      <c r="J19" s="248"/>
      <c r="K19" s="248"/>
      <c r="L19" s="248"/>
      <c r="M19" s="248"/>
      <c r="N19" s="248"/>
      <c r="O19" s="248"/>
      <c r="P19" s="248"/>
      <c r="Q19" s="248"/>
      <c r="R19" s="248">
        <f>SUM(F19:Q19)</f>
        <v>2604531.9500000002</v>
      </c>
      <c r="S19" s="248"/>
      <c r="T19" s="239"/>
    </row>
    <row r="20" spans="3:20" ht="25.5" customHeight="1" x14ac:dyDescent="0.25">
      <c r="C20" s="245" t="s">
        <v>505</v>
      </c>
      <c r="D20" s="253">
        <v>2533072</v>
      </c>
      <c r="E20" s="253">
        <v>2533072</v>
      </c>
      <c r="F20" s="253">
        <v>97140.3</v>
      </c>
      <c r="G20" s="248">
        <v>147095</v>
      </c>
      <c r="H20" s="248">
        <v>176800</v>
      </c>
      <c r="I20" s="248">
        <v>178149</v>
      </c>
      <c r="J20" s="248"/>
      <c r="K20" s="248"/>
      <c r="L20" s="248"/>
      <c r="M20" s="248"/>
      <c r="N20" s="248"/>
      <c r="O20" s="248"/>
      <c r="P20" s="248"/>
      <c r="Q20" s="248"/>
      <c r="R20" s="248">
        <f>SUM(F20:Q20)</f>
        <v>599184.30000000005</v>
      </c>
      <c r="S20" s="248"/>
      <c r="T20" s="239"/>
    </row>
    <row r="21" spans="3:20" ht="24" customHeight="1" x14ac:dyDescent="0.25">
      <c r="C21" s="245" t="s">
        <v>504</v>
      </c>
      <c r="D21" s="253">
        <v>26280632</v>
      </c>
      <c r="E21" s="253">
        <v>26458568</v>
      </c>
      <c r="F21" s="253">
        <v>245913.05</v>
      </c>
      <c r="G21" s="248">
        <v>161970.4</v>
      </c>
      <c r="H21" s="248">
        <v>974840</v>
      </c>
      <c r="I21" s="248">
        <v>243745</v>
      </c>
      <c r="J21" s="248"/>
      <c r="K21" s="248"/>
      <c r="L21" s="248"/>
      <c r="M21" s="248"/>
      <c r="N21" s="248"/>
      <c r="O21" s="248"/>
      <c r="P21" s="248"/>
      <c r="Q21" s="248"/>
      <c r="R21" s="248">
        <f>SUM(F21:Q21)</f>
        <v>1626468.45</v>
      </c>
      <c r="S21" s="248"/>
      <c r="T21" s="239"/>
    </row>
    <row r="22" spans="3:20" ht="19.5" customHeight="1" x14ac:dyDescent="0.25">
      <c r="C22" s="245" t="s">
        <v>503</v>
      </c>
      <c r="D22" s="253">
        <v>40023393</v>
      </c>
      <c r="E22" s="253">
        <v>40023393</v>
      </c>
      <c r="F22" s="253">
        <v>2242965.16</v>
      </c>
      <c r="G22" s="248">
        <v>1803165.86</v>
      </c>
      <c r="H22" s="248">
        <v>1968614.62</v>
      </c>
      <c r="I22" s="248">
        <v>1678540.74</v>
      </c>
      <c r="J22" s="248"/>
      <c r="K22" s="248"/>
      <c r="L22" s="248"/>
      <c r="M22" s="248"/>
      <c r="N22" s="248"/>
      <c r="O22" s="248"/>
      <c r="P22" s="248"/>
      <c r="Q22" s="248"/>
      <c r="R22" s="248">
        <f>SUM(F22:Q22)</f>
        <v>7693286.3800000008</v>
      </c>
      <c r="S22" s="248"/>
      <c r="T22" s="239"/>
    </row>
    <row r="23" spans="3:20" ht="35.25" customHeight="1" x14ac:dyDescent="0.25">
      <c r="C23" s="245" t="s">
        <v>502</v>
      </c>
      <c r="D23" s="253">
        <v>9641615</v>
      </c>
      <c r="E23" s="253">
        <v>9991615</v>
      </c>
      <c r="F23" s="253">
        <v>30603.65</v>
      </c>
      <c r="G23" s="248">
        <v>727876.41</v>
      </c>
      <c r="H23" s="248">
        <v>181571.52</v>
      </c>
      <c r="I23" s="248">
        <v>274590.09000000003</v>
      </c>
      <c r="J23" s="248"/>
      <c r="K23" s="248"/>
      <c r="L23" s="248"/>
      <c r="M23" s="248"/>
      <c r="N23" s="248"/>
      <c r="O23" s="248"/>
      <c r="P23" s="248"/>
      <c r="Q23" s="248"/>
      <c r="R23" s="248">
        <f>SUM(F23:Q23)</f>
        <v>1214641.6700000002</v>
      </c>
      <c r="S23" s="248"/>
      <c r="T23" s="239"/>
    </row>
    <row r="24" spans="3:20" ht="30.75" customHeight="1" x14ac:dyDescent="0.25">
      <c r="C24" s="245" t="s">
        <v>501</v>
      </c>
      <c r="D24" s="253">
        <v>114795077</v>
      </c>
      <c r="E24" s="253">
        <v>114795077</v>
      </c>
      <c r="F24" s="228">
        <v>16145354.439999999</v>
      </c>
      <c r="G24" s="248">
        <v>6047177.5999999996</v>
      </c>
      <c r="H24" s="248">
        <v>17116505.899999999</v>
      </c>
      <c r="I24" s="248">
        <v>10590827.130000001</v>
      </c>
      <c r="J24" s="248"/>
      <c r="K24" s="248"/>
      <c r="L24" s="248"/>
      <c r="M24" s="248"/>
      <c r="N24" s="248"/>
      <c r="O24" s="248"/>
      <c r="P24" s="248"/>
      <c r="Q24" s="248"/>
      <c r="R24" s="248">
        <f>SUM(F24:Q24)</f>
        <v>49899865.07</v>
      </c>
      <c r="S24" s="248"/>
      <c r="T24" s="239"/>
    </row>
    <row r="25" spans="3:20" ht="15.75" x14ac:dyDescent="0.25">
      <c r="C25" s="245" t="s">
        <v>500</v>
      </c>
      <c r="D25" s="253">
        <v>11498006</v>
      </c>
      <c r="E25" s="253">
        <v>11498006</v>
      </c>
      <c r="F25" s="253">
        <v>0</v>
      </c>
      <c r="G25" s="248">
        <v>69924.399999999994</v>
      </c>
      <c r="H25" s="248">
        <v>634571</v>
      </c>
      <c r="I25" s="248">
        <v>107581.5</v>
      </c>
      <c r="J25" s="248"/>
      <c r="K25" s="248"/>
      <c r="L25" s="248"/>
      <c r="M25" s="248"/>
      <c r="N25" s="248"/>
      <c r="O25" s="248"/>
      <c r="P25" s="248"/>
      <c r="Q25" s="248"/>
      <c r="R25" s="248">
        <f>SUM(F25:Q25)</f>
        <v>812076.9</v>
      </c>
      <c r="S25" s="248"/>
      <c r="T25" s="239"/>
    </row>
    <row r="26" spans="3:20" ht="15.75" x14ac:dyDescent="0.25">
      <c r="C26" s="247" t="s">
        <v>499</v>
      </c>
      <c r="D26" s="254">
        <f>D27+D28+D29+D30+D31+D32+D33+D34+D35</f>
        <v>120452551</v>
      </c>
      <c r="E26" s="254">
        <f>E27+E28+E29+E30+E31+E32+E33+E34+E35</f>
        <v>120552551</v>
      </c>
      <c r="F26" s="254">
        <f>F27+F28+F29+F30+F31+F32+F33+F34+F35</f>
        <v>735948.47</v>
      </c>
      <c r="G26" s="254">
        <f>G27+G28+G29+G30+G31+G32+G33+G34+G35</f>
        <v>1558397.79</v>
      </c>
      <c r="H26" s="250">
        <f>SUM(H27:H35)</f>
        <v>2964577.81</v>
      </c>
      <c r="I26" s="250">
        <f>SUM(I27:I35)</f>
        <v>6265695.1300000008</v>
      </c>
      <c r="J26" s="250">
        <f>SUM(J27:J35)</f>
        <v>0</v>
      </c>
      <c r="K26" s="250">
        <f>SUM(K27:K35)</f>
        <v>0</v>
      </c>
      <c r="L26" s="250">
        <f>SUM(L27:L35)</f>
        <v>0</v>
      </c>
      <c r="M26" s="250">
        <f>SUM(M27:M35)</f>
        <v>0</v>
      </c>
      <c r="N26" s="250">
        <f>SUM(N27:N35)</f>
        <v>0</v>
      </c>
      <c r="O26" s="250">
        <f>SUM(O27:O35)</f>
        <v>0</v>
      </c>
      <c r="P26" s="250">
        <f>SUM(P27:P35)</f>
        <v>0</v>
      </c>
      <c r="Q26" s="255">
        <f>SUM(Q27:Q35)</f>
        <v>0</v>
      </c>
      <c r="R26" s="250">
        <f>SUM(F26:Q26)</f>
        <v>11524619.200000001</v>
      </c>
      <c r="S26" s="250"/>
      <c r="T26" s="239"/>
    </row>
    <row r="27" spans="3:20" ht="15.75" x14ac:dyDescent="0.25">
      <c r="C27" s="245" t="s">
        <v>498</v>
      </c>
      <c r="D27" s="253">
        <v>3416658</v>
      </c>
      <c r="E27" s="253">
        <v>3316658</v>
      </c>
      <c r="F27" s="248">
        <v>420437.37</v>
      </c>
      <c r="G27" s="248">
        <v>619761.03</v>
      </c>
      <c r="H27" s="248">
        <v>1091026.01</v>
      </c>
      <c r="I27" s="248">
        <v>808642.18</v>
      </c>
      <c r="J27" s="248"/>
      <c r="K27" s="248"/>
      <c r="L27" s="248"/>
      <c r="M27" s="248"/>
      <c r="N27" s="248"/>
      <c r="O27" s="248"/>
      <c r="P27" s="248"/>
      <c r="Q27" s="248"/>
      <c r="R27" s="248">
        <f>SUM(F27:Q27)</f>
        <v>2939866.5900000003</v>
      </c>
      <c r="S27" s="248"/>
      <c r="T27" s="239"/>
    </row>
    <row r="28" spans="3:20" ht="15.75" x14ac:dyDescent="0.25">
      <c r="C28" s="245" t="s">
        <v>497</v>
      </c>
      <c r="D28" s="253">
        <v>3734146</v>
      </c>
      <c r="E28" s="253">
        <v>3734146</v>
      </c>
      <c r="F28" s="248">
        <v>1160.06</v>
      </c>
      <c r="G28" s="248">
        <v>4975</v>
      </c>
      <c r="H28" s="248">
        <v>13335</v>
      </c>
      <c r="I28" s="248">
        <v>650</v>
      </c>
      <c r="J28" s="248"/>
      <c r="K28" s="248"/>
      <c r="L28" s="248"/>
      <c r="M28" s="248"/>
      <c r="N28" s="248"/>
      <c r="O28" s="248"/>
      <c r="P28" s="248"/>
      <c r="Q28" s="248"/>
      <c r="R28" s="248">
        <f>SUM(F28:Q28)</f>
        <v>20120.059999999998</v>
      </c>
      <c r="S28" s="248"/>
      <c r="T28" s="239"/>
    </row>
    <row r="29" spans="3:20" ht="15.75" x14ac:dyDescent="0.25">
      <c r="C29" s="245" t="s">
        <v>496</v>
      </c>
      <c r="D29" s="253">
        <v>5994164</v>
      </c>
      <c r="E29" s="253">
        <v>4974164</v>
      </c>
      <c r="F29" s="248">
        <v>3092.45</v>
      </c>
      <c r="G29" s="248">
        <v>160</v>
      </c>
      <c r="H29" s="248">
        <v>174740.9</v>
      </c>
      <c r="I29" s="248">
        <v>3885.14</v>
      </c>
      <c r="J29" s="248"/>
      <c r="K29" s="248"/>
      <c r="L29" s="248"/>
      <c r="M29" s="248"/>
      <c r="N29" s="248"/>
      <c r="O29" s="248"/>
      <c r="P29"/>
      <c r="Q29" s="248"/>
      <c r="R29" s="248">
        <f>SUM(F29:Q29)</f>
        <v>181878.49000000002</v>
      </c>
      <c r="S29" s="248"/>
      <c r="T29" s="239"/>
    </row>
    <row r="30" spans="3:20" ht="15.75" x14ac:dyDescent="0.25">
      <c r="C30" s="245" t="s">
        <v>495</v>
      </c>
      <c r="D30" s="253">
        <v>1862867</v>
      </c>
      <c r="E30" s="253">
        <v>1812867</v>
      </c>
      <c r="F30" s="248">
        <v>474.2</v>
      </c>
      <c r="G30" s="248">
        <v>0</v>
      </c>
      <c r="H30" s="248"/>
      <c r="I30" s="248">
        <v>0</v>
      </c>
      <c r="J30" s="248"/>
      <c r="K30" s="248"/>
      <c r="L30" s="248"/>
      <c r="M30" s="248"/>
      <c r="N30" s="248"/>
      <c r="O30" s="248"/>
      <c r="P30" s="248"/>
      <c r="Q30" s="248"/>
      <c r="R30" s="248">
        <f>SUM(F30:Q30)</f>
        <v>474.2</v>
      </c>
      <c r="S30" s="248"/>
      <c r="T30" s="239"/>
    </row>
    <row r="31" spans="3:20" ht="15.75" x14ac:dyDescent="0.25">
      <c r="C31" s="245" t="s">
        <v>494</v>
      </c>
      <c r="D31" s="253">
        <v>69233960</v>
      </c>
      <c r="E31" s="253">
        <v>69233960</v>
      </c>
      <c r="F31" s="248">
        <v>1995</v>
      </c>
      <c r="G31" s="248">
        <v>41104.199999999997</v>
      </c>
      <c r="H31" s="248">
        <v>7610.76</v>
      </c>
      <c r="I31" s="248">
        <v>1314.42</v>
      </c>
      <c r="J31" s="248"/>
      <c r="K31" s="248"/>
      <c r="L31" s="248"/>
      <c r="M31" s="248"/>
      <c r="N31" s="248"/>
      <c r="O31" s="248"/>
      <c r="P31" s="248"/>
      <c r="Q31" s="248"/>
      <c r="R31" s="248">
        <f>SUM(F31:Q31)</f>
        <v>52024.38</v>
      </c>
      <c r="S31" s="248"/>
      <c r="T31" s="239"/>
    </row>
    <row r="32" spans="3:20" ht="15.75" x14ac:dyDescent="0.25">
      <c r="C32" s="245" t="s">
        <v>493</v>
      </c>
      <c r="D32" s="253">
        <v>1560137</v>
      </c>
      <c r="E32" s="253">
        <v>2180137</v>
      </c>
      <c r="F32" s="248">
        <v>10978.63</v>
      </c>
      <c r="G32" s="248">
        <v>32143</v>
      </c>
      <c r="H32" s="248">
        <v>40478.080000000002</v>
      </c>
      <c r="I32" s="248">
        <v>1425</v>
      </c>
      <c r="J32" s="248"/>
      <c r="K32" s="248"/>
      <c r="L32" s="248"/>
      <c r="M32" s="248"/>
      <c r="N32" s="248"/>
      <c r="O32" s="248"/>
      <c r="P32"/>
      <c r="Q32" s="248"/>
      <c r="R32" s="248">
        <f>SUM(F32:Q32)</f>
        <v>85024.709999999992</v>
      </c>
      <c r="S32" s="248"/>
      <c r="T32" s="239"/>
    </row>
    <row r="33" spans="3:20" ht="31.5" x14ac:dyDescent="0.25">
      <c r="C33" s="245" t="s">
        <v>492</v>
      </c>
      <c r="D33" s="253">
        <v>18478017</v>
      </c>
      <c r="E33" s="253">
        <v>19928017</v>
      </c>
      <c r="F33" s="248">
        <v>168420.5</v>
      </c>
      <c r="G33" s="248">
        <v>515551.6</v>
      </c>
      <c r="H33" s="248">
        <v>1178384</v>
      </c>
      <c r="I33" s="248">
        <v>866903.2</v>
      </c>
      <c r="J33" s="248"/>
      <c r="K33" s="248"/>
      <c r="L33" s="248"/>
      <c r="M33" s="248"/>
      <c r="N33" s="248"/>
      <c r="O33" s="248"/>
      <c r="P33" s="248"/>
      <c r="Q33" s="248"/>
      <c r="R33" s="248">
        <f>SUM(F33:Q33)</f>
        <v>2729259.3</v>
      </c>
      <c r="S33" s="248"/>
      <c r="T33" s="239"/>
    </row>
    <row r="34" spans="3:20" ht="31.5" x14ac:dyDescent="0.25">
      <c r="C34" s="245" t="s">
        <v>491</v>
      </c>
      <c r="D34" s="253">
        <v>0</v>
      </c>
      <c r="E34" s="253">
        <v>0</v>
      </c>
      <c r="F34" s="248">
        <v>0</v>
      </c>
      <c r="G34" s="248">
        <v>0</v>
      </c>
      <c r="H34" s="248">
        <v>0</v>
      </c>
      <c r="I34" s="248">
        <v>0</v>
      </c>
      <c r="J34" s="248"/>
      <c r="K34" s="248">
        <v>0</v>
      </c>
      <c r="L34" s="248"/>
      <c r="M34" s="248"/>
      <c r="N34" s="248"/>
      <c r="O34" s="248"/>
      <c r="P34" s="248"/>
      <c r="Q34" s="248"/>
      <c r="R34" s="248">
        <f>SUM(F34:Q34)</f>
        <v>0</v>
      </c>
      <c r="S34" s="248"/>
      <c r="T34" s="239"/>
    </row>
    <row r="35" spans="3:20" ht="15.75" x14ac:dyDescent="0.25">
      <c r="C35" s="245" t="s">
        <v>490</v>
      </c>
      <c r="D35" s="253">
        <v>16172602</v>
      </c>
      <c r="E35" s="253">
        <v>15372602</v>
      </c>
      <c r="F35" s="248">
        <v>129390.26</v>
      </c>
      <c r="G35" s="248">
        <v>344702.96</v>
      </c>
      <c r="H35" s="248">
        <v>459003.06</v>
      </c>
      <c r="I35" s="248">
        <v>4582875.1900000004</v>
      </c>
      <c r="J35" s="248"/>
      <c r="K35" s="248"/>
      <c r="L35" s="248"/>
      <c r="M35" s="248"/>
      <c r="N35" s="248"/>
      <c r="O35" s="248"/>
      <c r="P35" s="248"/>
      <c r="Q35" s="248"/>
      <c r="R35" s="248">
        <f>SUM(F35:Q35)</f>
        <v>5515971.4700000007</v>
      </c>
      <c r="S35" s="248"/>
      <c r="T35" s="239"/>
    </row>
    <row r="36" spans="3:20" ht="15.75" x14ac:dyDescent="0.25">
      <c r="C36" s="247" t="s">
        <v>489</v>
      </c>
      <c r="D36" s="254">
        <f>D37+D43+D38+D44</f>
        <v>11996463</v>
      </c>
      <c r="E36" s="254">
        <f>E37+E43+E38+E44+E39</f>
        <v>11496463</v>
      </c>
      <c r="F36" s="254">
        <f>F37+F43+F38+F44</f>
        <v>464603.24</v>
      </c>
      <c r="G36" s="254">
        <f>G37+G43+G38+G44+G39</f>
        <v>662728.4</v>
      </c>
      <c r="H36" s="250">
        <f>SUM(H37:H51)</f>
        <v>0</v>
      </c>
      <c r="I36" s="250">
        <f>SUM(I37:I51)</f>
        <v>761705</v>
      </c>
      <c r="J36" s="250">
        <f>SUM(J37:J51)</f>
        <v>0</v>
      </c>
      <c r="K36" s="250">
        <f>SUM(K37:K51)</f>
        <v>0</v>
      </c>
      <c r="L36" s="250">
        <f>SUM(L37:L51)</f>
        <v>0</v>
      </c>
      <c r="M36" s="250">
        <f>SUM(M37:M51)</f>
        <v>0</v>
      </c>
      <c r="N36" s="250">
        <f>SUM(N37:N51)</f>
        <v>0</v>
      </c>
      <c r="O36" s="250">
        <f>SUM(O37:O51)</f>
        <v>0</v>
      </c>
      <c r="P36" s="250">
        <f>SUM(P37:P51)</f>
        <v>0</v>
      </c>
      <c r="Q36" s="255">
        <f>SUM(Q37:Q51)</f>
        <v>0</v>
      </c>
      <c r="R36" s="250">
        <f>SUM(F36:Q36)</f>
        <v>1889036.6400000001</v>
      </c>
      <c r="S36" s="250"/>
      <c r="T36" s="239"/>
    </row>
    <row r="37" spans="3:20" ht="15.75" x14ac:dyDescent="0.25">
      <c r="C37" s="245" t="s">
        <v>488</v>
      </c>
      <c r="D37" s="253">
        <v>4148566</v>
      </c>
      <c r="E37" s="253">
        <v>4148566</v>
      </c>
      <c r="F37" s="248">
        <v>0</v>
      </c>
      <c r="G37" s="248">
        <v>332728.40000000002</v>
      </c>
      <c r="H37" s="248">
        <v>0</v>
      </c>
      <c r="I37" s="248">
        <v>500000</v>
      </c>
      <c r="J37" s="248"/>
      <c r="K37" s="248"/>
      <c r="L37" s="248"/>
      <c r="M37" s="248"/>
      <c r="N37" s="257"/>
      <c r="O37" s="248"/>
      <c r="P37" s="248"/>
      <c r="Q37" s="248"/>
      <c r="R37" s="248">
        <f>SUM(F37:Q37)</f>
        <v>832728.4</v>
      </c>
      <c r="S37" s="248"/>
      <c r="T37" s="239"/>
    </row>
    <row r="38" spans="3:20" ht="31.5" x14ac:dyDescent="0.25">
      <c r="C38" s="245" t="s">
        <v>487</v>
      </c>
      <c r="D38" s="253">
        <v>7165697</v>
      </c>
      <c r="E38" s="253">
        <v>6165697</v>
      </c>
      <c r="F38" s="248">
        <v>0</v>
      </c>
      <c r="G38" s="248">
        <v>0</v>
      </c>
      <c r="H38" s="248">
        <v>0</v>
      </c>
      <c r="I38" s="248">
        <v>0</v>
      </c>
      <c r="J38" s="248"/>
      <c r="K38" s="248"/>
      <c r="L38" s="256"/>
      <c r="M38" s="248"/>
      <c r="N38" s="248"/>
      <c r="O38" s="248"/>
      <c r="P38" s="248"/>
      <c r="Q38" s="248"/>
      <c r="R38" s="248">
        <f>SUM(F38:Q38)</f>
        <v>0</v>
      </c>
      <c r="S38" s="248"/>
      <c r="T38" s="239"/>
    </row>
    <row r="39" spans="3:20" ht="31.5" x14ac:dyDescent="0.25">
      <c r="C39" s="245" t="s">
        <v>486</v>
      </c>
      <c r="D39" s="253">
        <v>0</v>
      </c>
      <c r="E39" s="253">
        <v>500000</v>
      </c>
      <c r="F39" s="248">
        <v>0</v>
      </c>
      <c r="G39" s="248">
        <v>330000</v>
      </c>
      <c r="H39" s="248">
        <v>0</v>
      </c>
      <c r="I39" s="248">
        <v>0</v>
      </c>
      <c r="J39" s="248"/>
      <c r="K39" s="248"/>
      <c r="L39" s="256"/>
      <c r="M39" s="248"/>
      <c r="N39" s="248"/>
      <c r="O39" s="248"/>
      <c r="P39" s="248"/>
      <c r="Q39" s="248"/>
      <c r="R39" s="248">
        <f>SUM(F39:Q39)</f>
        <v>330000</v>
      </c>
      <c r="S39" s="248"/>
      <c r="T39" s="239"/>
    </row>
    <row r="40" spans="3:20" ht="31.5" hidden="1" x14ac:dyDescent="0.25">
      <c r="C40" s="245" t="s">
        <v>485</v>
      </c>
      <c r="D40" s="253"/>
      <c r="E40" s="253"/>
      <c r="F40" s="248"/>
      <c r="G40" s="248">
        <v>0</v>
      </c>
      <c r="H40" s="248"/>
      <c r="I40" s="248"/>
      <c r="J40" s="248"/>
      <c r="K40" s="248">
        <v>0</v>
      </c>
      <c r="L40" s="256"/>
      <c r="M40" s="248"/>
      <c r="N40" s="248"/>
      <c r="O40" s="248"/>
      <c r="P40" s="248"/>
      <c r="Q40" s="248"/>
      <c r="R40" s="248">
        <v>0</v>
      </c>
      <c r="S40" s="248"/>
      <c r="T40" s="239"/>
    </row>
    <row r="41" spans="3:20" ht="31.5" hidden="1" x14ac:dyDescent="0.25">
      <c r="C41" s="245" t="s">
        <v>484</v>
      </c>
      <c r="D41" s="253"/>
      <c r="E41" s="253"/>
      <c r="F41" s="248"/>
      <c r="G41" s="248">
        <v>0</v>
      </c>
      <c r="H41" s="248"/>
      <c r="I41" s="248"/>
      <c r="J41" s="248"/>
      <c r="K41" s="248">
        <v>0</v>
      </c>
      <c r="L41" s="256"/>
      <c r="M41" s="248"/>
      <c r="N41" s="248"/>
      <c r="O41" s="248"/>
      <c r="P41" s="248"/>
      <c r="Q41" s="248"/>
      <c r="R41" s="248">
        <v>0</v>
      </c>
      <c r="S41" s="248"/>
      <c r="T41" s="239"/>
    </row>
    <row r="42" spans="3:20" ht="15.75" hidden="1" x14ac:dyDescent="0.25">
      <c r="C42" s="245" t="s">
        <v>483</v>
      </c>
      <c r="D42" s="253"/>
      <c r="E42" s="253"/>
      <c r="F42" s="248"/>
      <c r="G42" s="248"/>
      <c r="H42" s="248"/>
      <c r="I42" s="248"/>
      <c r="J42" s="248"/>
      <c r="K42" s="248"/>
      <c r="L42" s="256"/>
      <c r="M42" s="248"/>
      <c r="N42" s="248"/>
      <c r="O42" s="248"/>
      <c r="P42" s="248"/>
      <c r="Q42" s="248"/>
      <c r="R42" s="248">
        <v>0</v>
      </c>
      <c r="S42" s="248"/>
      <c r="T42" s="239"/>
    </row>
    <row r="43" spans="3:20" ht="15.75" x14ac:dyDescent="0.25">
      <c r="C43" s="245" t="s">
        <v>482</v>
      </c>
      <c r="D43" s="253">
        <v>682200</v>
      </c>
      <c r="E43" s="253">
        <v>682200</v>
      </c>
      <c r="F43" s="228">
        <v>464603.24</v>
      </c>
      <c r="G43" s="248">
        <v>0</v>
      </c>
      <c r="H43" s="248">
        <v>0</v>
      </c>
      <c r="I43" s="248">
        <v>261705</v>
      </c>
      <c r="J43" s="248"/>
      <c r="K43" s="248">
        <v>0</v>
      </c>
      <c r="L43" s="248"/>
      <c r="M43" s="248"/>
      <c r="N43" s="248"/>
      <c r="O43" s="248"/>
      <c r="P43" s="248"/>
      <c r="Q43" s="248"/>
      <c r="R43" s="248">
        <f>SUM(F43:Q43)</f>
        <v>726308.24</v>
      </c>
      <c r="S43" s="248"/>
      <c r="T43" s="239"/>
    </row>
    <row r="44" spans="3:20" ht="31.5" x14ac:dyDescent="0.25">
      <c r="C44" s="245" t="s">
        <v>481</v>
      </c>
      <c r="D44" s="253">
        <v>0</v>
      </c>
      <c r="E44" s="253">
        <v>0</v>
      </c>
      <c r="F44" s="248">
        <v>0</v>
      </c>
      <c r="G44" s="248">
        <v>0</v>
      </c>
      <c r="H44" s="248">
        <v>0</v>
      </c>
      <c r="I44" s="248">
        <v>0</v>
      </c>
      <c r="J44" s="248"/>
      <c r="K44" s="248">
        <v>0</v>
      </c>
      <c r="L44" s="248"/>
      <c r="M44" s="248"/>
      <c r="N44" s="248"/>
      <c r="O44" s="248"/>
      <c r="P44" s="248"/>
      <c r="Q44" s="248"/>
      <c r="R44" s="248">
        <f>SUM(F44:Q44)</f>
        <v>0</v>
      </c>
      <c r="S44" s="248"/>
      <c r="T44" s="239"/>
    </row>
    <row r="45" spans="3:20" ht="15.75" x14ac:dyDescent="0.25">
      <c r="C45" s="247" t="s">
        <v>480</v>
      </c>
      <c r="D45" s="254">
        <v>0</v>
      </c>
      <c r="E45" s="254">
        <v>0</v>
      </c>
      <c r="F45" s="250">
        <v>0</v>
      </c>
      <c r="G45" s="248">
        <v>0</v>
      </c>
      <c r="H45" s="250">
        <v>0</v>
      </c>
      <c r="I45" s="250">
        <v>0</v>
      </c>
      <c r="J45" s="250">
        <v>0</v>
      </c>
      <c r="K45" s="248">
        <v>0</v>
      </c>
      <c r="L45" s="250">
        <v>0</v>
      </c>
      <c r="M45" s="250">
        <v>0</v>
      </c>
      <c r="N45" s="250">
        <v>0</v>
      </c>
      <c r="O45" s="250">
        <v>0</v>
      </c>
      <c r="P45" s="250">
        <v>0</v>
      </c>
      <c r="Q45" s="250">
        <v>0</v>
      </c>
      <c r="R45" s="248">
        <f>SUM(F45:Q45)</f>
        <v>0</v>
      </c>
      <c r="S45" s="248"/>
      <c r="T45" s="239"/>
    </row>
    <row r="46" spans="3:20" ht="15.75" x14ac:dyDescent="0.25">
      <c r="C46" s="245" t="s">
        <v>479</v>
      </c>
      <c r="D46" s="253">
        <v>0</v>
      </c>
      <c r="E46" s="253">
        <v>0</v>
      </c>
      <c r="F46" s="248">
        <v>0</v>
      </c>
      <c r="G46" s="248">
        <v>0</v>
      </c>
      <c r="H46" s="248">
        <v>0</v>
      </c>
      <c r="I46" s="248">
        <v>0</v>
      </c>
      <c r="J46" s="248">
        <v>0</v>
      </c>
      <c r="K46" s="248">
        <v>0</v>
      </c>
      <c r="L46" s="248">
        <v>0</v>
      </c>
      <c r="M46" s="248">
        <v>0</v>
      </c>
      <c r="N46" s="248">
        <v>0</v>
      </c>
      <c r="O46" s="248">
        <v>0</v>
      </c>
      <c r="P46" s="248">
        <v>0</v>
      </c>
      <c r="Q46" s="248"/>
      <c r="R46" s="248">
        <f>SUM(F46:Q46)</f>
        <v>0</v>
      </c>
      <c r="S46" s="248"/>
      <c r="T46" s="239"/>
    </row>
    <row r="47" spans="3:20" ht="31.5" x14ac:dyDescent="0.25">
      <c r="C47" s="245" t="s">
        <v>478</v>
      </c>
      <c r="D47" s="253">
        <v>0</v>
      </c>
      <c r="E47" s="253">
        <v>0</v>
      </c>
      <c r="F47" s="248">
        <v>0</v>
      </c>
      <c r="G47" s="248">
        <v>0</v>
      </c>
      <c r="H47" s="248">
        <v>0</v>
      </c>
      <c r="I47" s="248">
        <v>0</v>
      </c>
      <c r="J47" s="248">
        <v>0</v>
      </c>
      <c r="K47" s="248">
        <v>0</v>
      </c>
      <c r="L47" s="248">
        <v>0</v>
      </c>
      <c r="M47" s="248">
        <v>0</v>
      </c>
      <c r="N47" s="248">
        <v>0</v>
      </c>
      <c r="O47" s="248">
        <v>0</v>
      </c>
      <c r="P47" s="248">
        <v>0</v>
      </c>
      <c r="Q47" s="248"/>
      <c r="R47" s="248">
        <f>SUM(F47:Q47)</f>
        <v>0</v>
      </c>
      <c r="S47" s="248"/>
      <c r="T47" s="239"/>
    </row>
    <row r="48" spans="3:20" ht="31.5" x14ac:dyDescent="0.25">
      <c r="C48" s="245" t="s">
        <v>477</v>
      </c>
      <c r="D48" s="253">
        <v>0</v>
      </c>
      <c r="E48" s="253">
        <v>0</v>
      </c>
      <c r="F48" s="228">
        <v>0</v>
      </c>
      <c r="G48" s="248">
        <v>0</v>
      </c>
      <c r="H48" s="248">
        <v>0</v>
      </c>
      <c r="I48" s="248">
        <v>0</v>
      </c>
      <c r="J48" s="248">
        <v>0</v>
      </c>
      <c r="K48" s="248">
        <v>0</v>
      </c>
      <c r="L48" s="248">
        <v>0</v>
      </c>
      <c r="M48" s="248">
        <v>0</v>
      </c>
      <c r="N48" s="248">
        <v>0</v>
      </c>
      <c r="O48" s="248">
        <v>0</v>
      </c>
      <c r="P48" s="248">
        <v>0</v>
      </c>
      <c r="Q48" s="248"/>
      <c r="R48" s="248">
        <f>SUM(F48:Q48)</f>
        <v>0</v>
      </c>
      <c r="S48" s="248"/>
      <c r="T48" s="239"/>
    </row>
    <row r="49" spans="3:20" ht="31.5" hidden="1" x14ac:dyDescent="0.25">
      <c r="C49" s="245" t="s">
        <v>476</v>
      </c>
      <c r="D49" s="253">
        <v>0</v>
      </c>
      <c r="E49" s="253">
        <v>0</v>
      </c>
      <c r="F49" s="248"/>
      <c r="G49" s="248">
        <v>0</v>
      </c>
      <c r="H49" s="248">
        <v>0</v>
      </c>
      <c r="I49" s="248">
        <v>0</v>
      </c>
      <c r="J49" s="248">
        <v>0</v>
      </c>
      <c r="K49" s="248">
        <v>0</v>
      </c>
      <c r="L49" s="248">
        <v>0</v>
      </c>
      <c r="M49" s="248">
        <v>0</v>
      </c>
      <c r="N49" s="248">
        <v>0</v>
      </c>
      <c r="O49" s="248">
        <v>0</v>
      </c>
      <c r="P49" s="248">
        <v>0</v>
      </c>
      <c r="Q49" s="248"/>
      <c r="R49" s="248">
        <v>0</v>
      </c>
      <c r="S49" s="248"/>
      <c r="T49" s="239"/>
    </row>
    <row r="50" spans="3:20" ht="15.75" hidden="1" x14ac:dyDescent="0.25">
      <c r="C50" s="245" t="s">
        <v>475</v>
      </c>
      <c r="D50" s="253">
        <v>0</v>
      </c>
      <c r="E50" s="253">
        <v>0</v>
      </c>
      <c r="F50" s="248"/>
      <c r="G50" s="248">
        <v>0</v>
      </c>
      <c r="H50" s="248">
        <v>0</v>
      </c>
      <c r="I50" s="248">
        <v>0</v>
      </c>
      <c r="J50" s="248">
        <v>0</v>
      </c>
      <c r="K50" s="248">
        <v>0</v>
      </c>
      <c r="L50" s="248">
        <v>0</v>
      </c>
      <c r="M50" s="248">
        <v>0</v>
      </c>
      <c r="N50" s="248">
        <v>0</v>
      </c>
      <c r="O50" s="248">
        <v>0</v>
      </c>
      <c r="P50" s="248">
        <v>0</v>
      </c>
      <c r="Q50" s="248"/>
      <c r="R50" s="248">
        <v>0</v>
      </c>
      <c r="S50" s="248"/>
      <c r="T50" s="239"/>
    </row>
    <row r="51" spans="3:20" ht="40.5" customHeight="1" x14ac:dyDescent="0.25">
      <c r="C51" s="245" t="s">
        <v>474</v>
      </c>
      <c r="D51" s="253">
        <v>0</v>
      </c>
      <c r="E51" s="253">
        <v>0</v>
      </c>
      <c r="F51" s="228">
        <v>0</v>
      </c>
      <c r="G51" s="248">
        <v>0</v>
      </c>
      <c r="H51" s="248">
        <v>0</v>
      </c>
      <c r="I51" s="248">
        <v>0</v>
      </c>
      <c r="J51" s="248">
        <v>0</v>
      </c>
      <c r="K51" s="248">
        <v>0</v>
      </c>
      <c r="L51" s="248">
        <v>0</v>
      </c>
      <c r="M51" s="248">
        <v>0</v>
      </c>
      <c r="N51" s="248">
        <v>0</v>
      </c>
      <c r="O51" s="248">
        <v>0</v>
      </c>
      <c r="P51" s="248">
        <v>0</v>
      </c>
      <c r="Q51" s="248"/>
      <c r="R51" s="248">
        <f>SUM(F51:Q51)</f>
        <v>0</v>
      </c>
      <c r="S51" s="248"/>
      <c r="T51" s="239"/>
    </row>
    <row r="52" spans="3:20" ht="15.75" x14ac:dyDescent="0.25">
      <c r="C52" s="247" t="s">
        <v>473</v>
      </c>
      <c r="D52" s="254">
        <f>D53+D54+D55+D56+D57+D58+D59+D60+D61</f>
        <v>63230366</v>
      </c>
      <c r="E52" s="254">
        <f>E53+E54+E55+E56+E57+E58+E59+E60+E61</f>
        <v>63280366</v>
      </c>
      <c r="F52" s="254">
        <f>F53+F54+F55+F56+F57+F58+F59+F60+F61</f>
        <v>324344.61000000004</v>
      </c>
      <c r="G52" s="254">
        <f>G53+G54+G55+G56+G57+G58+G59+G60+G61</f>
        <v>1009088.36</v>
      </c>
      <c r="H52" s="254">
        <f>H53+H54+H55+H56+H57+H58+H59+H60+H61</f>
        <v>507870.66000000003</v>
      </c>
      <c r="I52" s="254">
        <f>I53+I54+I55+I56+I57+I58+I59+I60+I61</f>
        <v>688349.67</v>
      </c>
      <c r="J52" s="254">
        <f>J53+J54+J55+J56+J57+J58+J59+J60+J61</f>
        <v>0</v>
      </c>
      <c r="K52" s="254">
        <f>K53+K54+K55+K56+K57+K58+K59+K60+K61</f>
        <v>0</v>
      </c>
      <c r="L52" s="254">
        <f>L53+L54+L55+L56+L57+L58+L59+L60+L61</f>
        <v>0</v>
      </c>
      <c r="M52" s="254">
        <f>M53+M54+M55+M56+M57+M58+M59+M60+M61</f>
        <v>0</v>
      </c>
      <c r="N52" s="250">
        <f>SUM(N53:N61)</f>
        <v>0</v>
      </c>
      <c r="O52" s="255">
        <f>SUM(O53:O61)</f>
        <v>0</v>
      </c>
      <c r="P52" s="255">
        <f>SUM(P53:P61)</f>
        <v>0</v>
      </c>
      <c r="Q52" s="255">
        <f>SUM(Q53:Q61)</f>
        <v>0</v>
      </c>
      <c r="R52" s="250">
        <f>SUM(F52:Q52)</f>
        <v>2529653.2999999998</v>
      </c>
      <c r="S52" s="250"/>
      <c r="T52" s="239"/>
    </row>
    <row r="53" spans="3:20" ht="15.75" x14ac:dyDescent="0.25">
      <c r="C53" s="245" t="s">
        <v>472</v>
      </c>
      <c r="D53" s="253">
        <v>29022696</v>
      </c>
      <c r="E53" s="253">
        <v>29022696</v>
      </c>
      <c r="F53" s="248">
        <v>299014.34000000003</v>
      </c>
      <c r="G53" s="248">
        <v>987674.86</v>
      </c>
      <c r="H53" s="248">
        <v>409494.19</v>
      </c>
      <c r="I53" s="248">
        <v>74694.91</v>
      </c>
      <c r="J53" s="248"/>
      <c r="K53" s="248"/>
      <c r="L53" s="248"/>
      <c r="M53" s="248"/>
      <c r="N53" s="248"/>
      <c r="O53" s="248"/>
      <c r="P53" s="248"/>
      <c r="Q53" s="248"/>
      <c r="R53" s="248">
        <f>SUM(F53:Q53)</f>
        <v>1770878.2999999998</v>
      </c>
      <c r="S53" s="248"/>
      <c r="T53" s="239"/>
    </row>
    <row r="54" spans="3:20" ht="31.5" x14ac:dyDescent="0.25">
      <c r="C54" s="245" t="s">
        <v>471</v>
      </c>
      <c r="D54" s="253">
        <v>2382995</v>
      </c>
      <c r="E54" s="253">
        <v>2382995</v>
      </c>
      <c r="F54" s="248">
        <v>0</v>
      </c>
      <c r="G54" s="248">
        <v>0</v>
      </c>
      <c r="H54" s="248">
        <v>0</v>
      </c>
      <c r="I54" s="248">
        <v>0</v>
      </c>
      <c r="J54" s="248"/>
      <c r="K54" s="248"/>
      <c r="L54" s="248"/>
      <c r="M54" s="248"/>
      <c r="N54" s="248"/>
      <c r="O54" s="248"/>
      <c r="P54" s="248"/>
      <c r="Q54" s="248"/>
      <c r="R54" s="248">
        <f>SUM(F54:Q54)</f>
        <v>0</v>
      </c>
      <c r="S54" s="248"/>
      <c r="T54" s="239"/>
    </row>
    <row r="55" spans="3:20" ht="15.75" x14ac:dyDescent="0.25">
      <c r="C55" s="245" t="s">
        <v>470</v>
      </c>
      <c r="D55" s="253">
        <v>998753</v>
      </c>
      <c r="E55" s="253">
        <v>1048753</v>
      </c>
      <c r="F55" s="248">
        <v>0</v>
      </c>
      <c r="G55" s="248">
        <v>0</v>
      </c>
      <c r="H55" s="248">
        <v>0</v>
      </c>
      <c r="I55" s="248">
        <v>0</v>
      </c>
      <c r="J55" s="248"/>
      <c r="K55" s="248"/>
      <c r="L55" s="248"/>
      <c r="M55" s="248"/>
      <c r="N55" s="248"/>
      <c r="O55" s="248"/>
      <c r="P55" s="248"/>
      <c r="Q55" s="248"/>
      <c r="R55" s="248">
        <f>SUM(F55:Q55)</f>
        <v>0</v>
      </c>
      <c r="S55" s="248"/>
      <c r="T55" s="239"/>
    </row>
    <row r="56" spans="3:20" ht="31.5" x14ac:dyDescent="0.25">
      <c r="C56" s="245" t="s">
        <v>469</v>
      </c>
      <c r="D56" s="253">
        <v>18765672</v>
      </c>
      <c r="E56" s="253">
        <v>18915672</v>
      </c>
      <c r="F56" s="248">
        <v>0</v>
      </c>
      <c r="G56" s="248">
        <v>0</v>
      </c>
      <c r="H56" s="248">
        <v>0</v>
      </c>
      <c r="I56" s="248">
        <v>0</v>
      </c>
      <c r="J56" s="248"/>
      <c r="K56" s="248"/>
      <c r="L56" s="248"/>
      <c r="M56" s="248"/>
      <c r="N56" s="248"/>
      <c r="O56" s="248"/>
      <c r="P56" s="248"/>
      <c r="Q56" s="248"/>
      <c r="R56" s="248">
        <f>SUM(F56:Q56)</f>
        <v>0</v>
      </c>
      <c r="S56" s="248"/>
      <c r="T56" s="239"/>
    </row>
    <row r="57" spans="3:20" ht="17.25" customHeight="1" x14ac:dyDescent="0.25">
      <c r="C57" s="245" t="s">
        <v>468</v>
      </c>
      <c r="D57" s="253">
        <v>9276413</v>
      </c>
      <c r="E57" s="253">
        <v>9226413</v>
      </c>
      <c r="F57" s="248">
        <v>25330.27</v>
      </c>
      <c r="G57" s="248">
        <v>0</v>
      </c>
      <c r="H57" s="248">
        <v>8723</v>
      </c>
      <c r="I57" s="248">
        <v>0</v>
      </c>
      <c r="J57" s="248"/>
      <c r="K57" s="248"/>
      <c r="L57" s="248"/>
      <c r="M57" s="248"/>
      <c r="N57" s="248"/>
      <c r="O57" s="248"/>
      <c r="P57" s="248"/>
      <c r="Q57" s="248"/>
      <c r="R57" s="248">
        <f>SUM(F57:Q57)</f>
        <v>34053.270000000004</v>
      </c>
      <c r="S57" s="248"/>
      <c r="T57" s="239"/>
    </row>
    <row r="58" spans="3:20" ht="15.75" x14ac:dyDescent="0.25">
      <c r="C58" s="245" t="s">
        <v>467</v>
      </c>
      <c r="D58" s="253">
        <v>739570</v>
      </c>
      <c r="E58" s="253">
        <v>739570</v>
      </c>
      <c r="F58" s="248">
        <v>0</v>
      </c>
      <c r="G58" s="248">
        <v>21413.5</v>
      </c>
      <c r="H58" s="248">
        <v>89653.47</v>
      </c>
      <c r="I58" s="248">
        <v>0</v>
      </c>
      <c r="J58" s="248"/>
      <c r="K58" s="248"/>
      <c r="L58" s="248"/>
      <c r="M58" s="248"/>
      <c r="N58" s="248"/>
      <c r="O58" s="248"/>
      <c r="P58" s="248"/>
      <c r="Q58" s="248"/>
      <c r="R58" s="248">
        <f>SUM(F58:Q58)</f>
        <v>111066.97</v>
      </c>
      <c r="S58" s="248"/>
      <c r="T58" s="239"/>
    </row>
    <row r="59" spans="3:20" ht="19.5" customHeight="1" x14ac:dyDescent="0.25">
      <c r="C59" s="245" t="s">
        <v>466</v>
      </c>
      <c r="D59" s="253">
        <v>0</v>
      </c>
      <c r="E59" s="253">
        <v>0</v>
      </c>
      <c r="F59" s="248">
        <v>0</v>
      </c>
      <c r="G59" s="248">
        <v>0</v>
      </c>
      <c r="H59" s="248">
        <v>0</v>
      </c>
      <c r="I59" s="248">
        <v>0</v>
      </c>
      <c r="J59" s="248"/>
      <c r="K59" s="248"/>
      <c r="L59" s="248"/>
      <c r="M59" s="248"/>
      <c r="N59" s="248"/>
      <c r="O59" s="248"/>
      <c r="P59" s="248"/>
      <c r="Q59" s="248"/>
      <c r="R59" s="248">
        <f>SUM(F59:Q59)</f>
        <v>0</v>
      </c>
      <c r="S59" s="248"/>
      <c r="T59" s="239"/>
    </row>
    <row r="60" spans="3:20" ht="17.25" customHeight="1" x14ac:dyDescent="0.25">
      <c r="C60" s="245" t="s">
        <v>465</v>
      </c>
      <c r="D60" s="253">
        <v>1713155</v>
      </c>
      <c r="E60" s="253">
        <v>1713155</v>
      </c>
      <c r="F60" s="248">
        <v>0</v>
      </c>
      <c r="G60" s="248">
        <v>0</v>
      </c>
      <c r="H60" s="248">
        <v>0</v>
      </c>
      <c r="I60" s="248">
        <v>613654.76</v>
      </c>
      <c r="J60" s="248"/>
      <c r="K60" s="248"/>
      <c r="L60" s="248"/>
      <c r="M60" s="248"/>
      <c r="N60" s="248"/>
      <c r="O60" s="248"/>
      <c r="P60" s="248"/>
      <c r="Q60" s="248"/>
      <c r="R60" s="248">
        <f>SUM(F60:Q60)</f>
        <v>613654.76</v>
      </c>
      <c r="S60" s="248"/>
      <c r="T60" s="239"/>
    </row>
    <row r="61" spans="3:20" ht="44.25" customHeight="1" x14ac:dyDescent="0.25">
      <c r="C61" s="245" t="s">
        <v>464</v>
      </c>
      <c r="D61" s="253">
        <v>331112</v>
      </c>
      <c r="E61" s="253">
        <v>231112</v>
      </c>
      <c r="F61" s="248">
        <v>0</v>
      </c>
      <c r="G61" s="248">
        <v>0</v>
      </c>
      <c r="H61" s="248">
        <v>0</v>
      </c>
      <c r="I61" s="248">
        <v>0</v>
      </c>
      <c r="J61" s="248"/>
      <c r="K61" s="248"/>
      <c r="L61" s="248"/>
      <c r="M61" s="248"/>
      <c r="N61" s="248"/>
      <c r="O61" s="248"/>
      <c r="P61" s="248"/>
      <c r="Q61" s="248"/>
      <c r="R61" s="248">
        <f>SUM(F61:Q61)</f>
        <v>0</v>
      </c>
      <c r="S61" s="248"/>
      <c r="T61" s="239"/>
    </row>
    <row r="62" spans="3:20" ht="15.75" x14ac:dyDescent="0.25">
      <c r="C62" s="247" t="s">
        <v>463</v>
      </c>
      <c r="D62" s="254">
        <f>D63+D64+D65</f>
        <v>168976447</v>
      </c>
      <c r="E62" s="254">
        <f>E63+E64+E65</f>
        <v>169076447</v>
      </c>
      <c r="F62" s="254">
        <f>F63+F64+F65</f>
        <v>14794360.66</v>
      </c>
      <c r="G62" s="254">
        <f>G63+G64+G65</f>
        <v>16126766.949999999</v>
      </c>
      <c r="H62" s="254">
        <f>H63+H64+H65</f>
        <v>13828861.02</v>
      </c>
      <c r="I62" s="254">
        <f>I63+I64+I65</f>
        <v>16769439.07</v>
      </c>
      <c r="J62" s="254">
        <f>J63+J64+J65</f>
        <v>0</v>
      </c>
      <c r="K62" s="250">
        <v>0</v>
      </c>
      <c r="L62" s="250">
        <v>0</v>
      </c>
      <c r="M62" s="250">
        <v>0</v>
      </c>
      <c r="N62" s="255">
        <f>SUM(N63)</f>
        <v>0</v>
      </c>
      <c r="O62" s="255">
        <f>SUM(O63)</f>
        <v>0</v>
      </c>
      <c r="P62" s="255">
        <f>SUM(P64)</f>
        <v>0</v>
      </c>
      <c r="Q62" s="255">
        <f>SUM(Q64)</f>
        <v>0</v>
      </c>
      <c r="R62" s="250">
        <f>SUM(F62:Q62)</f>
        <v>61519427.699999996</v>
      </c>
      <c r="S62" s="250"/>
      <c r="T62" s="239"/>
    </row>
    <row r="63" spans="3:20" ht="15.75" x14ac:dyDescent="0.25">
      <c r="C63" s="245" t="s">
        <v>462</v>
      </c>
      <c r="D63" s="253">
        <v>27038353</v>
      </c>
      <c r="E63" s="253">
        <v>27038353</v>
      </c>
      <c r="F63" s="248">
        <v>795036.69</v>
      </c>
      <c r="G63" s="248">
        <v>866639.1</v>
      </c>
      <c r="H63" s="248">
        <v>139620.82</v>
      </c>
      <c r="I63" s="248">
        <v>169388.27</v>
      </c>
      <c r="J63" s="248"/>
      <c r="K63" s="248"/>
      <c r="L63" s="248"/>
      <c r="M63" s="248"/>
      <c r="N63" s="248"/>
      <c r="O63" s="248"/>
      <c r="P63"/>
      <c r="Q63" s="248"/>
      <c r="R63" s="248">
        <f>SUM(F63:Q63)</f>
        <v>1970684.8800000001</v>
      </c>
      <c r="S63" s="248"/>
      <c r="T63" s="239"/>
    </row>
    <row r="64" spans="3:20" ht="15.75" x14ac:dyDescent="0.25">
      <c r="C64" s="245" t="s">
        <v>461</v>
      </c>
      <c r="D64" s="253">
        <v>141938094</v>
      </c>
      <c r="E64" s="253">
        <v>142038094</v>
      </c>
      <c r="F64" s="248">
        <v>13999323.970000001</v>
      </c>
      <c r="G64" s="248">
        <v>15260127.85</v>
      </c>
      <c r="H64" s="248">
        <v>13689240.199999999</v>
      </c>
      <c r="I64" s="248">
        <v>16600050.800000001</v>
      </c>
      <c r="J64" s="248"/>
      <c r="K64" s="248"/>
      <c r="L64" s="248"/>
      <c r="M64" s="248"/>
      <c r="N64" s="248"/>
      <c r="O64" s="248"/>
      <c r="P64" s="248"/>
      <c r="Q64" s="248"/>
      <c r="R64" s="248">
        <f>SUM(F64:Q64)</f>
        <v>59548742.819999993</v>
      </c>
      <c r="S64" s="248"/>
      <c r="T64" s="239"/>
    </row>
    <row r="65" spans="3:20" ht="15.75" x14ac:dyDescent="0.25">
      <c r="C65" s="245" t="s">
        <v>460</v>
      </c>
      <c r="D65" s="253">
        <v>0</v>
      </c>
      <c r="E65" s="253">
        <v>0</v>
      </c>
      <c r="F65" s="248">
        <v>0</v>
      </c>
      <c r="G65" s="248">
        <v>0</v>
      </c>
      <c r="H65" s="248">
        <v>0</v>
      </c>
      <c r="I65" s="248">
        <v>0</v>
      </c>
      <c r="J65" s="248"/>
      <c r="K65" s="248">
        <v>0</v>
      </c>
      <c r="L65" s="248"/>
      <c r="M65" s="248"/>
      <c r="N65" s="248"/>
      <c r="O65" s="248"/>
      <c r="P65" s="248"/>
      <c r="Q65" s="248"/>
      <c r="R65" s="248">
        <f>SUM(F65:Q65)</f>
        <v>0</v>
      </c>
      <c r="S65" s="248"/>
      <c r="T65" s="239"/>
    </row>
    <row r="66" spans="3:20" ht="31.5" x14ac:dyDescent="0.25">
      <c r="C66" s="247" t="s">
        <v>459</v>
      </c>
      <c r="D66" s="254">
        <v>0</v>
      </c>
      <c r="E66" s="254">
        <v>0</v>
      </c>
      <c r="F66" s="250">
        <v>0</v>
      </c>
      <c r="G66" s="248">
        <v>0</v>
      </c>
      <c r="H66" s="250">
        <v>0</v>
      </c>
      <c r="I66" s="250">
        <v>0</v>
      </c>
      <c r="J66" s="250">
        <v>0</v>
      </c>
      <c r="K66" s="248">
        <v>0</v>
      </c>
      <c r="L66" s="250">
        <v>0</v>
      </c>
      <c r="M66" s="250">
        <v>0</v>
      </c>
      <c r="N66" s="250">
        <v>0</v>
      </c>
      <c r="O66" s="250">
        <v>0</v>
      </c>
      <c r="P66" s="250">
        <v>0</v>
      </c>
      <c r="Q66" s="250">
        <v>0</v>
      </c>
      <c r="R66" s="248">
        <f>SUM(F66:Q66)</f>
        <v>0</v>
      </c>
      <c r="S66" s="248"/>
      <c r="T66" s="239"/>
    </row>
    <row r="67" spans="3:20" ht="15.75" x14ac:dyDescent="0.25">
      <c r="C67" s="245" t="s">
        <v>458</v>
      </c>
      <c r="D67" s="253">
        <v>0</v>
      </c>
      <c r="E67" s="253">
        <v>0</v>
      </c>
      <c r="F67" s="248">
        <v>0</v>
      </c>
      <c r="G67" s="248">
        <v>0</v>
      </c>
      <c r="H67" s="248">
        <v>0</v>
      </c>
      <c r="I67" s="248">
        <v>0</v>
      </c>
      <c r="J67" s="248">
        <v>0</v>
      </c>
      <c r="K67" s="248">
        <v>0</v>
      </c>
      <c r="L67" s="248">
        <v>0</v>
      </c>
      <c r="M67" s="248">
        <v>0</v>
      </c>
      <c r="N67" s="248">
        <v>0</v>
      </c>
      <c r="O67" s="248">
        <v>0</v>
      </c>
      <c r="P67" s="248">
        <v>0</v>
      </c>
      <c r="Q67" s="248"/>
      <c r="R67" s="248">
        <f>SUM(F67:Q67)</f>
        <v>0</v>
      </c>
      <c r="S67" s="248"/>
      <c r="T67" s="239"/>
    </row>
    <row r="68" spans="3:20" ht="31.5" x14ac:dyDescent="0.25">
      <c r="C68" s="245" t="s">
        <v>457</v>
      </c>
      <c r="D68" s="253">
        <v>0</v>
      </c>
      <c r="E68" s="253">
        <v>0</v>
      </c>
      <c r="F68" s="248">
        <v>0</v>
      </c>
      <c r="G68" s="248">
        <v>0</v>
      </c>
      <c r="H68" s="248">
        <v>0</v>
      </c>
      <c r="I68" s="248">
        <v>0</v>
      </c>
      <c r="J68" s="248">
        <v>0</v>
      </c>
      <c r="K68" s="248">
        <v>0</v>
      </c>
      <c r="L68" s="248">
        <v>0</v>
      </c>
      <c r="M68" s="248">
        <v>0</v>
      </c>
      <c r="N68" s="248">
        <v>0</v>
      </c>
      <c r="O68" s="248">
        <v>0</v>
      </c>
      <c r="P68" s="248">
        <v>0</v>
      </c>
      <c r="Q68" s="248"/>
      <c r="R68" s="248">
        <f>SUM(F68:Q68)</f>
        <v>0</v>
      </c>
      <c r="S68" s="248"/>
      <c r="T68" s="239"/>
    </row>
    <row r="69" spans="3:20" ht="15.75" x14ac:dyDescent="0.25">
      <c r="C69" s="247" t="s">
        <v>456</v>
      </c>
      <c r="D69" s="254">
        <v>0</v>
      </c>
      <c r="E69" s="254">
        <v>0</v>
      </c>
      <c r="F69" s="250">
        <v>0</v>
      </c>
      <c r="G69" s="248">
        <v>0</v>
      </c>
      <c r="H69" s="250">
        <v>0</v>
      </c>
      <c r="I69" s="250">
        <v>0</v>
      </c>
      <c r="J69" s="250">
        <v>0</v>
      </c>
      <c r="K69" s="248">
        <v>0</v>
      </c>
      <c r="L69" s="250">
        <v>0</v>
      </c>
      <c r="M69" s="250">
        <v>0</v>
      </c>
      <c r="N69" s="250">
        <v>0</v>
      </c>
      <c r="O69" s="250">
        <v>0</v>
      </c>
      <c r="P69" s="250">
        <v>0</v>
      </c>
      <c r="Q69" s="250">
        <v>0</v>
      </c>
      <c r="R69" s="248">
        <f>SUM(F69:Q69)</f>
        <v>0</v>
      </c>
      <c r="S69" s="248"/>
      <c r="T69" s="239"/>
    </row>
    <row r="70" spans="3:20" ht="15.75" x14ac:dyDescent="0.25">
      <c r="C70" s="245" t="s">
        <v>455</v>
      </c>
      <c r="D70" s="253">
        <v>0</v>
      </c>
      <c r="E70" s="253">
        <v>0</v>
      </c>
      <c r="F70" s="248">
        <v>0</v>
      </c>
      <c r="G70" s="248">
        <v>0</v>
      </c>
      <c r="H70" s="248">
        <v>0</v>
      </c>
      <c r="I70" s="248">
        <v>0</v>
      </c>
      <c r="J70" s="248">
        <v>0</v>
      </c>
      <c r="K70" s="248">
        <v>0</v>
      </c>
      <c r="L70" s="248">
        <v>0</v>
      </c>
      <c r="M70" s="248">
        <v>0</v>
      </c>
      <c r="N70" s="248">
        <v>0</v>
      </c>
      <c r="O70" s="248">
        <v>0</v>
      </c>
      <c r="P70" s="248">
        <v>0</v>
      </c>
      <c r="Q70" s="248"/>
      <c r="R70" s="248">
        <f>SUM(F70:Q70)</f>
        <v>0</v>
      </c>
      <c r="S70" s="248"/>
      <c r="T70" s="239"/>
    </row>
    <row r="71" spans="3:20" ht="15.75" x14ac:dyDescent="0.25">
      <c r="C71" s="252" t="s">
        <v>454</v>
      </c>
      <c r="D71" s="251">
        <f>D72+D73</f>
        <v>0</v>
      </c>
      <c r="E71" s="251">
        <f>E72+E73</f>
        <v>0</v>
      </c>
      <c r="F71" s="250"/>
      <c r="G71" s="248">
        <v>0</v>
      </c>
      <c r="H71" s="250"/>
      <c r="I71" s="250"/>
      <c r="J71" s="250"/>
      <c r="K71" s="248">
        <v>0</v>
      </c>
      <c r="L71" s="250">
        <v>0</v>
      </c>
      <c r="M71" s="250"/>
      <c r="N71" s="250"/>
      <c r="O71" s="250"/>
      <c r="P71" s="250"/>
      <c r="Q71" s="250"/>
      <c r="R71" s="248">
        <f>SUM(F71:Q71)</f>
        <v>0</v>
      </c>
      <c r="S71" s="248"/>
      <c r="T71" s="239"/>
    </row>
    <row r="72" spans="3:20" ht="15.75" x14ac:dyDescent="0.25">
      <c r="C72" s="247" t="s">
        <v>453</v>
      </c>
      <c r="D72" s="251">
        <v>0</v>
      </c>
      <c r="E72" s="251">
        <v>0</v>
      </c>
      <c r="F72" s="250">
        <v>0</v>
      </c>
      <c r="G72" s="248">
        <v>0</v>
      </c>
      <c r="H72" s="250">
        <v>0</v>
      </c>
      <c r="I72" s="250"/>
      <c r="J72" s="248">
        <v>0</v>
      </c>
      <c r="K72" s="248">
        <v>0</v>
      </c>
      <c r="L72" s="250">
        <v>0</v>
      </c>
      <c r="M72" s="248">
        <v>0</v>
      </c>
      <c r="N72" s="250">
        <v>0</v>
      </c>
      <c r="O72" s="250">
        <v>0</v>
      </c>
      <c r="P72" s="248">
        <v>0</v>
      </c>
      <c r="Q72" s="250">
        <v>0</v>
      </c>
      <c r="R72" s="248">
        <f>SUM(F72:Q72)</f>
        <v>0</v>
      </c>
      <c r="S72" s="248"/>
      <c r="T72" s="239"/>
    </row>
    <row r="73" spans="3:20" ht="15.75" x14ac:dyDescent="0.25">
      <c r="C73" s="245" t="s">
        <v>452</v>
      </c>
      <c r="D73" s="249">
        <v>0</v>
      </c>
      <c r="E73" s="249">
        <v>0</v>
      </c>
      <c r="F73" s="248">
        <v>0</v>
      </c>
      <c r="G73" s="248">
        <v>0</v>
      </c>
      <c r="H73" s="248"/>
      <c r="I73" s="248">
        <v>0</v>
      </c>
      <c r="J73" s="248"/>
      <c r="K73" s="248">
        <v>0</v>
      </c>
      <c r="L73" s="248"/>
      <c r="M73" s="248"/>
      <c r="N73" s="248"/>
      <c r="O73" s="248"/>
      <c r="P73" s="248"/>
      <c r="Q73" s="248"/>
      <c r="R73" s="248">
        <f>SUM(F73:Q73)</f>
        <v>0</v>
      </c>
      <c r="S73" s="248"/>
      <c r="T73" s="239"/>
    </row>
    <row r="74" spans="3:20" ht="23.25" customHeight="1" x14ac:dyDescent="0.25">
      <c r="C74" s="245" t="s">
        <v>451</v>
      </c>
      <c r="D74" s="249">
        <v>0</v>
      </c>
      <c r="E74" s="249">
        <v>0</v>
      </c>
      <c r="F74" s="248">
        <v>0</v>
      </c>
      <c r="G74" s="248">
        <v>0</v>
      </c>
      <c r="H74" s="248">
        <v>0</v>
      </c>
      <c r="I74" s="248">
        <v>0</v>
      </c>
      <c r="J74" s="248"/>
      <c r="K74" s="248">
        <v>0</v>
      </c>
      <c r="L74" s="248"/>
      <c r="M74" s="248"/>
      <c r="N74" s="248"/>
      <c r="O74" s="248"/>
      <c r="P74" s="248"/>
      <c r="Q74" s="248"/>
      <c r="R74" s="248">
        <f>SUM(F74:Q74)</f>
        <v>0</v>
      </c>
      <c r="S74" s="248"/>
      <c r="T74" s="239"/>
    </row>
    <row r="75" spans="3:20" ht="15.75" x14ac:dyDescent="0.25">
      <c r="C75" s="247" t="s">
        <v>450</v>
      </c>
      <c r="D75" s="251">
        <f>D76+D77</f>
        <v>10000000</v>
      </c>
      <c r="E75" s="251">
        <f>E76+E77</f>
        <v>10000000</v>
      </c>
      <c r="F75" s="251">
        <f>+F76+F77</f>
        <v>6393049.9900000002</v>
      </c>
      <c r="G75" s="251">
        <f>G76+G77</f>
        <v>62105.55</v>
      </c>
      <c r="H75" s="251">
        <f>H76+H77</f>
        <v>0</v>
      </c>
      <c r="I75" s="251">
        <f>I76+I77</f>
        <v>0</v>
      </c>
      <c r="J75" s="251">
        <f>J76+J77</f>
        <v>0</v>
      </c>
      <c r="K75" s="250">
        <v>0</v>
      </c>
      <c r="L75" s="250">
        <v>0</v>
      </c>
      <c r="M75" s="250">
        <v>0</v>
      </c>
      <c r="N75" s="250">
        <v>0</v>
      </c>
      <c r="O75" s="250">
        <v>0</v>
      </c>
      <c r="P75" s="250">
        <v>0</v>
      </c>
      <c r="Q75" s="250">
        <v>0</v>
      </c>
      <c r="R75" s="250">
        <f>SUM(F75:Q75)</f>
        <v>6455155.54</v>
      </c>
      <c r="S75" s="250"/>
      <c r="T75" s="239"/>
    </row>
    <row r="76" spans="3:20" ht="15.75" x14ac:dyDescent="0.25">
      <c r="C76" s="245" t="s">
        <v>449</v>
      </c>
      <c r="D76" s="249">
        <v>10000000</v>
      </c>
      <c r="E76" s="249">
        <v>10000000</v>
      </c>
      <c r="F76" s="228">
        <v>6393049.9900000002</v>
      </c>
      <c r="G76" s="228">
        <v>62105.55</v>
      </c>
      <c r="H76" s="228">
        <v>0</v>
      </c>
      <c r="I76" s="228">
        <v>0</v>
      </c>
      <c r="K76" s="228"/>
      <c r="L76" s="228"/>
      <c r="M76" s="228"/>
      <c r="N76" s="228"/>
      <c r="O76" s="228"/>
      <c r="P76" s="228"/>
      <c r="Q76" s="228"/>
      <c r="R76" s="228"/>
      <c r="S76" s="248"/>
      <c r="T76" s="239"/>
    </row>
    <row r="77" spans="3:20" ht="15.75" x14ac:dyDescent="0.25">
      <c r="C77" s="245" t="s">
        <v>448</v>
      </c>
      <c r="D77" s="244">
        <v>0</v>
      </c>
      <c r="E77" s="244">
        <v>0</v>
      </c>
      <c r="F77" s="228">
        <v>0</v>
      </c>
      <c r="G77" s="228">
        <v>0</v>
      </c>
      <c r="H77" s="228">
        <v>0</v>
      </c>
      <c r="I77" s="228">
        <v>0</v>
      </c>
      <c r="K77" s="228"/>
      <c r="L77" s="228"/>
      <c r="M77" s="228"/>
      <c r="N77" s="228"/>
      <c r="O77" s="228"/>
      <c r="P77" s="228"/>
      <c r="Q77" s="228"/>
      <c r="R77" s="228"/>
      <c r="S77" s="248"/>
      <c r="T77" s="239"/>
    </row>
    <row r="78" spans="3:20" ht="15.75" x14ac:dyDescent="0.25">
      <c r="C78" s="247" t="s">
        <v>447</v>
      </c>
      <c r="D78" s="246">
        <v>0</v>
      </c>
      <c r="E78" s="246">
        <v>0</v>
      </c>
      <c r="F78" s="228">
        <v>0</v>
      </c>
      <c r="G78" s="228">
        <v>0</v>
      </c>
      <c r="H78" s="228">
        <v>0</v>
      </c>
      <c r="I78" s="228">
        <v>0</v>
      </c>
      <c r="K78" s="228"/>
      <c r="L78" s="228"/>
      <c r="M78" s="228"/>
      <c r="N78" s="228"/>
      <c r="O78" s="228"/>
      <c r="P78" s="228"/>
      <c r="Q78" s="228"/>
      <c r="R78" s="228"/>
      <c r="S78" s="228"/>
      <c r="T78" s="239"/>
    </row>
    <row r="79" spans="3:20" ht="15.75" x14ac:dyDescent="0.25">
      <c r="C79" s="245" t="s">
        <v>446</v>
      </c>
      <c r="D79" s="244">
        <v>0</v>
      </c>
      <c r="E79" s="244">
        <v>0</v>
      </c>
      <c r="F79" s="243">
        <v>0</v>
      </c>
      <c r="G79" s="243">
        <v>0</v>
      </c>
      <c r="H79" s="243"/>
      <c r="I79" s="243">
        <v>0</v>
      </c>
      <c r="J79" s="243"/>
      <c r="K79" s="243">
        <v>0</v>
      </c>
      <c r="L79" s="243"/>
      <c r="M79" s="243"/>
      <c r="N79" s="243"/>
      <c r="O79" s="243"/>
      <c r="P79" s="243"/>
      <c r="Q79" s="243"/>
      <c r="R79" s="243">
        <v>0</v>
      </c>
      <c r="S79" s="243"/>
      <c r="T79" s="239"/>
    </row>
    <row r="80" spans="3:20" ht="16.5" thickBot="1" x14ac:dyDescent="0.3">
      <c r="C80" s="242" t="s">
        <v>445</v>
      </c>
      <c r="D80" s="241">
        <f>D10+D16+D26+D36+D52+D62+D75</f>
        <v>1707625225</v>
      </c>
      <c r="E80" s="241">
        <f>+E75+E62+E52+E36+E26+E16+E10</f>
        <v>1707625225</v>
      </c>
      <c r="F80" s="241">
        <f>F10+F16+F26+F36+F52+F62+F75</f>
        <v>102720704.30999999</v>
      </c>
      <c r="G80" s="241">
        <f>G10+G16+G26+G36+G52+G62+G75</f>
        <v>106138350.05000001</v>
      </c>
      <c r="H80" s="241">
        <f>H10+H16+H26+H36+H52+H62+H75</f>
        <v>132290699.60000001</v>
      </c>
      <c r="I80" s="241">
        <f>I10+I16+I26+I36+I52+I62+I75</f>
        <v>122688463.93000001</v>
      </c>
      <c r="J80" s="241">
        <f>J10+J16+J26+J36+J52+J62+J75</f>
        <v>0</v>
      </c>
      <c r="K80" s="241">
        <f>K10+K16+K26+K36+K52+K62+K75</f>
        <v>0</v>
      </c>
      <c r="L80" s="241">
        <f>L10+L16+L26+L36+L52+L62+L75</f>
        <v>0</v>
      </c>
      <c r="M80" s="241">
        <f>M10+M16+M26+M36+M52+M62+M75</f>
        <v>0</v>
      </c>
      <c r="N80" s="241">
        <f>+N75+N62+N52+N36+N26+N16+N10</f>
        <v>0</v>
      </c>
      <c r="O80" s="241">
        <f>+O75+O62+O52+O36+O26+O16+O10</f>
        <v>0</v>
      </c>
      <c r="P80" s="241">
        <f>+P75+P62+P52+P36+P26+P16+P10</f>
        <v>0</v>
      </c>
      <c r="Q80" s="241">
        <f>+Q75+Q62+Q52+Q36+Q26+Q16+Q10</f>
        <v>0</v>
      </c>
      <c r="R80" s="241">
        <f>+R75+R62+R52+R36+R26+R16+R10</f>
        <v>463838217.88999999</v>
      </c>
      <c r="S80" s="240"/>
      <c r="T80" s="239"/>
    </row>
    <row r="81" spans="3:19" ht="48.75" customHeight="1" thickBot="1" x14ac:dyDescent="0.4">
      <c r="C81" s="233" t="s">
        <v>444</v>
      </c>
      <c r="E81" s="234"/>
      <c r="F81" s="238"/>
      <c r="G81" s="238"/>
      <c r="H81" s="238"/>
      <c r="I81" s="238"/>
      <c r="J81" s="238"/>
      <c r="K81" s="238"/>
      <c r="L81" s="234"/>
      <c r="M81" s="234"/>
      <c r="P81"/>
      <c r="Q81"/>
      <c r="R81" s="237"/>
      <c r="S81" s="237"/>
    </row>
    <row r="82" spans="3:19" ht="66.75" customHeight="1" thickBot="1" x14ac:dyDescent="0.4">
      <c r="C82" s="236" t="s">
        <v>443</v>
      </c>
      <c r="D82" s="235"/>
      <c r="F82" s="234"/>
      <c r="G82" s="234"/>
      <c r="H82" s="234"/>
      <c r="I82" s="234"/>
      <c r="J82" s="234"/>
      <c r="K82" s="234"/>
      <c r="L82" s="234"/>
      <c r="M82" s="234"/>
      <c r="P82"/>
      <c r="Q82"/>
    </row>
    <row r="83" spans="3:19" ht="126.75" customHeight="1" thickBot="1" x14ac:dyDescent="0.4">
      <c r="C83" s="233" t="s">
        <v>442</v>
      </c>
      <c r="I83" s="228"/>
      <c r="K83" s="232"/>
      <c r="P83"/>
      <c r="Q83"/>
    </row>
    <row r="84" spans="3:19" ht="39" customHeight="1" x14ac:dyDescent="0.35">
      <c r="C84" s="231"/>
      <c r="D84" s="231"/>
      <c r="E84" s="231"/>
      <c r="F84" s="231"/>
      <c r="G84" s="231"/>
      <c r="H84" s="231"/>
      <c r="I84" s="231"/>
      <c r="J84" s="231"/>
      <c r="K84" s="231"/>
      <c r="L84" s="231"/>
      <c r="M84" s="231"/>
      <c r="N84" s="231"/>
      <c r="O84" s="231"/>
      <c r="P84" s="231"/>
      <c r="Q84"/>
    </row>
    <row r="85" spans="3:19" x14ac:dyDescent="0.35"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1"/>
      <c r="O85" s="231"/>
      <c r="P85" s="231"/>
      <c r="Q85"/>
    </row>
  </sheetData>
  <mergeCells count="11">
    <mergeCell ref="F7:R7"/>
    <mergeCell ref="C84:P84"/>
    <mergeCell ref="C85:P85"/>
    <mergeCell ref="C1:R1"/>
    <mergeCell ref="C2:R2"/>
    <mergeCell ref="C3:R3"/>
    <mergeCell ref="C4:R4"/>
    <mergeCell ref="C5:R5"/>
    <mergeCell ref="C7:C8"/>
    <mergeCell ref="D7:D8"/>
    <mergeCell ref="E7:E8"/>
  </mergeCells>
  <pageMargins left="0.23622047244094491" right="0.23622047244094491" top="0.74803149606299213" bottom="0.74803149606299213" header="0.31496062992125984" footer="0.31496062992125984"/>
  <pageSetup paperSize="5" scale="50" fitToHeight="0" orientation="landscape" r:id="rId1"/>
  <rowBreaks count="1" manualBreakCount="1">
    <brk id="47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 INGRESOS Y EGRESOS</vt:lpstr>
      <vt:lpstr>Presup. Aprobado-Ejec OAI</vt:lpstr>
      <vt:lpstr>' INGRESOS Y EGRESOS'!Área_de_impresión</vt:lpstr>
      <vt:lpstr>'Presup. Aprobado-Ejec OAI'!Área_de_impresión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VALLEJO GUZMAN</dc:creator>
  <cp:lastModifiedBy>MOISES ISSAIAS RICHARSON CAMPUSANO</cp:lastModifiedBy>
  <cp:lastPrinted>2024-04-23T18:41:15Z</cp:lastPrinted>
  <dcterms:created xsi:type="dcterms:W3CDTF">2023-04-03T19:08:33Z</dcterms:created>
  <dcterms:modified xsi:type="dcterms:W3CDTF">2024-05-23T15:34:07Z</dcterms:modified>
</cp:coreProperties>
</file>