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2024\"/>
    </mc:Choice>
  </mc:AlternateContent>
  <xr:revisionPtr revIDLastSave="0" documentId="13_ncr:1_{4530ED37-B3D7-4E7B-9E7D-DEFB179382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INGRESOS Y EGRESOS" sheetId="1" r:id="rId1"/>
    <sheet name="Presup. Aprobado-Ejec OAI" sheetId="2" r:id="rId2"/>
  </sheets>
  <externalReferences>
    <externalReference r:id="rId3"/>
  </externalReferences>
  <definedNames>
    <definedName name="_xlnm.Print_Area" localSheetId="0">' INGRESOS Y EGRESOS'!$A$1:$F$559</definedName>
    <definedName name="_xlnm.Print_Area" localSheetId="1">'Presup. Aprobado-Ejec OAI'!$A$1:$S$85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R11" i="2"/>
  <c r="R12" i="2"/>
  <c r="R13" i="2"/>
  <c r="R14" i="2"/>
  <c r="R15" i="2"/>
  <c r="D16" i="2"/>
  <c r="E16" i="2"/>
  <c r="F16" i="2"/>
  <c r="G16" i="2"/>
  <c r="H16" i="2"/>
  <c r="I16" i="2"/>
  <c r="J16" i="2"/>
  <c r="K16" i="2"/>
  <c r="R16" i="2" s="1"/>
  <c r="L16" i="2"/>
  <c r="M16" i="2"/>
  <c r="N16" i="2"/>
  <c r="O16" i="2"/>
  <c r="P16" i="2"/>
  <c r="Q16" i="2"/>
  <c r="R17" i="2"/>
  <c r="R18" i="2"/>
  <c r="R19" i="2"/>
  <c r="R20" i="2"/>
  <c r="R21" i="2"/>
  <c r="R22" i="2"/>
  <c r="R23" i="2"/>
  <c r="R24" i="2"/>
  <c r="R25" i="2"/>
  <c r="D26" i="2"/>
  <c r="E26" i="2"/>
  <c r="F26" i="2"/>
  <c r="F80" i="2" s="1"/>
  <c r="G26" i="2"/>
  <c r="G80" i="2" s="1"/>
  <c r="H26" i="2"/>
  <c r="I26" i="2"/>
  <c r="J26" i="2"/>
  <c r="K26" i="2"/>
  <c r="L26" i="2"/>
  <c r="M26" i="2"/>
  <c r="N26" i="2"/>
  <c r="O26" i="2"/>
  <c r="P26" i="2"/>
  <c r="Q26" i="2"/>
  <c r="R27" i="2"/>
  <c r="R28" i="2"/>
  <c r="R29" i="2"/>
  <c r="R30" i="2"/>
  <c r="R31" i="2"/>
  <c r="R32" i="2"/>
  <c r="R33" i="2"/>
  <c r="R34" i="2"/>
  <c r="R35" i="2"/>
  <c r="D36" i="2"/>
  <c r="E36" i="2"/>
  <c r="F36" i="2"/>
  <c r="G36" i="2"/>
  <c r="H36" i="2"/>
  <c r="I36" i="2"/>
  <c r="J36" i="2"/>
  <c r="R36" i="2" s="1"/>
  <c r="K36" i="2"/>
  <c r="L36" i="2"/>
  <c r="M36" i="2"/>
  <c r="N36" i="2"/>
  <c r="N80" i="2" s="1"/>
  <c r="O36" i="2"/>
  <c r="O80" i="2" s="1"/>
  <c r="P36" i="2"/>
  <c r="Q36" i="2"/>
  <c r="R37" i="2"/>
  <c r="R38" i="2"/>
  <c r="R39" i="2"/>
  <c r="R43" i="2"/>
  <c r="R44" i="2"/>
  <c r="R45" i="2"/>
  <c r="R46" i="2"/>
  <c r="R47" i="2"/>
  <c r="R48" i="2"/>
  <c r="R51" i="2"/>
  <c r="D52" i="2"/>
  <c r="E52" i="2"/>
  <c r="E80" i="2" s="1"/>
  <c r="F52" i="2"/>
  <c r="R52" i="2" s="1"/>
  <c r="G52" i="2"/>
  <c r="H52" i="2"/>
  <c r="I52" i="2"/>
  <c r="J52" i="2"/>
  <c r="K52" i="2"/>
  <c r="L52" i="2"/>
  <c r="M52" i="2"/>
  <c r="N52" i="2"/>
  <c r="O52" i="2"/>
  <c r="P52" i="2"/>
  <c r="Q52" i="2"/>
  <c r="R53" i="2"/>
  <c r="R54" i="2"/>
  <c r="R55" i="2"/>
  <c r="R56" i="2"/>
  <c r="R57" i="2"/>
  <c r="R58" i="2"/>
  <c r="R59" i="2"/>
  <c r="R60" i="2"/>
  <c r="R61" i="2"/>
  <c r="D62" i="2"/>
  <c r="E62" i="2"/>
  <c r="F62" i="2"/>
  <c r="R62" i="2" s="1"/>
  <c r="G62" i="2"/>
  <c r="H62" i="2"/>
  <c r="I62" i="2"/>
  <c r="J62" i="2"/>
  <c r="N62" i="2"/>
  <c r="O62" i="2"/>
  <c r="P62" i="2"/>
  <c r="P80" i="2" s="1"/>
  <c r="Q62" i="2"/>
  <c r="Q80" i="2" s="1"/>
  <c r="R63" i="2"/>
  <c r="R64" i="2"/>
  <c r="R65" i="2"/>
  <c r="R66" i="2"/>
  <c r="R67" i="2"/>
  <c r="R68" i="2"/>
  <c r="R69" i="2"/>
  <c r="R70" i="2"/>
  <c r="D71" i="2"/>
  <c r="E71" i="2"/>
  <c r="R71" i="2"/>
  <c r="R72" i="2"/>
  <c r="R73" i="2"/>
  <c r="R74" i="2"/>
  <c r="D75" i="2"/>
  <c r="D80" i="2" s="1"/>
  <c r="E75" i="2"/>
  <c r="F75" i="2"/>
  <c r="G75" i="2"/>
  <c r="R75" i="2" s="1"/>
  <c r="H75" i="2"/>
  <c r="I75" i="2"/>
  <c r="J75" i="2"/>
  <c r="H80" i="2"/>
  <c r="I80" i="2"/>
  <c r="J80" i="2"/>
  <c r="K80" i="2"/>
  <c r="L80" i="2"/>
  <c r="M80" i="2"/>
  <c r="R80" i="2" l="1"/>
  <c r="R26" i="2"/>
  <c r="A525" i="1"/>
  <c r="C484" i="1"/>
  <c r="D484" i="1"/>
  <c r="E484" i="1"/>
  <c r="F484" i="1"/>
  <c r="C485" i="1"/>
  <c r="D485" i="1"/>
  <c r="E485" i="1"/>
  <c r="F485" i="1"/>
  <c r="C486" i="1"/>
  <c r="D486" i="1"/>
  <c r="E486" i="1"/>
  <c r="F486" i="1"/>
  <c r="C487" i="1"/>
  <c r="D487" i="1"/>
  <c r="E487" i="1"/>
  <c r="F487" i="1"/>
  <c r="C488" i="1"/>
  <c r="D488" i="1"/>
  <c r="E488" i="1"/>
  <c r="F488" i="1"/>
  <c r="C489" i="1"/>
  <c r="D489" i="1"/>
  <c r="E489" i="1"/>
  <c r="F489" i="1"/>
  <c r="C490" i="1"/>
  <c r="D490" i="1"/>
  <c r="E490" i="1"/>
  <c r="F490" i="1"/>
  <c r="C491" i="1"/>
  <c r="D491" i="1"/>
  <c r="E491" i="1"/>
  <c r="F491" i="1"/>
  <c r="C492" i="1"/>
  <c r="D492" i="1"/>
  <c r="E492" i="1"/>
  <c r="F492" i="1"/>
  <c r="C493" i="1"/>
  <c r="D493" i="1"/>
  <c r="E493" i="1"/>
  <c r="F493" i="1"/>
  <c r="C494" i="1"/>
  <c r="D494" i="1"/>
  <c r="E494" i="1"/>
  <c r="F494" i="1"/>
  <c r="C495" i="1"/>
  <c r="D495" i="1"/>
  <c r="E495" i="1"/>
  <c r="F495" i="1"/>
  <c r="C496" i="1"/>
  <c r="D496" i="1"/>
  <c r="E496" i="1"/>
  <c r="F496" i="1"/>
  <c r="C497" i="1"/>
  <c r="D497" i="1"/>
  <c r="E497" i="1"/>
  <c r="F497" i="1"/>
  <c r="C498" i="1"/>
  <c r="D498" i="1"/>
  <c r="E498" i="1"/>
  <c r="F498" i="1"/>
  <c r="C499" i="1"/>
  <c r="D499" i="1"/>
  <c r="E499" i="1"/>
  <c r="F499" i="1"/>
  <c r="C500" i="1"/>
  <c r="D500" i="1"/>
  <c r="E500" i="1"/>
  <c r="F500" i="1"/>
  <c r="C501" i="1"/>
  <c r="D501" i="1"/>
  <c r="E501" i="1"/>
  <c r="F501" i="1"/>
  <c r="C502" i="1"/>
  <c r="D502" i="1"/>
  <c r="E502" i="1"/>
  <c r="F502" i="1"/>
  <c r="C503" i="1"/>
  <c r="D503" i="1"/>
  <c r="E503" i="1"/>
  <c r="F503" i="1"/>
  <c r="C504" i="1"/>
  <c r="D504" i="1"/>
  <c r="E504" i="1"/>
  <c r="F504" i="1"/>
  <c r="C505" i="1"/>
  <c r="D505" i="1"/>
  <c r="E505" i="1"/>
  <c r="F505" i="1"/>
  <c r="C506" i="1"/>
  <c r="D506" i="1"/>
  <c r="E506" i="1"/>
  <c r="F506" i="1"/>
  <c r="C507" i="1"/>
  <c r="D507" i="1"/>
  <c r="E507" i="1"/>
  <c r="F507" i="1"/>
  <c r="C508" i="1"/>
  <c r="D508" i="1"/>
  <c r="E508" i="1"/>
  <c r="F508" i="1"/>
  <c r="C509" i="1"/>
  <c r="D509" i="1"/>
  <c r="E509" i="1"/>
  <c r="F509" i="1"/>
  <c r="C510" i="1"/>
  <c r="D510" i="1"/>
  <c r="E510" i="1"/>
  <c r="F510" i="1"/>
  <c r="C511" i="1"/>
  <c r="D511" i="1"/>
  <c r="E511" i="1"/>
  <c r="F511" i="1"/>
  <c r="C512" i="1"/>
  <c r="D512" i="1"/>
  <c r="E512" i="1"/>
  <c r="F512" i="1"/>
  <c r="C513" i="1"/>
  <c r="D513" i="1"/>
  <c r="E513" i="1"/>
  <c r="F513" i="1"/>
  <c r="C514" i="1"/>
  <c r="D514" i="1"/>
  <c r="E514" i="1"/>
  <c r="F514" i="1"/>
  <c r="C515" i="1"/>
  <c r="D515" i="1"/>
  <c r="E515" i="1"/>
  <c r="F515" i="1"/>
  <c r="C516" i="1"/>
  <c r="D516" i="1"/>
  <c r="E516" i="1"/>
  <c r="F516" i="1"/>
  <c r="C517" i="1"/>
  <c r="D517" i="1"/>
  <c r="E517" i="1"/>
  <c r="F517" i="1"/>
  <c r="C518" i="1"/>
  <c r="D518" i="1"/>
  <c r="E518" i="1"/>
  <c r="F518" i="1"/>
  <c r="C519" i="1"/>
  <c r="D519" i="1"/>
  <c r="E519" i="1"/>
  <c r="F519" i="1"/>
  <c r="C520" i="1"/>
  <c r="D520" i="1"/>
  <c r="E520" i="1"/>
  <c r="F520" i="1"/>
  <c r="C521" i="1"/>
  <c r="D521" i="1"/>
  <c r="E521" i="1"/>
  <c r="F521" i="1"/>
  <c r="C522" i="1"/>
  <c r="D522" i="1"/>
  <c r="E522" i="1"/>
  <c r="F522" i="1"/>
  <c r="C523" i="1"/>
  <c r="D523" i="1"/>
  <c r="E523" i="1"/>
  <c r="F523" i="1"/>
  <c r="C524" i="1"/>
  <c r="D524" i="1"/>
  <c r="E524" i="1"/>
  <c r="F524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</calcChain>
</file>

<file path=xl/sharedStrings.xml><?xml version="1.0" encoding="utf-8"?>
<sst xmlns="http://schemas.openxmlformats.org/spreadsheetml/2006/main" count="802" uniqueCount="435">
  <si>
    <t>REFERENCIA</t>
  </si>
  <si>
    <t>VALOR RD$</t>
  </si>
  <si>
    <t>TOTAL RD$</t>
  </si>
  <si>
    <t>DEP. EN RD$</t>
  </si>
  <si>
    <t>DEP. EN US</t>
  </si>
  <si>
    <t>TOTAL GENERAL</t>
  </si>
  <si>
    <t>VALOR US$</t>
  </si>
  <si>
    <t>FECHA</t>
  </si>
  <si>
    <t>PUERTO</t>
  </si>
  <si>
    <t>CONCEPTO</t>
  </si>
  <si>
    <t>REF.</t>
  </si>
  <si>
    <t>CUENTA NOMINA No. 010-500126-0</t>
  </si>
  <si>
    <t>DEPOSITOS BANCARIOS</t>
  </si>
  <si>
    <t>CUENTA OPERACIONES No. 010-500107-4</t>
  </si>
  <si>
    <t>OFIC.CENT.</t>
  </si>
  <si>
    <t>ACH</t>
  </si>
  <si>
    <t>HAINA OCCIDENTAL</t>
  </si>
  <si>
    <t>MANZANILLO</t>
  </si>
  <si>
    <t>FECHA INGRESO</t>
  </si>
  <si>
    <t>DESCRIPCION</t>
  </si>
  <si>
    <t>VALOR</t>
  </si>
  <si>
    <t xml:space="preserve">TASA </t>
  </si>
  <si>
    <t>AZUA</t>
  </si>
  <si>
    <t>CUENTA OPERACIONES</t>
  </si>
  <si>
    <t>TOTAL</t>
  </si>
  <si>
    <t>Cta # 010-500107-4</t>
  </si>
  <si>
    <t>DEPOSITO</t>
  </si>
  <si>
    <t>CREDITO CUENTA CORRIENTE</t>
  </si>
  <si>
    <t>CR CTA.CTE</t>
  </si>
  <si>
    <t>RELACION DE PAGOS ACH</t>
  </si>
  <si>
    <t>CONCILIACION DE CUENTA NOMINA</t>
  </si>
  <si>
    <t>Cta # 010-500126-0</t>
  </si>
  <si>
    <t>DEPOSITOS EN TRANSITOS</t>
  </si>
  <si>
    <t xml:space="preserve"> TOTAL </t>
  </si>
  <si>
    <t xml:space="preserve">SANTA BARBARA </t>
  </si>
  <si>
    <t>Fecha</t>
  </si>
  <si>
    <t>Beneficiario</t>
  </si>
  <si>
    <t>Concepto</t>
  </si>
  <si>
    <t>Monto</t>
  </si>
  <si>
    <t>DEPOSITOS EN TRANSITO</t>
  </si>
  <si>
    <t xml:space="preserve">-   </t>
  </si>
  <si>
    <t>CALDERA BANI</t>
  </si>
  <si>
    <t>SAN PEDRO DE MACORIS</t>
  </si>
  <si>
    <t>LA CANA</t>
  </si>
  <si>
    <t>LUPERON</t>
  </si>
  <si>
    <t>HAINA ORIENTAL</t>
  </si>
  <si>
    <t>BOCA CHICA</t>
  </si>
  <si>
    <t>SANTA BARBARA</t>
  </si>
  <si>
    <t>BARAHONA</t>
  </si>
  <si>
    <t>LA ROMANA</t>
  </si>
  <si>
    <t>OFICINA CENTRAL</t>
  </si>
  <si>
    <t>PAGO ACH</t>
  </si>
  <si>
    <t>22001270-17</t>
  </si>
  <si>
    <t>820070033-2</t>
  </si>
  <si>
    <t xml:space="preserve"> -   </t>
  </si>
  <si>
    <t>DEPOSITO EN TRANSITO</t>
  </si>
  <si>
    <t>TASA</t>
  </si>
  <si>
    <t>820070232-2</t>
  </si>
  <si>
    <t>613907816-2</t>
  </si>
  <si>
    <t>240047023257-1</t>
  </si>
  <si>
    <t>820010141-2</t>
  </si>
  <si>
    <t>820040449-3</t>
  </si>
  <si>
    <t>820070178-2</t>
  </si>
  <si>
    <t>820010131-2</t>
  </si>
  <si>
    <t>820070115-2</t>
  </si>
  <si>
    <t>3030030173-13</t>
  </si>
  <si>
    <t>3030030176-13</t>
  </si>
  <si>
    <t>820010133-2</t>
  </si>
  <si>
    <t>40047266948-5</t>
  </si>
  <si>
    <t>5430080492-3</t>
  </si>
  <si>
    <t>820040153-3</t>
  </si>
  <si>
    <t>820040107-3</t>
  </si>
  <si>
    <t>810040654-3</t>
  </si>
  <si>
    <t>810040657-3</t>
  </si>
  <si>
    <t>820040125-1</t>
  </si>
  <si>
    <t>810060182-1</t>
  </si>
  <si>
    <t>820010221-3</t>
  </si>
  <si>
    <t>820010225-1</t>
  </si>
  <si>
    <t>30010249-13</t>
  </si>
  <si>
    <t>30010252-13</t>
  </si>
  <si>
    <t>30010255-13</t>
  </si>
  <si>
    <t>30010258-13</t>
  </si>
  <si>
    <t>21607424-13</t>
  </si>
  <si>
    <t>820020279-3</t>
  </si>
  <si>
    <t>820020283-1</t>
  </si>
  <si>
    <t>74391047-10</t>
  </si>
  <si>
    <t>820040161-1</t>
  </si>
  <si>
    <t>820020254-3</t>
  </si>
  <si>
    <t>820020257-3</t>
  </si>
  <si>
    <t>820010247-1</t>
  </si>
  <si>
    <t xml:space="preserve">   Cta # 010-500107-4</t>
  </si>
  <si>
    <t xml:space="preserve">       MAYO 2024</t>
  </si>
  <si>
    <t xml:space="preserve">   PAGOS ACH</t>
  </si>
  <si>
    <t>3030149-13</t>
  </si>
  <si>
    <t>30030152-13</t>
  </si>
  <si>
    <t>30030155-13</t>
  </si>
  <si>
    <t>1130010700-8</t>
  </si>
  <si>
    <t>1130010703-26</t>
  </si>
  <si>
    <t>820010064-2</t>
  </si>
  <si>
    <t>820010067-2</t>
  </si>
  <si>
    <t>610873705-6</t>
  </si>
  <si>
    <t xml:space="preserve">PUERTO PLATA </t>
  </si>
  <si>
    <t>2310010046-5</t>
  </si>
  <si>
    <t>1130030444-8</t>
  </si>
  <si>
    <t>1130030447-26</t>
  </si>
  <si>
    <t>611434390-6</t>
  </si>
  <si>
    <t>820070070-2</t>
  </si>
  <si>
    <t>820070073-2</t>
  </si>
  <si>
    <t>2310040103-5</t>
  </si>
  <si>
    <t>1510020323-20</t>
  </si>
  <si>
    <t>1130020395-8</t>
  </si>
  <si>
    <t>1130020398-26</t>
  </si>
  <si>
    <t>2310030109-5</t>
  </si>
  <si>
    <t>60060070-8</t>
  </si>
  <si>
    <t>2310030594-5</t>
  </si>
  <si>
    <t>22850717-2</t>
  </si>
  <si>
    <t>22850715-2</t>
  </si>
  <si>
    <t>820070139-2</t>
  </si>
  <si>
    <t>820070142-2</t>
  </si>
  <si>
    <t>2730080566-9</t>
  </si>
  <si>
    <t>730080569-9</t>
  </si>
  <si>
    <t>27300880572-9</t>
  </si>
  <si>
    <t>2730080579-9</t>
  </si>
  <si>
    <t>2730080583-9</t>
  </si>
  <si>
    <t>2730080586-9</t>
  </si>
  <si>
    <t>3070050753-17</t>
  </si>
  <si>
    <t>135348254-6</t>
  </si>
  <si>
    <t>10020863-20</t>
  </si>
  <si>
    <t>1130070564-8</t>
  </si>
  <si>
    <t>35141530238-21</t>
  </si>
  <si>
    <t>820040043-2</t>
  </si>
  <si>
    <t>820040047-2</t>
  </si>
  <si>
    <t>820040050-2</t>
  </si>
  <si>
    <t>610874938-6</t>
  </si>
  <si>
    <t>120020039-5</t>
  </si>
  <si>
    <t>1130070150-8</t>
  </si>
  <si>
    <t>2310110029-5</t>
  </si>
  <si>
    <t>22850718-2</t>
  </si>
  <si>
    <t>820070036-2</t>
  </si>
  <si>
    <t>082424222-6</t>
  </si>
  <si>
    <t>70050206-17</t>
  </si>
  <si>
    <t>00080413-16</t>
  </si>
  <si>
    <t>PLAZA MARINA</t>
  </si>
  <si>
    <t>1130010285-8</t>
  </si>
  <si>
    <t>820070071-2</t>
  </si>
  <si>
    <t>820070074-2</t>
  </si>
  <si>
    <t>310030075-5</t>
  </si>
  <si>
    <t>20538155-6</t>
  </si>
  <si>
    <t>610875817-6</t>
  </si>
  <si>
    <t>5260020256-10</t>
  </si>
  <si>
    <t>3070010278-17</t>
  </si>
  <si>
    <t>1130070476-26</t>
  </si>
  <si>
    <t>1130070477-8</t>
  </si>
  <si>
    <t>80050007-21</t>
  </si>
  <si>
    <t>80050010-21</t>
  </si>
  <si>
    <t>80050013-21</t>
  </si>
  <si>
    <t>610827083-6</t>
  </si>
  <si>
    <t>820010036-1</t>
  </si>
  <si>
    <t>820010039-2</t>
  </si>
  <si>
    <t>2310020086-5</t>
  </si>
  <si>
    <t>2730080255-9</t>
  </si>
  <si>
    <t>35197937170-9</t>
  </si>
  <si>
    <t>3070050285-17</t>
  </si>
  <si>
    <t>1130020246-8</t>
  </si>
  <si>
    <t>2310030087-5</t>
  </si>
  <si>
    <t>2310030090-5</t>
  </si>
  <si>
    <t>610827445-6</t>
  </si>
  <si>
    <t>610859763-6</t>
  </si>
  <si>
    <t>22850732-2</t>
  </si>
  <si>
    <t>82010317-2</t>
  </si>
  <si>
    <t>200100321-1</t>
  </si>
  <si>
    <t>820010324-1</t>
  </si>
  <si>
    <t>10030505-5</t>
  </si>
  <si>
    <t>9300040491-12</t>
  </si>
  <si>
    <t>3002730040467-9</t>
  </si>
  <si>
    <t>3002730040470-9</t>
  </si>
  <si>
    <t>3002730040473-9</t>
  </si>
  <si>
    <t>3070010610-17</t>
  </si>
  <si>
    <t>34586605-10</t>
  </si>
  <si>
    <t>10020742-20</t>
  </si>
  <si>
    <t>1130070644-8</t>
  </si>
  <si>
    <t>1130070647-26</t>
  </si>
  <si>
    <t>237498708-8</t>
  </si>
  <si>
    <t>20538156-6</t>
  </si>
  <si>
    <t>61143299-6</t>
  </si>
  <si>
    <t>820010069-1</t>
  </si>
  <si>
    <t>820010072-1</t>
  </si>
  <si>
    <t>820010075-1</t>
  </si>
  <si>
    <t>10030197-5</t>
  </si>
  <si>
    <t>10030200-5</t>
  </si>
  <si>
    <t>30090278-1</t>
  </si>
  <si>
    <t>611435727-6</t>
  </si>
  <si>
    <t>820010021-1</t>
  </si>
  <si>
    <t>820010024-1</t>
  </si>
  <si>
    <t>1003197-5</t>
  </si>
  <si>
    <t>82070225-2</t>
  </si>
  <si>
    <t>82070228-2</t>
  </si>
  <si>
    <t>10020233-5</t>
  </si>
  <si>
    <t>30110223-26</t>
  </si>
  <si>
    <t>30110226-8</t>
  </si>
  <si>
    <t>610825922-6</t>
  </si>
  <si>
    <t>79542282-6</t>
  </si>
  <si>
    <t>820010132-1</t>
  </si>
  <si>
    <t>820010135-1</t>
  </si>
  <si>
    <t>400060183-9</t>
  </si>
  <si>
    <t>400060186-9</t>
  </si>
  <si>
    <t>280939532-8</t>
  </si>
  <si>
    <t>7005083-17</t>
  </si>
  <si>
    <t>30010424-5</t>
  </si>
  <si>
    <t>82276872-6</t>
  </si>
  <si>
    <t>130030501-8</t>
  </si>
  <si>
    <t>507350336-6</t>
  </si>
  <si>
    <t>00020067-6</t>
  </si>
  <si>
    <t>10030157-5</t>
  </si>
  <si>
    <t>820010058-1</t>
  </si>
  <si>
    <t>820010061-1</t>
  </si>
  <si>
    <t>820010064-1</t>
  </si>
  <si>
    <t>10020248-20</t>
  </si>
  <si>
    <t>602349229-6</t>
  </si>
  <si>
    <t>00090310-12</t>
  </si>
  <si>
    <t>06287111-11</t>
  </si>
  <si>
    <t xml:space="preserve">SAMANA </t>
  </si>
  <si>
    <t>30010599-8</t>
  </si>
  <si>
    <t>610826790-6</t>
  </si>
  <si>
    <t>317274155-5</t>
  </si>
  <si>
    <t>320782607-5</t>
  </si>
  <si>
    <t>320831294-5</t>
  </si>
  <si>
    <t>320901451-5</t>
  </si>
  <si>
    <t>610826881-6</t>
  </si>
  <si>
    <t>820070415-1</t>
  </si>
  <si>
    <t>820070418-1</t>
  </si>
  <si>
    <t>2005/2024</t>
  </si>
  <si>
    <t>22850739-2</t>
  </si>
  <si>
    <t>22850738-2</t>
  </si>
  <si>
    <t>30040470-1</t>
  </si>
  <si>
    <t>70010691-17</t>
  </si>
  <si>
    <t>30010798-26</t>
  </si>
  <si>
    <t>30010801-1</t>
  </si>
  <si>
    <t>20538157-6</t>
  </si>
  <si>
    <t>608785844-6</t>
  </si>
  <si>
    <t>820070145-1</t>
  </si>
  <si>
    <t>820070148-1</t>
  </si>
  <si>
    <t>82007148-1</t>
  </si>
  <si>
    <t>70050254-17</t>
  </si>
  <si>
    <t>300110515-1</t>
  </si>
  <si>
    <t>608947794-6</t>
  </si>
  <si>
    <t>22850742-2</t>
  </si>
  <si>
    <t>820010117-1</t>
  </si>
  <si>
    <t>820010120-1</t>
  </si>
  <si>
    <t>77624854-6</t>
  </si>
  <si>
    <t>10010225-5</t>
  </si>
  <si>
    <t>10020349-20</t>
  </si>
  <si>
    <t>10020352-20</t>
  </si>
  <si>
    <t>507350494-6</t>
  </si>
  <si>
    <t>30070506-8</t>
  </si>
  <si>
    <t>30070509-8</t>
  </si>
  <si>
    <t>608787924-6</t>
  </si>
  <si>
    <t>87654301-6</t>
  </si>
  <si>
    <t>820020085-1</t>
  </si>
  <si>
    <t>820020088-1</t>
  </si>
  <si>
    <t>10010138-5</t>
  </si>
  <si>
    <t>60030208-10</t>
  </si>
  <si>
    <t>01032480-13</t>
  </si>
  <si>
    <t>00050267-9</t>
  </si>
  <si>
    <t>40050270-1</t>
  </si>
  <si>
    <t>610602744-6</t>
  </si>
  <si>
    <t>30030474-8</t>
  </si>
  <si>
    <t>10040088-10</t>
  </si>
  <si>
    <t>608756982-6</t>
  </si>
  <si>
    <t>820020197-1</t>
  </si>
  <si>
    <t>820020093-1</t>
  </si>
  <si>
    <t>200200100-1</t>
  </si>
  <si>
    <t>200200103-1</t>
  </si>
  <si>
    <t>10010146-5</t>
  </si>
  <si>
    <t>10020323-11</t>
  </si>
  <si>
    <t>10020326-11</t>
  </si>
  <si>
    <t>10020329-11</t>
  </si>
  <si>
    <t>400050166-1</t>
  </si>
  <si>
    <t>60050448-5</t>
  </si>
  <si>
    <t>10020609-20</t>
  </si>
  <si>
    <t>30030554-8</t>
  </si>
  <si>
    <t>608787205-6</t>
  </si>
  <si>
    <t>20538159-6</t>
  </si>
  <si>
    <t>608787363-6</t>
  </si>
  <si>
    <t>22850745-2</t>
  </si>
  <si>
    <t>22850744-2</t>
  </si>
  <si>
    <t>820010414-1</t>
  </si>
  <si>
    <t>820010417-1</t>
  </si>
  <si>
    <t>660299842-6</t>
  </si>
  <si>
    <t>6070654-5</t>
  </si>
  <si>
    <t>10060465-5</t>
  </si>
  <si>
    <t>10060468-5</t>
  </si>
  <si>
    <t>10060473-5</t>
  </si>
  <si>
    <t>10020658-11</t>
  </si>
  <si>
    <t>860030645-1</t>
  </si>
  <si>
    <t>70050823-17</t>
  </si>
  <si>
    <t>0013145-9</t>
  </si>
  <si>
    <t>10110404-5</t>
  </si>
  <si>
    <t>30010400-8</t>
  </si>
  <si>
    <t>820020090-1</t>
  </si>
  <si>
    <t>820020096-1</t>
  </si>
  <si>
    <t>70050150-17</t>
  </si>
  <si>
    <t>10060072-5</t>
  </si>
  <si>
    <t>10050075-5</t>
  </si>
  <si>
    <t>94484910-1</t>
  </si>
  <si>
    <t>94526506-1</t>
  </si>
  <si>
    <t>301110503-8</t>
  </si>
  <si>
    <t>30110507-8</t>
  </si>
  <si>
    <t>94772969-1</t>
  </si>
  <si>
    <t>610922098-6</t>
  </si>
  <si>
    <t>820010056-1</t>
  </si>
  <si>
    <t>820010059-1</t>
  </si>
  <si>
    <t>10060085-5</t>
  </si>
  <si>
    <t>8945412-11</t>
  </si>
  <si>
    <t>60030440-5</t>
  </si>
  <si>
    <t>820040243-1</t>
  </si>
  <si>
    <t>820040246-1</t>
  </si>
  <si>
    <t>30030443-26</t>
  </si>
  <si>
    <t>30030446-8</t>
  </si>
  <si>
    <t>610922219-6</t>
  </si>
  <si>
    <t>10060066-5</t>
  </si>
  <si>
    <t>0010279-9</t>
  </si>
  <si>
    <t>820040283-1</t>
  </si>
  <si>
    <t>820040286-1</t>
  </si>
  <si>
    <t>10060480-5</t>
  </si>
  <si>
    <t>10170060-10</t>
  </si>
  <si>
    <t>10020528-20</t>
  </si>
  <si>
    <t>30010494-8</t>
  </si>
  <si>
    <t>2105/2024</t>
  </si>
  <si>
    <t>MAYO DEL 2024</t>
  </si>
  <si>
    <t>82010490-2</t>
  </si>
  <si>
    <t>20150749-6</t>
  </si>
  <si>
    <t>82010486-2</t>
  </si>
  <si>
    <t>20538158-6</t>
  </si>
  <si>
    <t>61092036-6</t>
  </si>
  <si>
    <t>TOTAL GENERAL DOLARES</t>
  </si>
  <si>
    <t xml:space="preserve">Numero </t>
  </si>
  <si>
    <t xml:space="preserve">Cuenta </t>
  </si>
  <si>
    <t>Relacion de Egresos 31 de Mayo 2024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</si>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</sst>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_);_(* \(#,##0.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7" fillId="3" borderId="0">
      <alignment horizontal="left" vertical="top"/>
    </xf>
    <xf numFmtId="0" fontId="7" fillId="3" borderId="0">
      <alignment horizontal="left" vertical="top"/>
    </xf>
    <xf numFmtId="0" fontId="8" fillId="3" borderId="0">
      <alignment horizontal="left" vertical="top"/>
    </xf>
    <xf numFmtId="0" fontId="9" fillId="3" borderId="0">
      <alignment horizontal="left" vertical="top"/>
    </xf>
    <xf numFmtId="0" fontId="9" fillId="3" borderId="0">
      <alignment horizontal="right" vertical="top"/>
    </xf>
    <xf numFmtId="0" fontId="10" fillId="3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left" vertical="top"/>
    </xf>
    <xf numFmtId="0" fontId="12" fillId="3" borderId="0">
      <alignment horizontal="left" vertical="top"/>
    </xf>
    <xf numFmtId="0" fontId="13" fillId="3" borderId="0">
      <alignment horizontal="center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5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7" fillId="3" borderId="0">
      <alignment horizontal="left" vertical="top"/>
    </xf>
    <xf numFmtId="0" fontId="14" fillId="3" borderId="0">
      <alignment horizontal="left" vertical="top"/>
    </xf>
    <xf numFmtId="0" fontId="12" fillId="4" borderId="0">
      <alignment horizontal="left" vertical="top"/>
    </xf>
    <xf numFmtId="0" fontId="8" fillId="3" borderId="0">
      <alignment horizontal="center" vertical="top"/>
    </xf>
    <xf numFmtId="0" fontId="16" fillId="3" borderId="0">
      <alignment horizontal="center" vertical="top"/>
    </xf>
    <xf numFmtId="0" fontId="9" fillId="3" borderId="0">
      <alignment horizontal="right" vertical="top"/>
    </xf>
    <xf numFmtId="0" fontId="17" fillId="3" borderId="0">
      <alignment horizontal="left"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18" fillId="0" borderId="0" xfId="0" applyFont="1"/>
    <xf numFmtId="0" fontId="19" fillId="5" borderId="0" xfId="0" applyFont="1" applyFill="1"/>
    <xf numFmtId="0" fontId="6" fillId="0" borderId="0" xfId="0" applyFont="1"/>
    <xf numFmtId="0" fontId="18" fillId="5" borderId="0" xfId="0" applyFont="1" applyFill="1"/>
    <xf numFmtId="0" fontId="5" fillId="0" borderId="0" xfId="0" applyFont="1" applyAlignment="1">
      <alignment horizontal="center"/>
    </xf>
    <xf numFmtId="14" fontId="23" fillId="5" borderId="2" xfId="0" applyNumberFormat="1" applyFont="1" applyFill="1" applyBorder="1" applyAlignment="1">
      <alignment horizontal="center" wrapText="1"/>
    </xf>
    <xf numFmtId="0" fontId="23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4" fontId="23" fillId="5" borderId="3" xfId="0" applyNumberFormat="1" applyFont="1" applyFill="1" applyBorder="1"/>
    <xf numFmtId="14" fontId="23" fillId="5" borderId="3" xfId="0" applyNumberFormat="1" applyFont="1" applyFill="1" applyBorder="1" applyAlignment="1">
      <alignment horizontal="center"/>
    </xf>
    <xf numFmtId="0" fontId="23" fillId="5" borderId="3" xfId="0" applyFont="1" applyFill="1" applyBorder="1"/>
    <xf numFmtId="4" fontId="25" fillId="0" borderId="10" xfId="0" applyNumberFormat="1" applyFont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7" fillId="5" borderId="0" xfId="0" applyFont="1" applyFill="1" applyAlignment="1">
      <alignment vertical="center" wrapText="1"/>
    </xf>
    <xf numFmtId="0" fontId="23" fillId="5" borderId="0" xfId="0" applyFont="1" applyFill="1"/>
    <xf numFmtId="0" fontId="7" fillId="5" borderId="0" xfId="0" applyFont="1" applyFill="1" applyAlignment="1">
      <alignment horizontal="left" wrapText="1"/>
    </xf>
    <xf numFmtId="14" fontId="23" fillId="5" borderId="3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4" fontId="23" fillId="5" borderId="3" xfId="0" applyNumberFormat="1" applyFont="1" applyFill="1" applyBorder="1" applyAlignment="1">
      <alignment horizontal="center" wrapText="1"/>
    </xf>
    <xf numFmtId="4" fontId="24" fillId="0" borderId="3" xfId="0" applyNumberFormat="1" applyFont="1" applyBorder="1"/>
    <xf numFmtId="0" fontId="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 wrapText="1"/>
    </xf>
    <xf numFmtId="0" fontId="29" fillId="5" borderId="0" xfId="0" applyFont="1" applyFill="1" applyAlignment="1">
      <alignment horizontal="left" vertical="top" wrapText="1"/>
    </xf>
    <xf numFmtId="0" fontId="20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20" fillId="5" borderId="0" xfId="0" applyFont="1" applyFill="1"/>
    <xf numFmtId="14" fontId="23" fillId="5" borderId="3" xfId="0" applyNumberFormat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4" fontId="24" fillId="5" borderId="10" xfId="0" applyNumberFormat="1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right" wrapText="1"/>
    </xf>
    <xf numFmtId="0" fontId="32" fillId="5" borderId="0" xfId="0" applyFont="1" applyFill="1" applyAlignment="1">
      <alignment horizontal="center" wrapText="1"/>
    </xf>
    <xf numFmtId="0" fontId="34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34" fillId="5" borderId="3" xfId="0" applyFont="1" applyFill="1" applyBorder="1" applyAlignment="1">
      <alignment horizontal="center"/>
    </xf>
    <xf numFmtId="4" fontId="34" fillId="5" borderId="3" xfId="0" applyNumberFormat="1" applyFont="1" applyFill="1" applyBorder="1" applyAlignment="1">
      <alignment horizontal="right"/>
    </xf>
    <xf numFmtId="0" fontId="34" fillId="5" borderId="3" xfId="0" applyFont="1" applyFill="1" applyBorder="1" applyAlignment="1">
      <alignment horizontal="right"/>
    </xf>
    <xf numFmtId="0" fontId="23" fillId="5" borderId="2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right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34" fillId="5" borderId="0" xfId="0" applyFont="1" applyFill="1"/>
    <xf numFmtId="0" fontId="24" fillId="5" borderId="0" xfId="0" applyFont="1" applyFill="1" applyAlignment="1">
      <alignment horizontal="center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14" fontId="34" fillId="5" borderId="3" xfId="0" applyNumberFormat="1" applyFont="1" applyFill="1" applyBorder="1" applyAlignment="1">
      <alignment horizontal="center"/>
    </xf>
    <xf numFmtId="4" fontId="34" fillId="5" borderId="3" xfId="0" applyNumberFormat="1" applyFont="1" applyFill="1" applyBorder="1"/>
    <xf numFmtId="0" fontId="2" fillId="5" borderId="0" xfId="0" applyFont="1" applyFill="1" applyAlignment="1">
      <alignment horizontal="right" vertical="center" wrapText="1"/>
    </xf>
    <xf numFmtId="4" fontId="36" fillId="0" borderId="10" xfId="0" applyNumberFormat="1" applyFont="1" applyBorder="1"/>
    <xf numFmtId="14" fontId="34" fillId="5" borderId="3" xfId="0" applyNumberFormat="1" applyFont="1" applyFill="1" applyBorder="1" applyAlignment="1">
      <alignment horizontal="center" wrapText="1"/>
    </xf>
    <xf numFmtId="0" fontId="2" fillId="5" borderId="0" xfId="0" applyFont="1" applyFill="1"/>
    <xf numFmtId="0" fontId="5" fillId="0" borderId="12" xfId="0" applyFont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4" fontId="36" fillId="5" borderId="10" xfId="0" applyNumberFormat="1" applyFont="1" applyFill="1" applyBorder="1"/>
    <xf numFmtId="0" fontId="39" fillId="5" borderId="0" xfId="0" applyFont="1" applyFill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0" fillId="5" borderId="0" xfId="0" applyFont="1" applyFill="1" applyAlignment="1">
      <alignment horizontal="right"/>
    </xf>
    <xf numFmtId="4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/>
    <xf numFmtId="0" fontId="5" fillId="0" borderId="12" xfId="0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2" fillId="5" borderId="9" xfId="0" applyNumberFormat="1" applyFont="1" applyFill="1" applyBorder="1" applyAlignment="1">
      <alignment horizontal="center" vertical="center" wrapText="1"/>
    </xf>
    <xf numFmtId="0" fontId="36" fillId="5" borderId="0" xfId="0" applyFont="1" applyFill="1"/>
    <xf numFmtId="0" fontId="41" fillId="5" borderId="0" xfId="0" applyFont="1" applyFill="1" applyAlignment="1">
      <alignment horizontal="center"/>
    </xf>
    <xf numFmtId="0" fontId="2" fillId="5" borderId="3" xfId="0" applyFont="1" applyFill="1" applyBorder="1" applyAlignment="1">
      <alignment horizontal="right"/>
    </xf>
    <xf numFmtId="4" fontId="2" fillId="5" borderId="2" xfId="0" applyNumberFormat="1" applyFont="1" applyFill="1" applyBorder="1"/>
    <xf numFmtId="0" fontId="3" fillId="8" borderId="8" xfId="0" applyFont="1" applyFill="1" applyBorder="1" applyAlignment="1">
      <alignment horizontal="center" wrapText="1"/>
    </xf>
    <xf numFmtId="0" fontId="38" fillId="6" borderId="7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3" fillId="5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4" fontId="23" fillId="0" borderId="3" xfId="0" applyNumberFormat="1" applyFont="1" applyBorder="1" applyAlignment="1">
      <alignment horizontal="center" vertical="center" wrapText="1"/>
    </xf>
    <xf numFmtId="14" fontId="34" fillId="5" borderId="3" xfId="0" applyNumberFormat="1" applyFont="1" applyFill="1" applyBorder="1" applyAlignment="1">
      <alignment horizontal="left"/>
    </xf>
    <xf numFmtId="0" fontId="24" fillId="5" borderId="3" xfId="0" applyFont="1" applyFill="1" applyBorder="1" applyAlignment="1">
      <alignment horizontal="center"/>
    </xf>
    <xf numFmtId="4" fontId="35" fillId="0" borderId="3" xfId="0" applyNumberFormat="1" applyFont="1" applyBorder="1" applyAlignment="1">
      <alignment wrapText="1"/>
    </xf>
    <xf numFmtId="0" fontId="21" fillId="8" borderId="7" xfId="0" applyFont="1" applyFill="1" applyBorder="1" applyAlignment="1">
      <alignment horizontal="center" wrapText="1"/>
    </xf>
    <xf numFmtId="4" fontId="13" fillId="5" borderId="3" xfId="0" applyNumberFormat="1" applyFont="1" applyFill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3" fillId="8" borderId="1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43" fillId="2" borderId="0" xfId="0" applyFont="1" applyFill="1"/>
    <xf numFmtId="0" fontId="2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0" fillId="5" borderId="15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top"/>
    </xf>
    <xf numFmtId="17" fontId="20" fillId="5" borderId="0" xfId="0" applyNumberFormat="1" applyFont="1" applyFill="1" applyAlignment="1">
      <alignment horizontal="center" vertical="top"/>
    </xf>
    <xf numFmtId="4" fontId="34" fillId="5" borderId="3" xfId="0" applyNumberFormat="1" applyFont="1" applyFill="1" applyBorder="1" applyAlignment="1">
      <alignment horizontal="right" wrapText="1"/>
    </xf>
    <xf numFmtId="0" fontId="34" fillId="5" borderId="3" xfId="0" applyFont="1" applyFill="1" applyBorder="1" applyAlignment="1">
      <alignment horizontal="left"/>
    </xf>
    <xf numFmtId="14" fontId="34" fillId="5" borderId="2" xfId="0" applyNumberFormat="1" applyFont="1" applyFill="1" applyBorder="1" applyAlignment="1">
      <alignment horizontal="left"/>
    </xf>
    <xf numFmtId="4" fontId="6" fillId="5" borderId="3" xfId="0" applyNumberFormat="1" applyFont="1" applyFill="1" applyBorder="1" applyAlignment="1">
      <alignment horizontal="center" wrapText="1"/>
    </xf>
    <xf numFmtId="0" fontId="34" fillId="5" borderId="3" xfId="0" applyFont="1" applyFill="1" applyBorder="1"/>
    <xf numFmtId="4" fontId="30" fillId="5" borderId="3" xfId="0" applyNumberFormat="1" applyFont="1" applyFill="1" applyBorder="1"/>
    <xf numFmtId="4" fontId="36" fillId="5" borderId="9" xfId="0" applyNumberFormat="1" applyFont="1" applyFill="1" applyBorder="1"/>
    <xf numFmtId="0" fontId="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5" fillId="0" borderId="12" xfId="0" applyFont="1" applyBorder="1"/>
    <xf numFmtId="0" fontId="45" fillId="0" borderId="12" xfId="0" applyFont="1" applyBorder="1" applyAlignment="1">
      <alignment horizontal="right"/>
    </xf>
    <xf numFmtId="0" fontId="48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8" fillId="6" borderId="14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31" fillId="8" borderId="3" xfId="0" applyFont="1" applyFill="1" applyBorder="1" applyAlignment="1">
      <alignment horizontal="center" wrapText="1"/>
    </xf>
    <xf numFmtId="0" fontId="30" fillId="8" borderId="18" xfId="0" applyFont="1" applyFill="1" applyBorder="1" applyAlignment="1">
      <alignment horizontal="center" wrapText="1"/>
    </xf>
    <xf numFmtId="0" fontId="30" fillId="8" borderId="14" xfId="0" applyFont="1" applyFill="1" applyBorder="1" applyAlignment="1">
      <alignment horizontal="center" wrapText="1"/>
    </xf>
    <xf numFmtId="0" fontId="30" fillId="8" borderId="13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31" fillId="8" borderId="1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0" xfId="0" applyFont="1" applyFill="1" applyAlignment="1">
      <alignment wrapText="1"/>
    </xf>
    <xf numFmtId="0" fontId="50" fillId="6" borderId="0" xfId="0" applyFont="1" applyFill="1" applyAlignment="1">
      <alignment wrapText="1"/>
    </xf>
    <xf numFmtId="2" fontId="49" fillId="7" borderId="9" xfId="0" applyNumberFormat="1" applyFont="1" applyFill="1" applyBorder="1"/>
    <xf numFmtId="0" fontId="46" fillId="6" borderId="6" xfId="0" applyFont="1" applyFill="1" applyBorder="1" applyAlignment="1">
      <alignment horizontal="center" wrapText="1"/>
    </xf>
    <xf numFmtId="0" fontId="46" fillId="6" borderId="11" xfId="0" applyFont="1" applyFill="1" applyBorder="1" applyAlignment="1">
      <alignment horizontal="center" wrapText="1"/>
    </xf>
    <xf numFmtId="0" fontId="46" fillId="6" borderId="5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" fillId="5" borderId="17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0" fontId="42" fillId="7" borderId="11" xfId="0" applyFont="1" applyFill="1" applyBorder="1" applyAlignment="1">
      <alignment horizontal="center"/>
    </xf>
    <xf numFmtId="0" fontId="49" fillId="7" borderId="0" xfId="0" applyFont="1" applyFill="1" applyAlignment="1">
      <alignment horizontal="right"/>
    </xf>
    <xf numFmtId="0" fontId="2" fillId="5" borderId="0" xfId="0" applyFont="1" applyFill="1" applyAlignment="1">
      <alignment horizontal="center" vertical="center"/>
    </xf>
    <xf numFmtId="0" fontId="37" fillId="5" borderId="0" xfId="0" applyFont="1" applyFill="1" applyAlignment="1">
      <alignment horizontal="center"/>
    </xf>
    <xf numFmtId="17" fontId="37" fillId="5" borderId="17" xfId="0" applyNumberFormat="1" applyFont="1" applyFill="1" applyBorder="1" applyAlignment="1">
      <alignment horizontal="center"/>
    </xf>
    <xf numFmtId="0" fontId="26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8" fillId="5" borderId="6" xfId="0" applyFont="1" applyFill="1" applyBorder="1" applyAlignment="1">
      <alignment horizontal="right"/>
    </xf>
    <xf numFmtId="0" fontId="28" fillId="5" borderId="11" xfId="0" applyFont="1" applyFill="1" applyBorder="1" applyAlignment="1">
      <alignment horizontal="right"/>
    </xf>
    <xf numFmtId="0" fontId="28" fillId="5" borderId="5" xfId="0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4" fillId="5" borderId="15" xfId="0" applyFont="1" applyFill="1" applyBorder="1" applyAlignment="1">
      <alignment horizontal="right"/>
    </xf>
    <xf numFmtId="0" fontId="27" fillId="5" borderId="6" xfId="0" applyFont="1" applyFill="1" applyBorder="1" applyAlignment="1">
      <alignment horizontal="right"/>
    </xf>
    <xf numFmtId="0" fontId="27" fillId="5" borderId="11" xfId="0" applyFont="1" applyFill="1" applyBorder="1" applyAlignment="1">
      <alignment horizontal="right"/>
    </xf>
    <xf numFmtId="0" fontId="27" fillId="5" borderId="5" xfId="0" applyFont="1" applyFill="1" applyBorder="1" applyAlignment="1">
      <alignment horizontal="right"/>
    </xf>
    <xf numFmtId="0" fontId="51" fillId="0" borderId="0" xfId="0" applyFont="1"/>
    <xf numFmtId="0" fontId="52" fillId="0" borderId="0" xfId="0" applyFont="1"/>
    <xf numFmtId="165" fontId="52" fillId="0" borderId="0" xfId="0" applyNumberFormat="1" applyFont="1"/>
    <xf numFmtId="0" fontId="52" fillId="0" borderId="0" xfId="0" applyFont="1" applyAlignment="1">
      <alignment horizontal="center" readingOrder="1"/>
    </xf>
    <xf numFmtId="0" fontId="52" fillId="0" borderId="0" xfId="0" applyFont="1" applyAlignment="1">
      <alignment wrapText="1"/>
    </xf>
    <xf numFmtId="0" fontId="43" fillId="0" borderId="0" xfId="0" applyFont="1" applyAlignment="1">
      <alignment horizontal="center"/>
    </xf>
    <xf numFmtId="165" fontId="53" fillId="0" borderId="0" xfId="0" applyNumberFormat="1" applyFont="1"/>
    <xf numFmtId="0" fontId="52" fillId="0" borderId="8" xfId="0" applyFont="1" applyBorder="1" applyAlignment="1">
      <alignment vertical="center" wrapText="1"/>
    </xf>
    <xf numFmtId="43" fontId="52" fillId="0" borderId="0" xfId="0" applyNumberFormat="1" applyFont="1"/>
    <xf numFmtId="43" fontId="52" fillId="0" borderId="0" xfId="0" applyNumberFormat="1" applyFont="1" applyAlignment="1">
      <alignment horizontal="center" readingOrder="1"/>
    </xf>
    <xf numFmtId="0" fontId="22" fillId="0" borderId="8" xfId="0" applyFont="1" applyBorder="1" applyAlignment="1">
      <alignment wrapText="1"/>
    </xf>
    <xf numFmtId="165" fontId="51" fillId="0" borderId="0" xfId="0" applyNumberFormat="1" applyFont="1"/>
    <xf numFmtId="43" fontId="52" fillId="0" borderId="0" xfId="28" applyFont="1"/>
    <xf numFmtId="165" fontId="0" fillId="0" borderId="0" xfId="0" applyNumberFormat="1"/>
    <xf numFmtId="165" fontId="54" fillId="9" borderId="0" xfId="28" applyNumberFormat="1" applyFont="1" applyFill="1" applyBorder="1" applyAlignment="1">
      <alignment horizontal="center" readingOrder="1"/>
    </xf>
    <xf numFmtId="165" fontId="54" fillId="9" borderId="21" xfId="28" applyNumberFormat="1" applyFont="1" applyFill="1" applyBorder="1" applyAlignment="1">
      <alignment horizontal="center" readingOrder="1"/>
    </xf>
    <xf numFmtId="0" fontId="45" fillId="9" borderId="21" xfId="0" applyFont="1" applyFill="1" applyBorder="1" applyAlignment="1">
      <alignment vertical="center" wrapText="1"/>
    </xf>
    <xf numFmtId="165" fontId="52" fillId="0" borderId="0" xfId="28" applyNumberFormat="1" applyFont="1"/>
    <xf numFmtId="165" fontId="52" fillId="0" borderId="0" xfId="28" applyNumberFormat="1" applyFont="1" applyAlignment="1">
      <alignment horizontal="center" readingOrder="1"/>
    </xf>
    <xf numFmtId="0" fontId="52" fillId="0" borderId="0" xfId="0" applyFont="1" applyAlignment="1">
      <alignment horizontal="left" wrapText="1"/>
    </xf>
    <xf numFmtId="165" fontId="22" fillId="0" borderId="0" xfId="28" applyNumberFormat="1" applyFont="1" applyAlignment="1">
      <alignment horizontal="center" readingOrder="1"/>
    </xf>
    <xf numFmtId="0" fontId="22" fillId="0" borderId="0" xfId="0" applyFont="1" applyAlignment="1">
      <alignment horizontal="left" wrapText="1"/>
    </xf>
    <xf numFmtId="165" fontId="52" fillId="0" borderId="0" xfId="28" applyNumberFormat="1" applyFont="1" applyBorder="1"/>
    <xf numFmtId="165" fontId="52" fillId="0" borderId="0" xfId="28" applyNumberFormat="1" applyFont="1" applyBorder="1" applyAlignment="1">
      <alignment horizontal="center" readingOrder="1"/>
    </xf>
    <xf numFmtId="165" fontId="22" fillId="0" borderId="0" xfId="28" applyNumberFormat="1" applyFont="1" applyBorder="1"/>
    <xf numFmtId="165" fontId="22" fillId="0" borderId="0" xfId="28" applyNumberFormat="1" applyFont="1" applyBorder="1" applyAlignment="1">
      <alignment horizontal="center" readingOrder="1"/>
    </xf>
    <xf numFmtId="0" fontId="22" fillId="0" borderId="22" xfId="0" applyFont="1" applyBorder="1" applyAlignment="1">
      <alignment horizontal="left" wrapText="1"/>
    </xf>
    <xf numFmtId="165" fontId="52" fillId="0" borderId="0" xfId="0" applyNumberFormat="1" applyFont="1" applyAlignment="1">
      <alignment horizontal="center" readingOrder="1"/>
    </xf>
    <xf numFmtId="165" fontId="22" fillId="0" borderId="0" xfId="0" applyNumberFormat="1" applyFont="1" applyAlignment="1">
      <alignment horizontal="center" readingOrder="1"/>
    </xf>
    <xf numFmtId="165" fontId="22" fillId="0" borderId="0" xfId="0" applyNumberFormat="1" applyFont="1"/>
    <xf numFmtId="165" fontId="52" fillId="0" borderId="0" xfId="28" applyNumberFormat="1" applyFont="1" applyBorder="1" applyAlignment="1">
      <alignment horizontal="center" vertical="center"/>
    </xf>
    <xf numFmtId="43" fontId="52" fillId="0" borderId="0" xfId="28" applyFont="1" applyBorder="1"/>
    <xf numFmtId="43" fontId="22" fillId="0" borderId="0" xfId="28" applyFont="1" applyBorder="1"/>
    <xf numFmtId="166" fontId="46" fillId="0" borderId="0" xfId="0" applyNumberFormat="1" applyFont="1"/>
    <xf numFmtId="166" fontId="22" fillId="0" borderId="0" xfId="0" applyNumberFormat="1" applyFont="1"/>
    <xf numFmtId="166" fontId="22" fillId="0" borderId="0" xfId="0" applyNumberFormat="1" applyFont="1" applyAlignment="1">
      <alignment horizontal="center" readingOrder="1"/>
    </xf>
    <xf numFmtId="0" fontId="43" fillId="0" borderId="0" xfId="0" applyFont="1"/>
    <xf numFmtId="0" fontId="55" fillId="10" borderId="0" xfId="0" applyFont="1" applyFill="1" applyAlignment="1">
      <alignment horizontal="center"/>
    </xf>
    <xf numFmtId="0" fontId="55" fillId="10" borderId="23" xfId="0" applyFont="1" applyFill="1" applyBorder="1" applyAlignment="1">
      <alignment horizontal="center"/>
    </xf>
    <xf numFmtId="0" fontId="54" fillId="10" borderId="24" xfId="0" applyFont="1" applyFill="1" applyBorder="1" applyAlignment="1">
      <alignment horizontal="center"/>
    </xf>
    <xf numFmtId="0" fontId="54" fillId="10" borderId="23" xfId="0" applyFont="1" applyFill="1" applyBorder="1" applyAlignment="1">
      <alignment horizontal="center"/>
    </xf>
    <xf numFmtId="165" fontId="54" fillId="10" borderId="24" xfId="0" applyNumberFormat="1" applyFont="1" applyFill="1" applyBorder="1" applyAlignment="1">
      <alignment horizontal="center"/>
    </xf>
    <xf numFmtId="43" fontId="54" fillId="11" borderId="25" xfId="28" applyFont="1" applyFill="1" applyBorder="1" applyAlignment="1">
      <alignment horizontal="center" vertical="center" wrapText="1"/>
    </xf>
    <xf numFmtId="43" fontId="54" fillId="11" borderId="25" xfId="28" applyFont="1" applyFill="1" applyBorder="1" applyAlignment="1">
      <alignment horizontal="center" vertical="center" wrapText="1" readingOrder="1"/>
    </xf>
    <xf numFmtId="0" fontId="54" fillId="11" borderId="26" xfId="0" applyFont="1" applyFill="1" applyBorder="1" applyAlignment="1">
      <alignment horizontal="center" vertical="center" wrapText="1"/>
    </xf>
    <xf numFmtId="0" fontId="55" fillId="10" borderId="0" xfId="0" applyFont="1" applyFill="1" applyAlignment="1">
      <alignment horizontal="center" vertical="center"/>
    </xf>
    <xf numFmtId="0" fontId="55" fillId="10" borderId="27" xfId="0" applyFont="1" applyFill="1" applyBorder="1" applyAlignment="1">
      <alignment horizontal="center" vertical="center"/>
    </xf>
    <xf numFmtId="0" fontId="55" fillId="10" borderId="28" xfId="0" applyFont="1" applyFill="1" applyBorder="1" applyAlignment="1">
      <alignment horizontal="center" vertical="center"/>
    </xf>
    <xf numFmtId="0" fontId="55" fillId="10" borderId="29" xfId="0" applyFont="1" applyFill="1" applyBorder="1" applyAlignment="1">
      <alignment horizontal="center" vertical="center"/>
    </xf>
    <xf numFmtId="43" fontId="54" fillId="11" borderId="26" xfId="28" applyFont="1" applyFill="1" applyBorder="1" applyAlignment="1">
      <alignment horizontal="center" vertical="center" wrapText="1"/>
    </xf>
    <xf numFmtId="43" fontId="54" fillId="11" borderId="26" xfId="28" applyFont="1" applyFill="1" applyBorder="1" applyAlignment="1">
      <alignment horizontal="center" vertical="center" wrapText="1" readingOrder="1"/>
    </xf>
    <xf numFmtId="0" fontId="56" fillId="0" borderId="0" xfId="0" applyFont="1" applyAlignment="1">
      <alignment horizontal="center" vertical="top" wrapText="1" readingOrder="1"/>
    </xf>
    <xf numFmtId="0" fontId="57" fillId="0" borderId="0" xfId="0" applyFont="1" applyAlignment="1">
      <alignment horizontal="center" vertical="top" wrapText="1" readingOrder="1"/>
    </xf>
    <xf numFmtId="0" fontId="57" fillId="0" borderId="30" xfId="0" applyFont="1" applyBorder="1" applyAlignment="1">
      <alignment horizontal="center" vertical="top" wrapText="1" readingOrder="1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 wrapText="1" readingOrder="1"/>
    </xf>
    <xf numFmtId="0" fontId="57" fillId="0" borderId="0" xfId="0" applyFont="1" applyAlignment="1">
      <alignment horizontal="center" vertical="center" wrapText="1" readingOrder="1"/>
    </xf>
    <xf numFmtId="0" fontId="57" fillId="0" borderId="30" xfId="0" applyFont="1" applyBorder="1" applyAlignment="1">
      <alignment horizontal="center" vertical="center" wrapText="1" readingOrder="1"/>
    </xf>
  </cellXfs>
  <cellStyles count="29">
    <cellStyle name="Millares" xfId="28" builtinId="3"/>
    <cellStyle name="Millares 2" xfId="1" xr:uid="{00000000-0005-0000-0000-000000000000}"/>
    <cellStyle name="Moneda 2" xfId="27" xr:uid="{00000000-0005-0000-0000-000001000000}"/>
    <cellStyle name="Normal" xfId="0" builtinId="0"/>
    <cellStyle name="S0" xfId="2" xr:uid="{00000000-0005-0000-0000-000003000000}"/>
    <cellStyle name="S1" xfId="3" xr:uid="{00000000-0005-0000-0000-000004000000}"/>
    <cellStyle name="S10" xfId="4" xr:uid="{00000000-0005-0000-0000-000005000000}"/>
    <cellStyle name="S11" xfId="5" xr:uid="{00000000-0005-0000-0000-000006000000}"/>
    <cellStyle name="S12" xfId="6" xr:uid="{00000000-0005-0000-0000-000007000000}"/>
    <cellStyle name="S13" xfId="7" xr:uid="{00000000-0005-0000-0000-000008000000}"/>
    <cellStyle name="S14" xfId="8" xr:uid="{00000000-0005-0000-0000-000009000000}"/>
    <cellStyle name="S15" xfId="9" xr:uid="{00000000-0005-0000-0000-00000A000000}"/>
    <cellStyle name="S16" xfId="10" xr:uid="{00000000-0005-0000-0000-00000B000000}"/>
    <cellStyle name="S17" xfId="11" xr:uid="{00000000-0005-0000-0000-00000C000000}"/>
    <cellStyle name="S18" xfId="12" xr:uid="{00000000-0005-0000-0000-00000D000000}"/>
    <cellStyle name="S19" xfId="13" xr:uid="{00000000-0005-0000-0000-00000E000000}"/>
    <cellStyle name="S2" xfId="14" xr:uid="{00000000-0005-0000-0000-00000F000000}"/>
    <cellStyle name="S20" xfId="15" xr:uid="{00000000-0005-0000-0000-000010000000}"/>
    <cellStyle name="S21" xfId="16" xr:uid="{00000000-0005-0000-0000-000011000000}"/>
    <cellStyle name="S22" xfId="17" xr:uid="{00000000-0005-0000-0000-000012000000}"/>
    <cellStyle name="S23" xfId="18" xr:uid="{00000000-0005-0000-0000-000013000000}"/>
    <cellStyle name="S24" xfId="19" xr:uid="{00000000-0005-0000-0000-000014000000}"/>
    <cellStyle name="S3" xfId="20" xr:uid="{00000000-0005-0000-0000-000015000000}"/>
    <cellStyle name="S4" xfId="21" xr:uid="{00000000-0005-0000-0000-000016000000}"/>
    <cellStyle name="S5" xfId="22" xr:uid="{00000000-0005-0000-0000-000017000000}"/>
    <cellStyle name="S6" xfId="23" xr:uid="{00000000-0005-0000-0000-000018000000}"/>
    <cellStyle name="S7" xfId="24" xr:uid="{00000000-0005-0000-0000-000019000000}"/>
    <cellStyle name="S8" xfId="25" xr:uid="{00000000-0005-0000-0000-00001A000000}"/>
    <cellStyle name="S9" xfId="2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9</xdr:row>
      <xdr:rowOff>97971</xdr:rowOff>
    </xdr:from>
    <xdr:to>
      <xdr:col>5</xdr:col>
      <xdr:colOff>1063625</xdr:colOff>
      <xdr:row>14</xdr:row>
      <xdr:rowOff>101146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79376" y="1812471"/>
          <a:ext cx="14271624" cy="987425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31 de MAYO 2024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>
    <xdr:from>
      <xdr:col>1</xdr:col>
      <xdr:colOff>852717</xdr:colOff>
      <xdr:row>532</xdr:row>
      <xdr:rowOff>114754</xdr:rowOff>
    </xdr:from>
    <xdr:to>
      <xdr:col>3</xdr:col>
      <xdr:colOff>2651125</xdr:colOff>
      <xdr:row>544</xdr:row>
      <xdr:rowOff>127000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3694342" y="105778754"/>
          <a:ext cx="7100658" cy="2298246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2</xdr:col>
      <xdr:colOff>816881</xdr:colOff>
      <xdr:row>471</xdr:row>
      <xdr:rowOff>49440</xdr:rowOff>
    </xdr:from>
    <xdr:to>
      <xdr:col>3</xdr:col>
      <xdr:colOff>371927</xdr:colOff>
      <xdr:row>477</xdr:row>
      <xdr:rowOff>120196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85756" y="93997690"/>
          <a:ext cx="2730046" cy="1213756"/>
        </a:xfrm>
        <a:prstGeom prst="rect">
          <a:avLst/>
        </a:prstGeom>
      </xdr:spPr>
    </xdr:pic>
    <xdr:clientData/>
  </xdr:twoCellAnchor>
  <xdr:twoCellAnchor editAs="oneCell">
    <xdr:from>
      <xdr:col>2</xdr:col>
      <xdr:colOff>1192439</xdr:colOff>
      <xdr:row>1</xdr:row>
      <xdr:rowOff>10431</xdr:rowOff>
    </xdr:from>
    <xdr:to>
      <xdr:col>3</xdr:col>
      <xdr:colOff>278946</xdr:colOff>
      <xdr:row>8</xdr:row>
      <xdr:rowOff>9071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1314" y="200931"/>
          <a:ext cx="2261507" cy="1332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1190625</xdr:colOff>
      <xdr:row>0</xdr:row>
      <xdr:rowOff>134471</xdr:rowOff>
    </xdr:from>
    <xdr:ext cx="2709861" cy="1309323"/>
    <xdr:pic>
      <xdr:nvPicPr>
        <xdr:cNvPr id="2" name="3 Imagen">
          <a:extLst>
            <a:ext uri="{FF2B5EF4-FFF2-40B4-BE49-F238E27FC236}">
              <a16:creationId xmlns:a16="http://schemas.microsoft.com/office/drawing/2014/main" id="{B4074827-0E73-4370-8678-2774F84E34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34471"/>
          <a:ext cx="2709861" cy="1309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240832</xdr:colOff>
      <xdr:row>0</xdr:row>
      <xdr:rowOff>244094</xdr:rowOff>
    </xdr:from>
    <xdr:ext cx="1483709" cy="1096979"/>
    <xdr:pic>
      <xdr:nvPicPr>
        <xdr:cNvPr id="3" name="4 Imagen">
          <a:extLst>
            <a:ext uri="{FF2B5EF4-FFF2-40B4-BE49-F238E27FC236}">
              <a16:creationId xmlns:a16="http://schemas.microsoft.com/office/drawing/2014/main" id="{965FBB48-43B0-41F9-8DE6-FD54F7F7293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670832" y="186944"/>
          <a:ext cx="1483709" cy="109697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1984375</xdr:colOff>
      <xdr:row>81</xdr:row>
      <xdr:rowOff>0</xdr:rowOff>
    </xdr:from>
    <xdr:to>
      <xdr:col>11</xdr:col>
      <xdr:colOff>212005</xdr:colOff>
      <xdr:row>83</xdr:row>
      <xdr:rowOff>175106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FEDF899-1061-4FD3-9BEE-2878506561DF}"/>
            </a:ext>
          </a:extLst>
        </xdr:cNvPr>
        <xdr:cNvGrpSpPr/>
      </xdr:nvGrpSpPr>
      <xdr:grpSpPr>
        <a:xfrm>
          <a:off x="8620125" y="20875625"/>
          <a:ext cx="8959130" cy="2619856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366E77DE-B4E5-F56B-A997-7D09B8CB7A7E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4B2616E8-C34A-043D-FB57-08DEBA87A25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2424CA92-BBAD-022A-A4FC-1CD35C4F6D5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F876BCBD-E8C3-9AE2-4218-8929D489107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70103\Downloads\Cheques%20emitido%20may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21">
          <cell r="H21" t="str">
            <v>266359</v>
          </cell>
          <cell r="M21" t="str">
            <v>1/5/2024</v>
          </cell>
          <cell r="R21" t="str">
            <v>LAUREANO FRIAS MOTA</v>
          </cell>
          <cell r="X21" t="str">
            <v>PRESTACIONES LABORALES</v>
          </cell>
          <cell r="AE21" t="str">
            <v>NOMINA</v>
          </cell>
          <cell r="AG21">
            <v>236027.25</v>
          </cell>
        </row>
        <row r="22">
          <cell r="H22" t="str">
            <v>266360</v>
          </cell>
          <cell r="M22" t="str">
            <v>1/5/2024</v>
          </cell>
          <cell r="R22" t="str">
            <v>NIKAURY MAYERLIN MARTE CASTILLO</v>
          </cell>
          <cell r="X22" t="str">
            <v>REPOSICION DE CAJA CHICA</v>
          </cell>
          <cell r="AE22" t="str">
            <v>NOMINA</v>
          </cell>
          <cell r="AG22">
            <v>17954.14</v>
          </cell>
        </row>
        <row r="23">
          <cell r="H23" t="str">
            <v>266361</v>
          </cell>
          <cell r="M23" t="str">
            <v>3/5/2024</v>
          </cell>
          <cell r="R23" t="str">
            <v>SIND. NAC. TRABAJADORES Y EMPLEADOS DE APORDOM</v>
          </cell>
          <cell r="X23" t="str">
            <v>PAGO RETENCION A EMPLEADOS</v>
          </cell>
          <cell r="AE23" t="str">
            <v>NOMINA</v>
          </cell>
          <cell r="AG23">
            <v>14700</v>
          </cell>
        </row>
        <row r="24">
          <cell r="H24" t="str">
            <v>266362</v>
          </cell>
          <cell r="M24" t="str">
            <v>3/5/2024</v>
          </cell>
          <cell r="R24" t="str">
            <v>INSTITUTO DE AUXILIOS Y VIVIENDA (INAVI)</v>
          </cell>
          <cell r="X24" t="str">
            <v>PAGO RETENCION A EMPLEADOS</v>
          </cell>
          <cell r="AE24" t="str">
            <v>NOMINA</v>
          </cell>
          <cell r="AG24">
            <v>47850</v>
          </cell>
        </row>
        <row r="25">
          <cell r="H25" t="str">
            <v>266363</v>
          </cell>
          <cell r="M25" t="str">
            <v>3/5/2024</v>
          </cell>
          <cell r="R25" t="str">
            <v>SANDRA BEATRIZ SALAZAR EUSTAQUIO</v>
          </cell>
          <cell r="X25" t="str">
            <v>PRESTACIONES LABORALES</v>
          </cell>
          <cell r="AE25" t="str">
            <v>NOMINA</v>
          </cell>
          <cell r="AG25">
            <v>89128.72</v>
          </cell>
        </row>
        <row r="26">
          <cell r="H26" t="str">
            <v>266364</v>
          </cell>
          <cell r="M26" t="str">
            <v>3/5/2024</v>
          </cell>
          <cell r="R26" t="str">
            <v>KAREN NICOLE DURAN BAEZ</v>
          </cell>
          <cell r="X26" t="str">
            <v>PRESTACIONES LABORALES</v>
          </cell>
          <cell r="AE26" t="str">
            <v>NOMINA</v>
          </cell>
          <cell r="AG26">
            <v>98826.55</v>
          </cell>
        </row>
        <row r="27">
          <cell r="H27" t="str">
            <v>266365</v>
          </cell>
          <cell r="M27" t="str">
            <v>3/5/2024</v>
          </cell>
          <cell r="R27" t="str">
            <v>YAMILET ALTAGRACIA ROSARIO OVALLES</v>
          </cell>
          <cell r="X27" t="str">
            <v>PRESTACIONES LABORALES</v>
          </cell>
          <cell r="AE27" t="str">
            <v>NOMINA</v>
          </cell>
          <cell r="AG27">
            <v>37731.86</v>
          </cell>
        </row>
        <row r="28">
          <cell r="H28" t="str">
            <v>266366</v>
          </cell>
          <cell r="M28" t="str">
            <v>3/5/2024</v>
          </cell>
          <cell r="R28" t="str">
            <v>LUIS MARINO RODRIGUEZ CACERES</v>
          </cell>
          <cell r="X28" t="str">
            <v>PRESTACIONES LABORALES</v>
          </cell>
          <cell r="AE28" t="str">
            <v>NOMINA</v>
          </cell>
          <cell r="AG28">
            <v>10035.67</v>
          </cell>
        </row>
        <row r="29">
          <cell r="H29" t="str">
            <v>266367</v>
          </cell>
          <cell r="M29" t="str">
            <v>3/5/2024</v>
          </cell>
          <cell r="R29" t="str">
            <v>RAFAEL MARIA PEÑA</v>
          </cell>
          <cell r="X29" t="str">
            <v>PRESTACIONES LABORALES</v>
          </cell>
          <cell r="AE29" t="str">
            <v>NOMINA</v>
          </cell>
          <cell r="AG29">
            <v>10044.59</v>
          </cell>
        </row>
        <row r="30">
          <cell r="H30" t="str">
            <v>266368</v>
          </cell>
          <cell r="M30" t="str">
            <v>3/5/2024</v>
          </cell>
          <cell r="R30" t="str">
            <v>CHRISTOPHER BIENVENIDO ROSARIO GALICIA</v>
          </cell>
          <cell r="X30" t="str">
            <v>PRESTACIONES LABORALES</v>
          </cell>
          <cell r="AE30" t="str">
            <v>NOMINA</v>
          </cell>
          <cell r="AG30">
            <v>46120.67</v>
          </cell>
        </row>
        <row r="31">
          <cell r="H31" t="str">
            <v>266369</v>
          </cell>
          <cell r="M31" t="str">
            <v>3/5/2024</v>
          </cell>
          <cell r="R31" t="str">
            <v>WILKIN DE JESUS MEDINA MELO</v>
          </cell>
          <cell r="X31" t="str">
            <v>PRESTACIONES LABORALES</v>
          </cell>
          <cell r="AE31" t="str">
            <v>NOMINA</v>
          </cell>
          <cell r="AG31">
            <v>714993.7</v>
          </cell>
        </row>
        <row r="32">
          <cell r="H32" t="str">
            <v>266370</v>
          </cell>
          <cell r="M32" t="str">
            <v>3/5/2024</v>
          </cell>
          <cell r="R32" t="str">
            <v>CESAR CABRAL</v>
          </cell>
          <cell r="X32" t="str">
            <v>PRESTACIONES LABORALES</v>
          </cell>
          <cell r="AE32" t="str">
            <v>NOMINA</v>
          </cell>
          <cell r="AG32">
            <v>8785.67</v>
          </cell>
        </row>
        <row r="33">
          <cell r="H33" t="str">
            <v>266371</v>
          </cell>
          <cell r="M33" t="str">
            <v>3/5/2024</v>
          </cell>
          <cell r="R33" t="str">
            <v>CRISTIAN GUZMAN NOLASCO</v>
          </cell>
          <cell r="X33" t="str">
            <v>PRESTACIONES LABORALES</v>
          </cell>
          <cell r="AE33" t="str">
            <v>NOMINA</v>
          </cell>
          <cell r="AG33">
            <v>16805.46</v>
          </cell>
        </row>
        <row r="34">
          <cell r="H34" t="str">
            <v>266372</v>
          </cell>
          <cell r="M34" t="str">
            <v>3/5/2024</v>
          </cell>
          <cell r="R34" t="str">
            <v>ALAN WILFREDO AQUINO BERROA</v>
          </cell>
          <cell r="X34" t="str">
            <v>PRESTACIONES LABORALES</v>
          </cell>
          <cell r="AE34" t="str">
            <v>NOMINA</v>
          </cell>
          <cell r="AG34">
            <v>21001.85</v>
          </cell>
        </row>
        <row r="35">
          <cell r="H35" t="str">
            <v>266373</v>
          </cell>
          <cell r="M35" t="str">
            <v>3/5/2024</v>
          </cell>
          <cell r="R35" t="str">
            <v>MAGDALENA MARTE MORENO</v>
          </cell>
          <cell r="X35" t="str">
            <v>PRESTACIONES LABORALES</v>
          </cell>
          <cell r="AE35" t="str">
            <v>NOMINA</v>
          </cell>
          <cell r="AG35">
            <v>5083.33</v>
          </cell>
        </row>
        <row r="36">
          <cell r="H36" t="str">
            <v>266374</v>
          </cell>
          <cell r="M36" t="str">
            <v>3/5/2024</v>
          </cell>
          <cell r="R36" t="str">
            <v>CARLOS MEDINA</v>
          </cell>
          <cell r="X36" t="str">
            <v>PRESTACIONES LABORALES</v>
          </cell>
          <cell r="AE36" t="str">
            <v>NOMINA</v>
          </cell>
          <cell r="AG36">
            <v>93554.76</v>
          </cell>
        </row>
        <row r="37">
          <cell r="H37" t="str">
            <v>266375</v>
          </cell>
          <cell r="M37" t="str">
            <v>3/5/2024</v>
          </cell>
          <cell r="R37" t="str">
            <v>NAPOLEON SANTANA</v>
          </cell>
          <cell r="X37" t="str">
            <v>PRESTACIONES LABORALES</v>
          </cell>
          <cell r="AE37" t="str">
            <v>NOMINA</v>
          </cell>
          <cell r="AG37">
            <v>6358.84</v>
          </cell>
        </row>
        <row r="38">
          <cell r="H38" t="str">
            <v>266376</v>
          </cell>
          <cell r="M38" t="str">
            <v>3/5/2024</v>
          </cell>
          <cell r="R38" t="str">
            <v>GERARD NOBOA REYES</v>
          </cell>
          <cell r="X38" t="str">
            <v>PRESTACIONES LABORALES</v>
          </cell>
          <cell r="AE38" t="str">
            <v>NOMINA</v>
          </cell>
          <cell r="AG38">
            <v>45729.3</v>
          </cell>
        </row>
        <row r="39">
          <cell r="H39" t="str">
            <v>266377</v>
          </cell>
          <cell r="M39" t="str">
            <v>3/5/2024</v>
          </cell>
          <cell r="R39" t="str">
            <v>LETICIA YUDELKA RUBIERA LUNA DE GARCIA</v>
          </cell>
          <cell r="X39" t="str">
            <v>PRESTACIONES LABORALES</v>
          </cell>
          <cell r="AE39" t="str">
            <v>NOMINA</v>
          </cell>
          <cell r="AG39">
            <v>13017.31</v>
          </cell>
        </row>
        <row r="40">
          <cell r="H40" t="str">
            <v>266378</v>
          </cell>
          <cell r="M40" t="str">
            <v>3/5/2024</v>
          </cell>
          <cell r="R40" t="str">
            <v>RAUDIS DANUBIO NOVAS NOVAS</v>
          </cell>
          <cell r="X40" t="str">
            <v>PRESTACIONES LABORALES</v>
          </cell>
          <cell r="AE40" t="str">
            <v>NOMINA</v>
          </cell>
          <cell r="AG40">
            <v>61314.42</v>
          </cell>
        </row>
        <row r="41">
          <cell r="H41" t="str">
            <v>266379</v>
          </cell>
          <cell r="M41" t="str">
            <v>3/5/2024</v>
          </cell>
          <cell r="R41" t="str">
            <v>JUAN NATIVIDAD MOREL BORBIN</v>
          </cell>
          <cell r="X41" t="str">
            <v>PRESTACIONES LABORALES</v>
          </cell>
          <cell r="AE41" t="str">
            <v>NOMINA</v>
          </cell>
          <cell r="AG41">
            <v>40620.879999999997</v>
          </cell>
        </row>
        <row r="42">
          <cell r="H42" t="str">
            <v>266380</v>
          </cell>
          <cell r="M42" t="str">
            <v>8/5/2024</v>
          </cell>
          <cell r="R42" t="str">
            <v>ROLANDO MOREL CANARIO</v>
          </cell>
          <cell r="X42" t="str">
            <v>PRESTACIONES LABORALES</v>
          </cell>
          <cell r="AE42" t="str">
            <v>NOMINA</v>
          </cell>
          <cell r="AG42">
            <v>24875.3</v>
          </cell>
        </row>
        <row r="43">
          <cell r="H43" t="str">
            <v>266381</v>
          </cell>
          <cell r="M43" t="str">
            <v>9/5/2024</v>
          </cell>
          <cell r="R43" t="str">
            <v>VINANYEL LIZ MONTERO ENCARNACION</v>
          </cell>
          <cell r="X43" t="str">
            <v>REPOSICION DE CAJA CHICA</v>
          </cell>
          <cell r="AE43" t="str">
            <v>NOMINA</v>
          </cell>
          <cell r="AG43">
            <v>26360</v>
          </cell>
        </row>
        <row r="44">
          <cell r="H44" t="str">
            <v>266382</v>
          </cell>
          <cell r="M44" t="str">
            <v>9/5/2024</v>
          </cell>
          <cell r="R44" t="str">
            <v>MARIA MARTINA ORTEGA YNFANTE</v>
          </cell>
          <cell r="X44" t="str">
            <v>REPOSICION DE CAJA CHICA</v>
          </cell>
          <cell r="AE44" t="str">
            <v>NOMINA</v>
          </cell>
          <cell r="AG44">
            <v>3411</v>
          </cell>
        </row>
        <row r="45">
          <cell r="H45" t="str">
            <v>266383</v>
          </cell>
          <cell r="M45" t="str">
            <v>9/5/2024</v>
          </cell>
          <cell r="R45" t="str">
            <v>JOHANNY MARIA CARREÑO PIMENTEL</v>
          </cell>
          <cell r="X45" t="str">
            <v>REPOSICION DE CAJA CHICA</v>
          </cell>
          <cell r="AE45" t="str">
            <v>NOMINA</v>
          </cell>
          <cell r="AG45">
            <v>138000</v>
          </cell>
        </row>
        <row r="46">
          <cell r="H46" t="str">
            <v>266384</v>
          </cell>
          <cell r="M46" t="str">
            <v>15/5/2024</v>
          </cell>
          <cell r="R46" t="str">
            <v>CAYACOA GOLF CLUB</v>
          </cell>
          <cell r="X46" t="str">
            <v>DONACIONES</v>
          </cell>
          <cell r="AE46" t="str">
            <v>NOMINA</v>
          </cell>
          <cell r="AG46">
            <v>100000</v>
          </cell>
        </row>
        <row r="47">
          <cell r="H47" t="str">
            <v>266385</v>
          </cell>
          <cell r="M47" t="str">
            <v>15/5/2024</v>
          </cell>
          <cell r="R47" t="str">
            <v>PREMIOS DIAMANTE 2024</v>
          </cell>
          <cell r="X47" t="str">
            <v>DONACIONES</v>
          </cell>
          <cell r="AE47" t="str">
            <v>NOMINA</v>
          </cell>
          <cell r="AG47">
            <v>250000</v>
          </cell>
        </row>
        <row r="48">
          <cell r="H48" t="str">
            <v>266386</v>
          </cell>
          <cell r="M48" t="str">
            <v>15/5/2024</v>
          </cell>
          <cell r="R48" t="str">
            <v>CARLOS MEDINA</v>
          </cell>
          <cell r="X48" t="str">
            <v>ASISTENCIA ECONOMICA</v>
          </cell>
          <cell r="AE48" t="str">
            <v>NOMINA</v>
          </cell>
          <cell r="AG48">
            <v>93554.76</v>
          </cell>
        </row>
        <row r="49">
          <cell r="H49" t="str">
            <v>266387</v>
          </cell>
          <cell r="M49" t="str">
            <v>15/5/2024</v>
          </cell>
          <cell r="R49" t="str">
            <v>TEODOCIO ALADINO SAMBOY MENDEZ</v>
          </cell>
          <cell r="X49" t="str">
            <v>PRESTACIONES LABORALES</v>
          </cell>
          <cell r="AE49" t="str">
            <v>NOMINA</v>
          </cell>
          <cell r="AG49">
            <v>13692.8</v>
          </cell>
        </row>
        <row r="50">
          <cell r="H50" t="str">
            <v>266388</v>
          </cell>
          <cell r="M50" t="str">
            <v>15/5/2024</v>
          </cell>
          <cell r="R50" t="str">
            <v>PRIAMO MANUEL ORTIZ HERNANDEZ</v>
          </cell>
          <cell r="X50" t="str">
            <v>ASISTENCIA ECONOMICA</v>
          </cell>
          <cell r="AE50" t="str">
            <v>NOMINA</v>
          </cell>
          <cell r="AG50">
            <v>11598.13</v>
          </cell>
        </row>
        <row r="51">
          <cell r="H51" t="str">
            <v>266389</v>
          </cell>
          <cell r="M51" t="str">
            <v>15/5/2024</v>
          </cell>
          <cell r="R51" t="str">
            <v>LEANDRO DE LOS ANGELES ORTIZ HERNANDEZ</v>
          </cell>
          <cell r="X51" t="str">
            <v>ASISTENCIA ECONOMICA</v>
          </cell>
          <cell r="AE51" t="str">
            <v>NOMINA</v>
          </cell>
          <cell r="AG51">
            <v>11598.13</v>
          </cell>
        </row>
        <row r="52">
          <cell r="H52" t="str">
            <v>266390</v>
          </cell>
          <cell r="M52" t="str">
            <v>15/5/2024</v>
          </cell>
          <cell r="R52" t="str">
            <v>NIURKA ESTHER ORTIZ HERNANDEZ</v>
          </cell>
          <cell r="X52" t="str">
            <v>ASISTENCIA ECONOMICA</v>
          </cell>
          <cell r="AE52" t="str">
            <v>NOMINA</v>
          </cell>
          <cell r="AG52">
            <v>11598.13</v>
          </cell>
        </row>
        <row r="53">
          <cell r="H53" t="str">
            <v>266391</v>
          </cell>
          <cell r="M53" t="str">
            <v>15/5/2024</v>
          </cell>
          <cell r="R53" t="str">
            <v>DENIS VIRGINIA ORTIZ HERNANDEZ</v>
          </cell>
          <cell r="X53" t="str">
            <v>ASISTENCIA ECONOMICA</v>
          </cell>
          <cell r="AE53" t="str">
            <v>NOMINA</v>
          </cell>
          <cell r="AG53">
            <v>11598.12</v>
          </cell>
        </row>
        <row r="54">
          <cell r="H54" t="str">
            <v>266392</v>
          </cell>
          <cell r="M54" t="str">
            <v>22/5/2024</v>
          </cell>
          <cell r="R54" t="str">
            <v>RAFAELA EMILIA GUTIERREZ GOMEZ</v>
          </cell>
          <cell r="X54" t="str">
            <v>PRESTACIONES LABORALES</v>
          </cell>
          <cell r="AE54" t="str">
            <v>NOMINA</v>
          </cell>
          <cell r="AG54">
            <v>72120.72</v>
          </cell>
        </row>
        <row r="55">
          <cell r="H55" t="str">
            <v>266393</v>
          </cell>
          <cell r="M55" t="str">
            <v>22/5/2024</v>
          </cell>
          <cell r="R55" t="str">
            <v>MAIKER YOSELIN SENA MEDINA</v>
          </cell>
          <cell r="X55" t="str">
            <v>PRESTACIONES LABORALES</v>
          </cell>
          <cell r="AE55" t="str">
            <v>NOMINA</v>
          </cell>
          <cell r="AG55">
            <v>186786.8</v>
          </cell>
        </row>
        <row r="56">
          <cell r="H56" t="str">
            <v>266394</v>
          </cell>
          <cell r="M56" t="str">
            <v>22/5/2024</v>
          </cell>
          <cell r="R56" t="str">
            <v>PORFIRIO DE JESUS JIMENEZ NUÑEZ</v>
          </cell>
          <cell r="X56" t="str">
            <v>PRESTACIONES LABORALES</v>
          </cell>
          <cell r="AE56" t="str">
            <v>NOMINA</v>
          </cell>
          <cell r="AG56">
            <v>10867.95</v>
          </cell>
        </row>
        <row r="57">
          <cell r="H57" t="str">
            <v>266395</v>
          </cell>
          <cell r="M57" t="str">
            <v>27/5/2024</v>
          </cell>
          <cell r="R57" t="str">
            <v>NIKAURY ALTAGRACIA SENISE BATISTA</v>
          </cell>
          <cell r="X57" t="str">
            <v>PRESTACIONES LABORALES</v>
          </cell>
          <cell r="AE57" t="str">
            <v>NOMINA</v>
          </cell>
          <cell r="AG57">
            <v>106579.85</v>
          </cell>
        </row>
        <row r="58">
          <cell r="H58" t="str">
            <v>266396</v>
          </cell>
          <cell r="M58" t="str">
            <v>27/5/2024</v>
          </cell>
          <cell r="R58" t="str">
            <v>ROMELINDA SANTOS ROSARIO</v>
          </cell>
          <cell r="X58" t="str">
            <v>PRESTACIONES LABORALES</v>
          </cell>
          <cell r="AE58" t="str">
            <v>NOMINA</v>
          </cell>
          <cell r="AG58">
            <v>21918.52</v>
          </cell>
        </row>
        <row r="59">
          <cell r="H59" t="str">
            <v>266397</v>
          </cell>
          <cell r="M59" t="str">
            <v>27/5/2024</v>
          </cell>
          <cell r="R59" t="str">
            <v>DANIEL LARA</v>
          </cell>
          <cell r="X59" t="str">
            <v>PRESTACIONES LABORALES</v>
          </cell>
          <cell r="AE59" t="str">
            <v>NOMINA</v>
          </cell>
          <cell r="AG59">
            <v>24757.15</v>
          </cell>
        </row>
        <row r="60">
          <cell r="H60" t="str">
            <v>266398</v>
          </cell>
          <cell r="M60" t="str">
            <v>27/5/2024</v>
          </cell>
          <cell r="R60" t="str">
            <v>RAMON ERNESTO VALDEZ POLANCO</v>
          </cell>
          <cell r="X60" t="str">
            <v>PRESTACIONES LABORALES</v>
          </cell>
          <cell r="AE60" t="str">
            <v>NOMINA</v>
          </cell>
          <cell r="AG60">
            <v>39584.92</v>
          </cell>
        </row>
        <row r="61">
          <cell r="H61" t="str">
            <v>266399</v>
          </cell>
          <cell r="M61" t="str">
            <v>29/5/2024</v>
          </cell>
          <cell r="R61" t="str">
            <v>GRUPO DE MEDIOS PANORAMA GMP, SRL</v>
          </cell>
          <cell r="X61" t="str">
            <v>DONACIONES</v>
          </cell>
          <cell r="AE61" t="str">
            <v>NOMINA</v>
          </cell>
          <cell r="AG61">
            <v>350000</v>
          </cell>
        </row>
        <row r="82">
          <cell r="H82" t="str">
            <v>Total de Cheques:  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Z546"/>
  <sheetViews>
    <sheetView showGridLines="0" view="pageBreakPreview" topLeftCell="A485" zoomScale="60" zoomScaleNormal="100" workbookViewId="0">
      <selection activeCell="R24" sqref="R24"/>
    </sheetView>
  </sheetViews>
  <sheetFormatPr baseColWidth="10" defaultColWidth="11.42578125" defaultRowHeight="15" x14ac:dyDescent="0.25"/>
  <cols>
    <col min="1" max="1" width="42.7109375" style="1" customWidth="1"/>
    <col min="2" max="2" width="31.85546875" style="1" customWidth="1"/>
    <col min="3" max="3" width="47.5703125" style="1" customWidth="1"/>
    <col min="4" max="4" width="44.140625" style="1" customWidth="1"/>
    <col min="5" max="5" width="33" style="1" customWidth="1"/>
    <col min="6" max="6" width="18.140625" style="1" customWidth="1"/>
    <col min="7" max="16384" width="11.42578125" style="1"/>
  </cols>
  <sheetData>
    <row r="8" spans="1:6" x14ac:dyDescent="0.25">
      <c r="A8" s="3"/>
      <c r="B8" s="4"/>
      <c r="C8" s="5"/>
      <c r="D8" s="2"/>
    </row>
    <row r="9" spans="1:6" x14ac:dyDescent="0.25">
      <c r="A9" s="3"/>
      <c r="B9" s="3"/>
      <c r="C9" s="3"/>
      <c r="D9" s="4"/>
      <c r="E9" s="5"/>
      <c r="F9" s="2"/>
    </row>
    <row r="10" spans="1:6" x14ac:dyDescent="0.25">
      <c r="A10" s="3"/>
      <c r="B10" s="3"/>
      <c r="C10" s="3"/>
      <c r="D10" s="4"/>
      <c r="E10" s="5"/>
      <c r="F10" s="2"/>
    </row>
    <row r="11" spans="1:6" x14ac:dyDescent="0.25">
      <c r="A11" s="3"/>
      <c r="B11" s="3"/>
      <c r="C11" s="3"/>
      <c r="D11" s="4"/>
      <c r="E11" s="5"/>
      <c r="F11" s="2"/>
    </row>
    <row r="12" spans="1:6" x14ac:dyDescent="0.25">
      <c r="A12" s="3"/>
      <c r="B12" s="3"/>
      <c r="C12" s="3"/>
      <c r="D12" s="4"/>
      <c r="E12" s="5"/>
      <c r="F12" s="2"/>
    </row>
    <row r="13" spans="1:6" ht="16.5" x14ac:dyDescent="0.25">
      <c r="A13" s="170"/>
      <c r="B13" s="170"/>
      <c r="C13" s="170"/>
      <c r="D13" s="170"/>
      <c r="E13" s="5"/>
      <c r="F13" s="2"/>
    </row>
    <row r="14" spans="1:6" ht="16.5" x14ac:dyDescent="0.25">
      <c r="A14" s="105"/>
      <c r="B14" s="105"/>
      <c r="C14" s="105"/>
      <c r="D14" s="105"/>
      <c r="E14" s="5"/>
      <c r="F14" s="2"/>
    </row>
    <row r="15" spans="1:6" ht="18.75" customHeight="1" x14ac:dyDescent="0.25">
      <c r="A15" s="105"/>
      <c r="B15" s="105"/>
      <c r="C15" s="105"/>
      <c r="D15" s="105"/>
      <c r="E15" s="5"/>
      <c r="F15" s="2"/>
    </row>
    <row r="16" spans="1:6" ht="16.5" x14ac:dyDescent="0.25">
      <c r="A16" s="105"/>
      <c r="B16" s="105"/>
      <c r="C16" s="105"/>
      <c r="D16" s="105"/>
      <c r="E16" s="5"/>
      <c r="F16" s="2"/>
    </row>
    <row r="17" spans="1:6" ht="18.75" x14ac:dyDescent="0.3">
      <c r="A17" s="169" t="s">
        <v>13</v>
      </c>
      <c r="B17" s="169"/>
      <c r="C17" s="169"/>
      <c r="D17" s="169"/>
      <c r="E17" s="5"/>
      <c r="F17" s="2"/>
    </row>
    <row r="18" spans="1:6" ht="19.5" thickBot="1" x14ac:dyDescent="0.35">
      <c r="A18" s="156" t="s">
        <v>12</v>
      </c>
      <c r="B18" s="156"/>
      <c r="C18" s="156"/>
      <c r="D18" s="156"/>
      <c r="E18" s="5"/>
      <c r="F18" s="2"/>
    </row>
    <row r="19" spans="1:6" ht="16.5" thickBot="1" x14ac:dyDescent="0.3">
      <c r="A19" s="144" t="s">
        <v>18</v>
      </c>
      <c r="B19" s="144" t="s">
        <v>0</v>
      </c>
      <c r="C19" s="144" t="s">
        <v>19</v>
      </c>
      <c r="D19" s="145" t="s">
        <v>1</v>
      </c>
      <c r="E19" s="5"/>
      <c r="F19" s="2"/>
    </row>
    <row r="20" spans="1:6" x14ac:dyDescent="0.25">
      <c r="A20" s="7">
        <v>45414</v>
      </c>
      <c r="B20" s="8" t="s">
        <v>57</v>
      </c>
      <c r="C20" s="9" t="s">
        <v>45</v>
      </c>
      <c r="D20" s="12">
        <v>490</v>
      </c>
      <c r="E20" s="5"/>
      <c r="F20" s="2"/>
    </row>
    <row r="21" spans="1:6" x14ac:dyDescent="0.25">
      <c r="A21" s="11">
        <v>45415</v>
      </c>
      <c r="B21" s="8" t="s">
        <v>58</v>
      </c>
      <c r="C21" s="9" t="s">
        <v>45</v>
      </c>
      <c r="D21" s="12">
        <v>535</v>
      </c>
      <c r="E21" s="5"/>
      <c r="F21" s="2"/>
    </row>
    <row r="22" spans="1:6" x14ac:dyDescent="0.25">
      <c r="A22" s="11">
        <v>45418</v>
      </c>
      <c r="B22" s="8" t="s">
        <v>59</v>
      </c>
      <c r="C22" s="9" t="s">
        <v>50</v>
      </c>
      <c r="D22" s="10">
        <v>118000</v>
      </c>
      <c r="E22" s="5"/>
      <c r="F22" s="2"/>
    </row>
    <row r="23" spans="1:6" x14ac:dyDescent="0.25">
      <c r="A23" s="11">
        <v>45418</v>
      </c>
      <c r="B23" s="8" t="s">
        <v>60</v>
      </c>
      <c r="C23" s="9" t="s">
        <v>45</v>
      </c>
      <c r="D23" s="12">
        <v>550</v>
      </c>
      <c r="E23" s="5"/>
      <c r="F23" s="2"/>
    </row>
    <row r="24" spans="1:6" x14ac:dyDescent="0.25">
      <c r="A24" s="11">
        <v>45418</v>
      </c>
      <c r="B24" s="8" t="s">
        <v>61</v>
      </c>
      <c r="C24" s="9" t="s">
        <v>16</v>
      </c>
      <c r="D24" s="12">
        <v>75</v>
      </c>
      <c r="E24" s="5"/>
      <c r="F24" s="2"/>
    </row>
    <row r="25" spans="1:6" x14ac:dyDescent="0.25">
      <c r="A25" s="11">
        <v>45419</v>
      </c>
      <c r="B25" s="8" t="s">
        <v>62</v>
      </c>
      <c r="C25" s="9" t="s">
        <v>45</v>
      </c>
      <c r="D25" s="12">
        <v>300</v>
      </c>
      <c r="E25" s="5"/>
      <c r="F25" s="2"/>
    </row>
    <row r="26" spans="1:6" x14ac:dyDescent="0.25">
      <c r="A26" s="7">
        <v>45420</v>
      </c>
      <c r="B26" s="8" t="s">
        <v>63</v>
      </c>
      <c r="C26" s="9" t="s">
        <v>45</v>
      </c>
      <c r="D26" s="10">
        <v>1000</v>
      </c>
      <c r="E26" s="5"/>
      <c r="F26" s="2"/>
    </row>
    <row r="27" spans="1:6" x14ac:dyDescent="0.25">
      <c r="A27" s="7">
        <v>45421</v>
      </c>
      <c r="B27" s="8" t="s">
        <v>64</v>
      </c>
      <c r="C27" s="9" t="s">
        <v>45</v>
      </c>
      <c r="D27" s="12">
        <v>860</v>
      </c>
      <c r="E27" s="5"/>
      <c r="F27" s="2"/>
    </row>
    <row r="28" spans="1:6" x14ac:dyDescent="0.25">
      <c r="A28" s="7">
        <v>45422</v>
      </c>
      <c r="B28" s="8" t="s">
        <v>65</v>
      </c>
      <c r="C28" s="9" t="s">
        <v>17</v>
      </c>
      <c r="D28" s="10">
        <v>17683.72</v>
      </c>
      <c r="E28" s="5"/>
      <c r="F28" s="2"/>
    </row>
    <row r="29" spans="1:6" x14ac:dyDescent="0.25">
      <c r="A29" s="7">
        <v>45422</v>
      </c>
      <c r="B29" s="8" t="s">
        <v>66</v>
      </c>
      <c r="C29" s="9" t="s">
        <v>17</v>
      </c>
      <c r="D29" s="10">
        <v>3819</v>
      </c>
      <c r="E29" s="5"/>
      <c r="F29" s="2"/>
    </row>
    <row r="30" spans="1:6" x14ac:dyDescent="0.25">
      <c r="A30" s="7">
        <v>45422</v>
      </c>
      <c r="B30" s="8" t="s">
        <v>67</v>
      </c>
      <c r="C30" s="9" t="s">
        <v>45</v>
      </c>
      <c r="D30" s="12">
        <v>455</v>
      </c>
      <c r="E30" s="5"/>
      <c r="F30" s="2"/>
    </row>
    <row r="31" spans="1:6" x14ac:dyDescent="0.25">
      <c r="A31" s="7">
        <v>45422</v>
      </c>
      <c r="B31" s="8" t="s">
        <v>68</v>
      </c>
      <c r="C31" s="9" t="s">
        <v>46</v>
      </c>
      <c r="D31" s="10">
        <v>16620</v>
      </c>
      <c r="E31" s="5"/>
      <c r="F31" s="2"/>
    </row>
    <row r="32" spans="1:6" x14ac:dyDescent="0.25">
      <c r="A32" s="7">
        <v>45425</v>
      </c>
      <c r="B32" s="8" t="s">
        <v>69</v>
      </c>
      <c r="C32" s="9" t="s">
        <v>16</v>
      </c>
      <c r="D32" s="10">
        <v>2145</v>
      </c>
      <c r="E32" s="5"/>
      <c r="F32" s="2"/>
    </row>
    <row r="33" spans="1:6" x14ac:dyDescent="0.25">
      <c r="A33" s="7">
        <v>45426</v>
      </c>
      <c r="B33" s="8" t="s">
        <v>60</v>
      </c>
      <c r="C33" s="9" t="s">
        <v>45</v>
      </c>
      <c r="D33" s="12">
        <v>580</v>
      </c>
      <c r="E33" s="5"/>
      <c r="F33" s="2"/>
    </row>
    <row r="34" spans="1:6" x14ac:dyDescent="0.25">
      <c r="A34" s="7">
        <v>45427</v>
      </c>
      <c r="B34" s="8" t="s">
        <v>70</v>
      </c>
      <c r="C34" s="9" t="s">
        <v>16</v>
      </c>
      <c r="D34" s="12">
        <v>400</v>
      </c>
      <c r="E34" s="5"/>
      <c r="F34" s="2"/>
    </row>
    <row r="35" spans="1:6" x14ac:dyDescent="0.25">
      <c r="A35" s="7">
        <v>45428</v>
      </c>
      <c r="B35" s="8" t="s">
        <v>70</v>
      </c>
      <c r="C35" s="9" t="s">
        <v>16</v>
      </c>
      <c r="D35" s="12">
        <v>570</v>
      </c>
      <c r="E35" s="5"/>
      <c r="F35" s="2"/>
    </row>
    <row r="36" spans="1:6" x14ac:dyDescent="0.25">
      <c r="A36" s="7">
        <v>45429</v>
      </c>
      <c r="B36" s="8" t="s">
        <v>71</v>
      </c>
      <c r="C36" s="9" t="s">
        <v>16</v>
      </c>
      <c r="D36" s="12">
        <v>700</v>
      </c>
      <c r="E36" s="5"/>
      <c r="F36" s="2"/>
    </row>
    <row r="37" spans="1:6" x14ac:dyDescent="0.25">
      <c r="A37" s="7">
        <v>45432</v>
      </c>
      <c r="B37" s="8" t="s">
        <v>72</v>
      </c>
      <c r="C37" s="9" t="s">
        <v>16</v>
      </c>
      <c r="D37" s="12">
        <v>920</v>
      </c>
      <c r="E37" s="5"/>
      <c r="F37" s="2"/>
    </row>
    <row r="38" spans="1:6" x14ac:dyDescent="0.25">
      <c r="A38" s="7">
        <v>45432</v>
      </c>
      <c r="B38" s="8" t="s">
        <v>73</v>
      </c>
      <c r="C38" s="9" t="s">
        <v>16</v>
      </c>
      <c r="D38" s="12">
        <v>150</v>
      </c>
      <c r="E38" s="5"/>
      <c r="F38" s="2"/>
    </row>
    <row r="39" spans="1:6" x14ac:dyDescent="0.25">
      <c r="A39" s="7">
        <v>45433</v>
      </c>
      <c r="B39" s="8" t="s">
        <v>74</v>
      </c>
      <c r="C39" s="9" t="s">
        <v>50</v>
      </c>
      <c r="D39" s="12">
        <v>550</v>
      </c>
      <c r="E39" s="5"/>
      <c r="F39" s="2"/>
    </row>
    <row r="40" spans="1:6" x14ac:dyDescent="0.25">
      <c r="A40" s="7">
        <v>45434</v>
      </c>
      <c r="B40" s="8" t="s">
        <v>75</v>
      </c>
      <c r="C40" s="9" t="s">
        <v>50</v>
      </c>
      <c r="D40" s="12">
        <v>290</v>
      </c>
      <c r="E40" s="5"/>
      <c r="F40" s="2"/>
    </row>
    <row r="41" spans="1:6" x14ac:dyDescent="0.25">
      <c r="A41" s="7">
        <v>45435</v>
      </c>
      <c r="B41" s="8" t="s">
        <v>76</v>
      </c>
      <c r="C41" s="9" t="s">
        <v>16</v>
      </c>
      <c r="D41" s="12">
        <v>110</v>
      </c>
      <c r="E41" s="5"/>
      <c r="F41" s="2"/>
    </row>
    <row r="42" spans="1:6" x14ac:dyDescent="0.25">
      <c r="A42" s="7">
        <v>45436</v>
      </c>
      <c r="B42" s="8" t="s">
        <v>77</v>
      </c>
      <c r="C42" s="9" t="s">
        <v>50</v>
      </c>
      <c r="D42" s="12">
        <v>350</v>
      </c>
      <c r="E42" s="5"/>
      <c r="F42" s="2"/>
    </row>
    <row r="43" spans="1:6" x14ac:dyDescent="0.25">
      <c r="A43" s="7">
        <v>45436</v>
      </c>
      <c r="B43" s="8" t="s">
        <v>78</v>
      </c>
      <c r="C43" s="9" t="s">
        <v>17</v>
      </c>
      <c r="D43" s="10">
        <v>5058.8599999999997</v>
      </c>
      <c r="E43" s="5"/>
      <c r="F43" s="2"/>
    </row>
    <row r="44" spans="1:6" x14ac:dyDescent="0.25">
      <c r="A44" s="7">
        <v>45436</v>
      </c>
      <c r="B44" s="8" t="s">
        <v>79</v>
      </c>
      <c r="C44" s="9" t="s">
        <v>17</v>
      </c>
      <c r="D44" s="10">
        <v>6137.48</v>
      </c>
      <c r="E44" s="5"/>
      <c r="F44" s="2"/>
    </row>
    <row r="45" spans="1:6" x14ac:dyDescent="0.25">
      <c r="A45" s="7">
        <v>45436</v>
      </c>
      <c r="B45" s="8" t="s">
        <v>80</v>
      </c>
      <c r="C45" s="9" t="s">
        <v>17</v>
      </c>
      <c r="D45" s="10">
        <v>4622.62</v>
      </c>
      <c r="E45" s="5"/>
      <c r="F45" s="2"/>
    </row>
    <row r="46" spans="1:6" x14ac:dyDescent="0.25">
      <c r="A46" s="7">
        <v>45436</v>
      </c>
      <c r="B46" s="8" t="s">
        <v>81</v>
      </c>
      <c r="C46" s="9" t="s">
        <v>17</v>
      </c>
      <c r="D46" s="10">
        <v>5602.98</v>
      </c>
      <c r="E46" s="5"/>
      <c r="F46" s="2"/>
    </row>
    <row r="47" spans="1:6" x14ac:dyDescent="0.25">
      <c r="A47" s="7">
        <v>45436</v>
      </c>
      <c r="B47" s="8" t="s">
        <v>82</v>
      </c>
      <c r="C47" s="9" t="s">
        <v>17</v>
      </c>
      <c r="D47" s="10">
        <v>21203.599999999999</v>
      </c>
      <c r="E47" s="5"/>
      <c r="F47" s="2"/>
    </row>
    <row r="48" spans="1:6" x14ac:dyDescent="0.25">
      <c r="A48" s="7">
        <v>45439</v>
      </c>
      <c r="B48" s="8" t="s">
        <v>83</v>
      </c>
      <c r="C48" s="9" t="s">
        <v>16</v>
      </c>
      <c r="D48" s="12">
        <v>210</v>
      </c>
      <c r="E48" s="5"/>
      <c r="F48" s="2"/>
    </row>
    <row r="49" spans="1:6" x14ac:dyDescent="0.25">
      <c r="A49" s="7">
        <v>45439</v>
      </c>
      <c r="B49" s="8" t="s">
        <v>84</v>
      </c>
      <c r="C49" s="9" t="s">
        <v>50</v>
      </c>
      <c r="D49" s="12">
        <v>395</v>
      </c>
      <c r="E49" s="5"/>
      <c r="F49" s="2"/>
    </row>
    <row r="50" spans="1:6" x14ac:dyDescent="0.25">
      <c r="A50" s="7">
        <v>45439</v>
      </c>
      <c r="B50" s="8" t="s">
        <v>85</v>
      </c>
      <c r="C50" s="9" t="s">
        <v>22</v>
      </c>
      <c r="D50" s="10">
        <v>19091.439999999999</v>
      </c>
      <c r="E50" s="5"/>
      <c r="F50" s="2"/>
    </row>
    <row r="51" spans="1:6" x14ac:dyDescent="0.25">
      <c r="A51" s="7">
        <v>45440</v>
      </c>
      <c r="B51" s="8" t="s">
        <v>86</v>
      </c>
      <c r="C51" s="9" t="s">
        <v>50</v>
      </c>
      <c r="D51" s="12">
        <v>225</v>
      </c>
      <c r="E51" s="5"/>
      <c r="F51" s="2"/>
    </row>
    <row r="52" spans="1:6" x14ac:dyDescent="0.25">
      <c r="A52" s="7">
        <v>45441</v>
      </c>
      <c r="B52" s="8" t="s">
        <v>87</v>
      </c>
      <c r="C52" s="9" t="s">
        <v>16</v>
      </c>
      <c r="D52" s="12">
        <v>375</v>
      </c>
      <c r="E52" s="5"/>
      <c r="F52" s="2"/>
    </row>
    <row r="53" spans="1:6" x14ac:dyDescent="0.25">
      <c r="A53" s="7">
        <v>45441</v>
      </c>
      <c r="B53" s="8" t="s">
        <v>88</v>
      </c>
      <c r="C53" s="9" t="s">
        <v>16</v>
      </c>
      <c r="D53" s="10">
        <v>13000</v>
      </c>
      <c r="E53" s="5"/>
      <c r="F53" s="2"/>
    </row>
    <row r="54" spans="1:6" x14ac:dyDescent="0.25">
      <c r="A54" s="7">
        <v>45443</v>
      </c>
      <c r="B54" s="8" t="s">
        <v>89</v>
      </c>
      <c r="C54" s="9" t="s">
        <v>50</v>
      </c>
      <c r="D54" s="12">
        <v>350</v>
      </c>
      <c r="E54" s="5"/>
      <c r="F54" s="2"/>
    </row>
    <row r="55" spans="1:6" ht="15.75" customHeight="1" thickBot="1" x14ac:dyDescent="0.3">
      <c r="A55" s="171" t="s">
        <v>2</v>
      </c>
      <c r="B55" s="171"/>
      <c r="C55" s="171"/>
      <c r="D55" s="13">
        <v>243424.7</v>
      </c>
      <c r="E55" s="2"/>
      <c r="F55" s="2"/>
    </row>
    <row r="56" spans="1:6" ht="15.75" thickTop="1" x14ac:dyDescent="0.25">
      <c r="A56" s="14"/>
      <c r="B56" s="15"/>
      <c r="C56" s="15"/>
      <c r="D56" s="107"/>
      <c r="E56" s="108"/>
      <c r="F56" s="108"/>
    </row>
    <row r="57" spans="1:6" ht="16.5" x14ac:dyDescent="0.25">
      <c r="A57" s="16"/>
      <c r="B57" s="109"/>
      <c r="C57" s="164" t="s">
        <v>23</v>
      </c>
      <c r="D57" s="164"/>
      <c r="E57" s="164"/>
      <c r="F57" s="164"/>
    </row>
    <row r="58" spans="1:6" ht="16.5" x14ac:dyDescent="0.25">
      <c r="A58" s="14"/>
      <c r="B58" s="15"/>
      <c r="C58" s="163" t="s">
        <v>90</v>
      </c>
      <c r="D58" s="163"/>
      <c r="E58" s="163"/>
      <c r="F58" s="163"/>
    </row>
    <row r="59" spans="1:6" ht="16.5" customHeight="1" x14ac:dyDescent="0.25">
      <c r="A59" s="14"/>
      <c r="B59" s="15"/>
      <c r="C59" s="164" t="s">
        <v>91</v>
      </c>
      <c r="D59" s="164"/>
      <c r="E59" s="164"/>
      <c r="F59" s="164"/>
    </row>
    <row r="60" spans="1:6" ht="16.5" customHeight="1" x14ac:dyDescent="0.25">
      <c r="A60" s="14"/>
      <c r="B60" s="15"/>
      <c r="C60" s="165" t="s">
        <v>92</v>
      </c>
      <c r="D60" s="165"/>
      <c r="E60" s="165"/>
      <c r="F60" s="165"/>
    </row>
    <row r="61" spans="1:6" ht="16.5" customHeight="1" thickBot="1" x14ac:dyDescent="0.3">
      <c r="A61" s="14"/>
      <c r="B61" s="17"/>
      <c r="C61" s="17"/>
      <c r="D61" s="82"/>
      <c r="E61" s="83"/>
      <c r="F61" s="83"/>
    </row>
    <row r="62" spans="1:6" ht="16.5" customHeight="1" thickBot="1" x14ac:dyDescent="0.3">
      <c r="A62" s="141" t="s">
        <v>7</v>
      </c>
      <c r="B62" s="142" t="s">
        <v>0</v>
      </c>
      <c r="C62" s="141" t="s">
        <v>9</v>
      </c>
      <c r="D62" s="143" t="s">
        <v>20</v>
      </c>
      <c r="E62" s="2"/>
      <c r="F62" s="2"/>
    </row>
    <row r="63" spans="1:6" x14ac:dyDescent="0.25">
      <c r="A63" s="18">
        <v>45413</v>
      </c>
      <c r="B63" s="19">
        <v>4524000032917</v>
      </c>
      <c r="C63" s="19" t="s">
        <v>15</v>
      </c>
      <c r="D63" s="20">
        <v>1024861</v>
      </c>
      <c r="E63" s="2"/>
      <c r="F63" s="2"/>
    </row>
    <row r="64" spans="1:6" x14ac:dyDescent="0.25">
      <c r="A64" s="18">
        <v>45415</v>
      </c>
      <c r="B64" s="19">
        <v>4524000033584</v>
      </c>
      <c r="C64" s="19" t="s">
        <v>15</v>
      </c>
      <c r="D64" s="20">
        <v>512450.5</v>
      </c>
      <c r="E64" s="2"/>
      <c r="F64" s="2"/>
    </row>
    <row r="65" spans="1:6" x14ac:dyDescent="0.25">
      <c r="A65" s="18">
        <v>45422</v>
      </c>
      <c r="B65" s="19">
        <v>4524000017674</v>
      </c>
      <c r="C65" s="19" t="s">
        <v>15</v>
      </c>
      <c r="D65" s="20">
        <v>632256</v>
      </c>
      <c r="E65" s="2"/>
      <c r="F65" s="2"/>
    </row>
    <row r="66" spans="1:6" x14ac:dyDescent="0.25">
      <c r="A66" s="18">
        <v>45432</v>
      </c>
      <c r="B66" s="19">
        <v>4524000013556</v>
      </c>
      <c r="C66" s="19" t="s">
        <v>15</v>
      </c>
      <c r="D66" s="20">
        <v>576174</v>
      </c>
      <c r="E66" s="2"/>
      <c r="F66" s="2"/>
    </row>
    <row r="67" spans="1:6" x14ac:dyDescent="0.25">
      <c r="A67" s="18">
        <v>45432</v>
      </c>
      <c r="B67" s="19">
        <v>4524000031474</v>
      </c>
      <c r="C67" s="19" t="s">
        <v>15</v>
      </c>
      <c r="D67" s="20">
        <v>180412.5</v>
      </c>
      <c r="E67" s="2"/>
      <c r="F67" s="2"/>
    </row>
    <row r="68" spans="1:6" x14ac:dyDescent="0.25">
      <c r="A68" s="18">
        <v>45441</v>
      </c>
      <c r="B68" s="19">
        <v>4524000010127</v>
      </c>
      <c r="C68" s="19" t="s">
        <v>15</v>
      </c>
      <c r="D68" s="20">
        <v>25667.5</v>
      </c>
      <c r="E68" s="2"/>
      <c r="F68" s="2"/>
    </row>
    <row r="69" spans="1:6" x14ac:dyDescent="0.25">
      <c r="A69" s="18">
        <v>45443</v>
      </c>
      <c r="B69" s="19">
        <v>4524000010745</v>
      </c>
      <c r="C69" s="19" t="s">
        <v>15</v>
      </c>
      <c r="D69" s="20">
        <v>192386.5</v>
      </c>
      <c r="E69" s="2"/>
      <c r="F69" s="2"/>
    </row>
    <row r="70" spans="1:6" x14ac:dyDescent="0.25">
      <c r="A70" s="166" t="s">
        <v>24</v>
      </c>
      <c r="B70" s="167"/>
      <c r="C70" s="168"/>
      <c r="D70" s="21">
        <v>3144208</v>
      </c>
      <c r="E70" s="2"/>
      <c r="F70" s="2"/>
    </row>
    <row r="71" spans="1:6" x14ac:dyDescent="0.25">
      <c r="A71" s="14"/>
      <c r="B71" s="22"/>
      <c r="C71" s="22"/>
      <c r="D71" s="14"/>
      <c r="E71" s="2"/>
      <c r="F71" s="2"/>
    </row>
    <row r="72" spans="1:6" ht="18.75" x14ac:dyDescent="0.3">
      <c r="A72" s="81"/>
      <c r="B72" s="23"/>
      <c r="C72" s="23"/>
      <c r="D72" s="23"/>
      <c r="E72" s="24"/>
      <c r="F72" s="2"/>
    </row>
    <row r="73" spans="1:6" ht="18.75" x14ac:dyDescent="0.25">
      <c r="A73" s="25"/>
      <c r="B73" s="110" t="s">
        <v>23</v>
      </c>
      <c r="C73" s="110"/>
      <c r="D73" s="26"/>
      <c r="E73" s="26"/>
      <c r="F73" s="2"/>
    </row>
    <row r="74" spans="1:6" ht="16.5" x14ac:dyDescent="0.25">
      <c r="A74" s="27"/>
      <c r="B74" s="110" t="s">
        <v>25</v>
      </c>
      <c r="C74" s="110"/>
      <c r="D74" s="26"/>
      <c r="E74" s="26"/>
      <c r="F74" s="2"/>
    </row>
    <row r="75" spans="1:6" ht="16.5" x14ac:dyDescent="0.25">
      <c r="A75" s="28"/>
      <c r="B75" s="111">
        <v>45383</v>
      </c>
      <c r="C75" s="110"/>
      <c r="D75" s="26"/>
      <c r="E75" s="26"/>
      <c r="F75" s="2"/>
    </row>
    <row r="76" spans="1:6" ht="16.5" x14ac:dyDescent="0.25">
      <c r="A76" s="26"/>
      <c r="B76" s="110" t="s">
        <v>39</v>
      </c>
      <c r="C76" s="110"/>
      <c r="D76" s="26"/>
      <c r="E76" s="26"/>
      <c r="F76" s="2"/>
    </row>
    <row r="77" spans="1:6" ht="16.5" x14ac:dyDescent="0.25">
      <c r="A77" s="29"/>
      <c r="B77" s="29"/>
      <c r="C77" s="30"/>
      <c r="D77" s="30"/>
      <c r="E77" s="31"/>
      <c r="F77" s="2"/>
    </row>
    <row r="78" spans="1:6" ht="16.5" x14ac:dyDescent="0.25">
      <c r="A78" s="138" t="s">
        <v>7</v>
      </c>
      <c r="B78" s="138" t="s">
        <v>0</v>
      </c>
      <c r="C78" s="139" t="s">
        <v>9</v>
      </c>
      <c r="D78" s="140" t="s">
        <v>20</v>
      </c>
      <c r="E78" s="31"/>
      <c r="F78" s="2"/>
    </row>
    <row r="79" spans="1:6" ht="16.5" x14ac:dyDescent="0.25">
      <c r="A79" s="32">
        <v>45441</v>
      </c>
      <c r="B79" s="33" t="s">
        <v>93</v>
      </c>
      <c r="C79" s="33" t="s">
        <v>26</v>
      </c>
      <c r="D79" s="84">
        <v>736564</v>
      </c>
      <c r="E79" s="31"/>
      <c r="F79" s="2"/>
    </row>
    <row r="80" spans="1:6" ht="16.5" x14ac:dyDescent="0.25">
      <c r="A80" s="32">
        <v>45441</v>
      </c>
      <c r="B80" s="33" t="s">
        <v>94</v>
      </c>
      <c r="C80" s="33" t="s">
        <v>26</v>
      </c>
      <c r="D80" s="84">
        <v>29415.200000000001</v>
      </c>
      <c r="E80" s="31"/>
      <c r="F80" s="2"/>
    </row>
    <row r="81" spans="1:6" ht="16.5" x14ac:dyDescent="0.25">
      <c r="A81" s="32">
        <v>45441</v>
      </c>
      <c r="B81" s="33" t="s">
        <v>95</v>
      </c>
      <c r="C81" s="33" t="s">
        <v>26</v>
      </c>
      <c r="D81" s="34">
        <v>18096.96</v>
      </c>
      <c r="E81" s="31"/>
      <c r="F81" s="2"/>
    </row>
    <row r="82" spans="1:6" ht="17.25" thickBot="1" x14ac:dyDescent="0.3">
      <c r="A82" s="29"/>
      <c r="B82" s="29"/>
      <c r="C82" s="35" t="s">
        <v>2</v>
      </c>
      <c r="D82" s="36">
        <v>784076.16</v>
      </c>
      <c r="E82" s="31"/>
      <c r="F82" s="2"/>
    </row>
    <row r="83" spans="1:6" ht="17.25" thickTop="1" x14ac:dyDescent="0.25">
      <c r="A83" s="29"/>
      <c r="B83" s="29"/>
      <c r="C83" s="30"/>
      <c r="D83" s="30"/>
      <c r="E83" s="31"/>
      <c r="F83" s="2"/>
    </row>
    <row r="84" spans="1:6" ht="16.5" x14ac:dyDescent="0.25">
      <c r="A84" s="38"/>
      <c r="B84" s="38"/>
      <c r="C84" s="38"/>
      <c r="D84" s="39"/>
      <c r="E84" s="37"/>
      <c r="F84" s="2"/>
    </row>
    <row r="85" spans="1:6" ht="18.75" x14ac:dyDescent="0.3">
      <c r="A85" s="169" t="s">
        <v>11</v>
      </c>
      <c r="B85" s="169"/>
      <c r="C85" s="169"/>
      <c r="D85" s="169"/>
      <c r="E85" s="37"/>
      <c r="F85" s="2"/>
    </row>
    <row r="86" spans="1:6" ht="19.5" thickBot="1" x14ac:dyDescent="0.35">
      <c r="A86" s="156" t="s">
        <v>12</v>
      </c>
      <c r="B86" s="156"/>
      <c r="C86" s="156"/>
      <c r="D86" s="156"/>
      <c r="E86" s="37"/>
      <c r="F86" s="2"/>
    </row>
    <row r="87" spans="1:6" ht="16.5" x14ac:dyDescent="0.25">
      <c r="A87" s="136" t="s">
        <v>7</v>
      </c>
      <c r="B87" s="136" t="s">
        <v>0</v>
      </c>
      <c r="C87" s="146" t="s">
        <v>8</v>
      </c>
      <c r="D87" s="136" t="s">
        <v>20</v>
      </c>
      <c r="E87" s="37"/>
      <c r="F87" s="2"/>
    </row>
    <row r="88" spans="1:6" ht="16.5" x14ac:dyDescent="0.25">
      <c r="A88" s="85">
        <v>45413</v>
      </c>
      <c r="B88" s="42" t="s">
        <v>96</v>
      </c>
      <c r="C88" s="40" t="s">
        <v>42</v>
      </c>
      <c r="D88" s="43">
        <v>6026</v>
      </c>
      <c r="E88" s="37"/>
      <c r="F88" s="2"/>
    </row>
    <row r="89" spans="1:6" ht="16.5" x14ac:dyDescent="0.25">
      <c r="A89" s="85">
        <v>45413</v>
      </c>
      <c r="B89" s="42" t="s">
        <v>97</v>
      </c>
      <c r="C89" s="40" t="s">
        <v>43</v>
      </c>
      <c r="D89" s="43">
        <v>4373</v>
      </c>
      <c r="E89" s="37"/>
      <c r="F89" s="2"/>
    </row>
    <row r="90" spans="1:6" ht="16.5" x14ac:dyDescent="0.25">
      <c r="A90" s="85">
        <v>45414</v>
      </c>
      <c r="B90" s="42" t="s">
        <v>98</v>
      </c>
      <c r="C90" s="40" t="s">
        <v>45</v>
      </c>
      <c r="D90" s="43">
        <v>14522</v>
      </c>
      <c r="E90" s="37"/>
      <c r="F90" s="2"/>
    </row>
    <row r="91" spans="1:6" ht="16.5" x14ac:dyDescent="0.25">
      <c r="A91" s="85">
        <v>45414</v>
      </c>
      <c r="B91" s="42" t="s">
        <v>99</v>
      </c>
      <c r="C91" s="40" t="s">
        <v>45</v>
      </c>
      <c r="D91" s="43">
        <v>9015</v>
      </c>
      <c r="E91" s="37"/>
      <c r="F91" s="2"/>
    </row>
    <row r="92" spans="1:6" ht="16.5" x14ac:dyDescent="0.25">
      <c r="A92" s="85">
        <v>45414</v>
      </c>
      <c r="B92" s="42" t="s">
        <v>100</v>
      </c>
      <c r="C92" s="40" t="s">
        <v>101</v>
      </c>
      <c r="D92" s="43">
        <v>179787</v>
      </c>
      <c r="E92" s="37"/>
      <c r="F92" s="2"/>
    </row>
    <row r="93" spans="1:6" ht="16.5" x14ac:dyDescent="0.25">
      <c r="A93" s="85">
        <v>45414</v>
      </c>
      <c r="B93" s="42" t="s">
        <v>102</v>
      </c>
      <c r="C93" s="40" t="s">
        <v>46</v>
      </c>
      <c r="D93" s="43">
        <v>5565</v>
      </c>
      <c r="E93" s="37"/>
      <c r="F93" s="2"/>
    </row>
    <row r="94" spans="1:6" ht="16.5" x14ac:dyDescent="0.25">
      <c r="A94" s="85">
        <v>45414</v>
      </c>
      <c r="B94" s="42" t="s">
        <v>103</v>
      </c>
      <c r="C94" s="40" t="s">
        <v>42</v>
      </c>
      <c r="D94" s="44">
        <v>539</v>
      </c>
      <c r="E94" s="37"/>
      <c r="F94" s="2"/>
    </row>
    <row r="95" spans="1:6" ht="16.5" x14ac:dyDescent="0.25">
      <c r="A95" s="85">
        <v>45414</v>
      </c>
      <c r="B95" s="42" t="s">
        <v>104</v>
      </c>
      <c r="C95" s="40" t="s">
        <v>43</v>
      </c>
      <c r="D95" s="43">
        <v>4636</v>
      </c>
      <c r="E95" s="37"/>
      <c r="F95" s="2"/>
    </row>
    <row r="96" spans="1:6" ht="16.5" x14ac:dyDescent="0.25">
      <c r="A96" s="85">
        <v>45415</v>
      </c>
      <c r="B96" s="42" t="s">
        <v>105</v>
      </c>
      <c r="C96" s="40" t="s">
        <v>101</v>
      </c>
      <c r="D96" s="43">
        <v>149805</v>
      </c>
      <c r="E96" s="37"/>
      <c r="F96" s="2"/>
    </row>
    <row r="97" spans="1:8" ht="16.5" x14ac:dyDescent="0.25">
      <c r="A97" s="85">
        <v>45415</v>
      </c>
      <c r="B97" s="42" t="s">
        <v>106</v>
      </c>
      <c r="C97" s="40" t="s">
        <v>45</v>
      </c>
      <c r="D97" s="43">
        <v>9698</v>
      </c>
      <c r="E97" s="37"/>
      <c r="F97" s="2"/>
    </row>
    <row r="98" spans="1:8" ht="16.5" x14ac:dyDescent="0.25">
      <c r="A98" s="85">
        <v>45415</v>
      </c>
      <c r="B98" s="42" t="s">
        <v>107</v>
      </c>
      <c r="C98" s="40" t="s">
        <v>45</v>
      </c>
      <c r="D98" s="43">
        <v>15823</v>
      </c>
      <c r="E98" s="37"/>
      <c r="F98" s="2"/>
    </row>
    <row r="99" spans="1:8" ht="16.5" x14ac:dyDescent="0.25">
      <c r="A99" s="85">
        <v>45415</v>
      </c>
      <c r="B99" s="42" t="s">
        <v>108</v>
      </c>
      <c r="C99" s="40" t="s">
        <v>46</v>
      </c>
      <c r="D99" s="43">
        <v>1025</v>
      </c>
      <c r="E99" s="37"/>
      <c r="F99" s="2"/>
    </row>
    <row r="100" spans="1:8" ht="16.5" x14ac:dyDescent="0.25">
      <c r="A100" s="85">
        <v>45415</v>
      </c>
      <c r="B100" s="42" t="s">
        <v>109</v>
      </c>
      <c r="C100" s="40" t="s">
        <v>47</v>
      </c>
      <c r="D100" s="43">
        <v>1500</v>
      </c>
      <c r="E100" s="37"/>
      <c r="F100" s="2"/>
    </row>
    <row r="101" spans="1:8" ht="16.5" x14ac:dyDescent="0.25">
      <c r="A101" s="85">
        <v>45415</v>
      </c>
      <c r="B101" s="42" t="s">
        <v>110</v>
      </c>
      <c r="C101" s="40" t="s">
        <v>42</v>
      </c>
      <c r="D101" s="43">
        <v>2010</v>
      </c>
      <c r="E101" s="37"/>
      <c r="F101" s="2"/>
    </row>
    <row r="102" spans="1:8" ht="16.5" x14ac:dyDescent="0.25">
      <c r="A102" s="85">
        <v>45415</v>
      </c>
      <c r="B102" s="42" t="s">
        <v>111</v>
      </c>
      <c r="C102" s="40" t="s">
        <v>43</v>
      </c>
      <c r="D102" s="43">
        <v>4524</v>
      </c>
      <c r="E102" s="37"/>
      <c r="F102" s="2"/>
    </row>
    <row r="103" spans="1:8" ht="16.5" x14ac:dyDescent="0.25">
      <c r="A103" s="85">
        <v>45418</v>
      </c>
      <c r="B103" s="42" t="s">
        <v>112</v>
      </c>
      <c r="C103" s="40" t="s">
        <v>46</v>
      </c>
      <c r="D103" s="44">
        <v>550</v>
      </c>
      <c r="E103" s="37"/>
      <c r="F103" s="2"/>
    </row>
    <row r="104" spans="1:8" ht="16.5" x14ac:dyDescent="0.25">
      <c r="A104" s="85">
        <v>45418</v>
      </c>
      <c r="B104" s="42" t="s">
        <v>113</v>
      </c>
      <c r="C104" s="40" t="s">
        <v>42</v>
      </c>
      <c r="D104" s="43">
        <v>42104</v>
      </c>
      <c r="E104" s="37"/>
      <c r="F104" s="2"/>
    </row>
    <row r="105" spans="1:8" ht="16.5" x14ac:dyDescent="0.25">
      <c r="A105" s="85">
        <v>45418</v>
      </c>
      <c r="B105" s="42" t="s">
        <v>114</v>
      </c>
      <c r="C105" s="40" t="s">
        <v>46</v>
      </c>
      <c r="D105" s="44">
        <v>400</v>
      </c>
      <c r="E105" s="37"/>
      <c r="F105" s="2"/>
    </row>
    <row r="106" spans="1:8" ht="16.5" x14ac:dyDescent="0.25">
      <c r="A106" s="85">
        <v>45418</v>
      </c>
      <c r="B106" s="42" t="s">
        <v>115</v>
      </c>
      <c r="C106" s="40" t="s">
        <v>45</v>
      </c>
      <c r="D106" s="43">
        <v>6789222.29</v>
      </c>
      <c r="E106" s="37"/>
      <c r="F106" s="2"/>
    </row>
    <row r="107" spans="1:8" ht="16.5" x14ac:dyDescent="0.25">
      <c r="A107" s="85">
        <v>45418</v>
      </c>
      <c r="B107" s="42" t="s">
        <v>116</v>
      </c>
      <c r="C107" s="40" t="s">
        <v>45</v>
      </c>
      <c r="D107" s="43">
        <v>246217.36</v>
      </c>
      <c r="E107" s="37"/>
      <c r="F107" s="2"/>
    </row>
    <row r="108" spans="1:8" ht="16.5" x14ac:dyDescent="0.25">
      <c r="A108" s="85">
        <v>45418</v>
      </c>
      <c r="B108" s="42" t="s">
        <v>117</v>
      </c>
      <c r="C108" s="40" t="s">
        <v>45</v>
      </c>
      <c r="D108" s="43">
        <v>9099</v>
      </c>
      <c r="E108" s="37"/>
      <c r="F108" s="2"/>
    </row>
    <row r="109" spans="1:8" ht="16.5" x14ac:dyDescent="0.25">
      <c r="A109" s="85">
        <v>45418</v>
      </c>
      <c r="B109" s="42" t="s">
        <v>118</v>
      </c>
      <c r="C109" s="40" t="s">
        <v>45</v>
      </c>
      <c r="D109" s="43">
        <v>15531</v>
      </c>
      <c r="E109" s="37"/>
      <c r="F109" s="2"/>
    </row>
    <row r="110" spans="1:8" ht="16.5" x14ac:dyDescent="0.25">
      <c r="A110" s="85">
        <v>45418</v>
      </c>
      <c r="B110" s="42" t="s">
        <v>119</v>
      </c>
      <c r="C110" s="40" t="s">
        <v>48</v>
      </c>
      <c r="D110" s="43">
        <v>7985</v>
      </c>
      <c r="E110" s="37"/>
      <c r="F110" s="2"/>
    </row>
    <row r="111" spans="1:8" ht="16.5" x14ac:dyDescent="0.25">
      <c r="A111" s="85">
        <v>45418</v>
      </c>
      <c r="B111" s="42" t="s">
        <v>120</v>
      </c>
      <c r="C111" s="40" t="s">
        <v>48</v>
      </c>
      <c r="D111" s="44">
        <v>2</v>
      </c>
      <c r="E111" s="37"/>
      <c r="F111" s="2"/>
    </row>
    <row r="112" spans="1:8" ht="15" customHeight="1" x14ac:dyDescent="0.25">
      <c r="A112" s="85">
        <v>45418</v>
      </c>
      <c r="B112" s="42" t="s">
        <v>121</v>
      </c>
      <c r="C112" s="40" t="s">
        <v>48</v>
      </c>
      <c r="D112" s="44">
        <v>680</v>
      </c>
      <c r="E112" s="37"/>
      <c r="F112" s="2"/>
      <c r="G112"/>
      <c r="H112"/>
    </row>
    <row r="113" spans="1:8" ht="16.5" x14ac:dyDescent="0.25">
      <c r="A113" s="85">
        <v>45418</v>
      </c>
      <c r="B113" s="42">
        <v>2730080575</v>
      </c>
      <c r="C113" s="40" t="s">
        <v>50</v>
      </c>
      <c r="D113" s="43">
        <v>4050</v>
      </c>
      <c r="E113" s="37"/>
      <c r="F113" s="2"/>
      <c r="G113"/>
      <c r="H113"/>
    </row>
    <row r="114" spans="1:8" ht="16.5" x14ac:dyDescent="0.25">
      <c r="A114" s="85">
        <v>45418</v>
      </c>
      <c r="B114" s="42" t="s">
        <v>122</v>
      </c>
      <c r="C114" s="40" t="s">
        <v>48</v>
      </c>
      <c r="D114" s="44">
        <v>833</v>
      </c>
      <c r="E114" s="37"/>
      <c r="F114" s="2"/>
      <c r="G114"/>
      <c r="H114"/>
    </row>
    <row r="115" spans="1:8" ht="16.5" x14ac:dyDescent="0.25">
      <c r="A115" s="85">
        <v>45418</v>
      </c>
      <c r="B115" s="42" t="s">
        <v>123</v>
      </c>
      <c r="C115" s="40" t="s">
        <v>48</v>
      </c>
      <c r="D115" s="43">
        <v>1050</v>
      </c>
      <c r="E115" s="37"/>
      <c r="F115" s="2"/>
      <c r="G115"/>
      <c r="H115"/>
    </row>
    <row r="116" spans="1:8" ht="16.5" x14ac:dyDescent="0.25">
      <c r="A116" s="85">
        <v>45418</v>
      </c>
      <c r="B116" s="42" t="s">
        <v>124</v>
      </c>
      <c r="C116" s="40" t="s">
        <v>48</v>
      </c>
      <c r="D116" s="44">
        <v>750</v>
      </c>
      <c r="E116" s="37"/>
      <c r="F116" s="2"/>
      <c r="G116"/>
      <c r="H116"/>
    </row>
    <row r="117" spans="1:8" ht="16.5" x14ac:dyDescent="0.25">
      <c r="A117" s="85">
        <v>45418</v>
      </c>
      <c r="B117" s="42" t="s">
        <v>125</v>
      </c>
      <c r="C117" s="40" t="s">
        <v>44</v>
      </c>
      <c r="D117" s="43">
        <v>1738</v>
      </c>
      <c r="E117" s="37"/>
      <c r="F117" s="2"/>
      <c r="G117"/>
      <c r="H117"/>
    </row>
    <row r="118" spans="1:8" ht="16.5" x14ac:dyDescent="0.25">
      <c r="A118" s="85">
        <v>45418</v>
      </c>
      <c r="B118" s="42" t="s">
        <v>126</v>
      </c>
      <c r="C118" s="40" t="s">
        <v>101</v>
      </c>
      <c r="D118" s="43">
        <v>166200</v>
      </c>
      <c r="E118" s="37"/>
      <c r="F118" s="2"/>
      <c r="G118"/>
      <c r="H118"/>
    </row>
    <row r="119" spans="1:8" ht="16.5" x14ac:dyDescent="0.25">
      <c r="A119" s="85">
        <v>45418</v>
      </c>
      <c r="B119" s="42" t="s">
        <v>127</v>
      </c>
      <c r="C119" s="40" t="s">
        <v>47</v>
      </c>
      <c r="D119" s="43">
        <v>1580</v>
      </c>
      <c r="E119" s="37"/>
      <c r="F119" s="2"/>
      <c r="G119"/>
      <c r="H119"/>
    </row>
    <row r="120" spans="1:8" ht="16.5" x14ac:dyDescent="0.25">
      <c r="A120" s="85">
        <v>45418</v>
      </c>
      <c r="B120" s="42" t="s">
        <v>128</v>
      </c>
      <c r="C120" s="40" t="s">
        <v>42</v>
      </c>
      <c r="D120" s="43">
        <v>9300</v>
      </c>
      <c r="E120" s="37"/>
      <c r="F120" s="2"/>
      <c r="G120"/>
      <c r="H120"/>
    </row>
    <row r="121" spans="1:8" ht="16.5" x14ac:dyDescent="0.25">
      <c r="A121" s="85">
        <v>45418</v>
      </c>
      <c r="B121" s="42" t="s">
        <v>129</v>
      </c>
      <c r="C121" s="40" t="s">
        <v>41</v>
      </c>
      <c r="D121" s="43">
        <v>6648</v>
      </c>
      <c r="E121" s="37"/>
      <c r="F121" s="2"/>
      <c r="G121"/>
      <c r="H121"/>
    </row>
    <row r="122" spans="1:8" ht="16.5" x14ac:dyDescent="0.25">
      <c r="A122" s="85">
        <v>45419</v>
      </c>
      <c r="B122" s="42" t="s">
        <v>130</v>
      </c>
      <c r="C122" s="40" t="s">
        <v>45</v>
      </c>
      <c r="D122" s="43">
        <v>9318</v>
      </c>
      <c r="E122" s="37"/>
      <c r="F122" s="2"/>
      <c r="G122"/>
      <c r="H122"/>
    </row>
    <row r="123" spans="1:8" ht="16.5" x14ac:dyDescent="0.25">
      <c r="A123" s="85">
        <v>45419</v>
      </c>
      <c r="B123" s="42" t="s">
        <v>131</v>
      </c>
      <c r="C123" s="40" t="s">
        <v>45</v>
      </c>
      <c r="D123" s="43">
        <v>9764</v>
      </c>
      <c r="E123" s="37"/>
      <c r="F123" s="2"/>
      <c r="G123"/>
      <c r="H123"/>
    </row>
    <row r="124" spans="1:8" ht="16.5" x14ac:dyDescent="0.25">
      <c r="A124" s="85">
        <v>45419</v>
      </c>
      <c r="B124" s="42" t="s">
        <v>132</v>
      </c>
      <c r="C124" s="40" t="s">
        <v>45</v>
      </c>
      <c r="D124" s="43">
        <v>10158</v>
      </c>
      <c r="E124" s="37"/>
      <c r="F124" s="2"/>
      <c r="G124"/>
      <c r="H124"/>
    </row>
    <row r="125" spans="1:8" ht="15" customHeight="1" x14ac:dyDescent="0.25">
      <c r="A125" s="85">
        <v>45419</v>
      </c>
      <c r="B125" s="42" t="s">
        <v>133</v>
      </c>
      <c r="C125" s="40" t="s">
        <v>101</v>
      </c>
      <c r="D125" s="43">
        <v>153140</v>
      </c>
      <c r="E125" s="37"/>
      <c r="F125" s="2"/>
      <c r="G125"/>
      <c r="H125"/>
    </row>
    <row r="126" spans="1:8" ht="15" customHeight="1" x14ac:dyDescent="0.25">
      <c r="A126" s="85">
        <v>45419</v>
      </c>
      <c r="B126" s="42" t="s">
        <v>134</v>
      </c>
      <c r="C126" s="40" t="s">
        <v>46</v>
      </c>
      <c r="D126" s="44">
        <v>300</v>
      </c>
      <c r="E126" s="37"/>
      <c r="F126" s="2"/>
      <c r="G126"/>
      <c r="H126"/>
    </row>
    <row r="127" spans="1:8" ht="16.5" x14ac:dyDescent="0.25">
      <c r="A127" s="85">
        <v>45419</v>
      </c>
      <c r="B127" s="42" t="s">
        <v>135</v>
      </c>
      <c r="C127" s="42" t="s">
        <v>42</v>
      </c>
      <c r="D127" s="43">
        <v>2650</v>
      </c>
      <c r="E127" s="37"/>
      <c r="F127" s="2"/>
      <c r="G127"/>
      <c r="H127"/>
    </row>
    <row r="128" spans="1:8" ht="16.5" x14ac:dyDescent="0.25">
      <c r="A128" s="85">
        <v>45420</v>
      </c>
      <c r="B128" s="42" t="s">
        <v>136</v>
      </c>
      <c r="C128" s="42" t="s">
        <v>46</v>
      </c>
      <c r="D128" s="44">
        <v>125</v>
      </c>
      <c r="E128" s="37"/>
      <c r="F128" s="2"/>
      <c r="G128"/>
      <c r="H128"/>
    </row>
    <row r="129" spans="1:8" ht="16.5" x14ac:dyDescent="0.25">
      <c r="A129" s="85">
        <v>45420</v>
      </c>
      <c r="B129" s="42" t="s">
        <v>137</v>
      </c>
      <c r="C129" s="42" t="s">
        <v>45</v>
      </c>
      <c r="D129" s="43">
        <v>256129.01</v>
      </c>
      <c r="E129" s="37"/>
      <c r="F129" s="2"/>
      <c r="G129"/>
      <c r="H129"/>
    </row>
    <row r="130" spans="1:8" ht="16.5" x14ac:dyDescent="0.25">
      <c r="A130" s="85">
        <v>45420</v>
      </c>
      <c r="B130" s="42" t="s">
        <v>53</v>
      </c>
      <c r="C130" s="42" t="s">
        <v>45</v>
      </c>
      <c r="D130" s="43">
        <v>9036</v>
      </c>
      <c r="E130" s="37"/>
      <c r="F130" s="2"/>
      <c r="G130"/>
      <c r="H130"/>
    </row>
    <row r="131" spans="1:8" ht="16.5" x14ac:dyDescent="0.25">
      <c r="A131" s="85">
        <v>45420</v>
      </c>
      <c r="B131" s="42" t="s">
        <v>138</v>
      </c>
      <c r="C131" s="42" t="s">
        <v>45</v>
      </c>
      <c r="D131" s="43">
        <v>11780</v>
      </c>
      <c r="E131" s="37"/>
      <c r="F131" s="2"/>
      <c r="G131"/>
      <c r="H131"/>
    </row>
    <row r="132" spans="1:8" ht="16.5" x14ac:dyDescent="0.25">
      <c r="A132" s="85">
        <v>45420</v>
      </c>
      <c r="B132" s="42" t="s">
        <v>139</v>
      </c>
      <c r="C132" s="42" t="s">
        <v>101</v>
      </c>
      <c r="D132" s="43">
        <v>138120</v>
      </c>
      <c r="E132" s="37"/>
      <c r="F132" s="2"/>
      <c r="G132"/>
      <c r="H132"/>
    </row>
    <row r="133" spans="1:8" ht="16.5" x14ac:dyDescent="0.25">
      <c r="A133" s="85">
        <v>45420</v>
      </c>
      <c r="B133" s="42" t="s">
        <v>140</v>
      </c>
      <c r="C133" s="42" t="s">
        <v>44</v>
      </c>
      <c r="D133" s="44">
        <v>513</v>
      </c>
      <c r="E133" s="37"/>
      <c r="F133" s="2"/>
      <c r="G133"/>
      <c r="H133"/>
    </row>
    <row r="134" spans="1:8" ht="16.5" x14ac:dyDescent="0.25">
      <c r="A134" s="85">
        <v>45420</v>
      </c>
      <c r="B134" s="42" t="s">
        <v>141</v>
      </c>
      <c r="C134" s="42" t="s">
        <v>142</v>
      </c>
      <c r="D134" s="43">
        <v>4930</v>
      </c>
      <c r="E134" s="37"/>
      <c r="F134" s="2"/>
      <c r="G134"/>
      <c r="H134"/>
    </row>
    <row r="135" spans="1:8" ht="16.5" x14ac:dyDescent="0.25">
      <c r="A135" s="85">
        <v>45420</v>
      </c>
      <c r="B135" s="42" t="s">
        <v>143</v>
      </c>
      <c r="C135" s="42" t="s">
        <v>42</v>
      </c>
      <c r="D135" s="43">
        <v>4450</v>
      </c>
      <c r="E135" s="37"/>
      <c r="F135" s="2"/>
      <c r="G135"/>
      <c r="H135"/>
    </row>
    <row r="136" spans="1:8" ht="16.5" x14ac:dyDescent="0.25">
      <c r="A136" s="85">
        <v>45421</v>
      </c>
      <c r="B136" s="42" t="s">
        <v>144</v>
      </c>
      <c r="C136" s="42" t="s">
        <v>45</v>
      </c>
      <c r="D136" s="43">
        <v>8575</v>
      </c>
      <c r="E136" s="37"/>
      <c r="F136" s="2"/>
      <c r="G136"/>
      <c r="H136"/>
    </row>
    <row r="137" spans="1:8" ht="16.5" x14ac:dyDescent="0.25">
      <c r="A137" s="85">
        <v>45421</v>
      </c>
      <c r="B137" s="42" t="s">
        <v>145</v>
      </c>
      <c r="C137" s="42" t="s">
        <v>45</v>
      </c>
      <c r="D137" s="43">
        <v>13565</v>
      </c>
      <c r="E137" s="37"/>
      <c r="F137" s="2"/>
      <c r="G137"/>
      <c r="H137"/>
    </row>
    <row r="138" spans="1:8" ht="16.5" x14ac:dyDescent="0.25">
      <c r="A138" s="85">
        <v>45421</v>
      </c>
      <c r="B138" s="42" t="s">
        <v>146</v>
      </c>
      <c r="C138" s="42" t="s">
        <v>46</v>
      </c>
      <c r="D138" s="43">
        <v>1475</v>
      </c>
      <c r="E138" s="37"/>
      <c r="F138" s="2"/>
      <c r="G138"/>
      <c r="H138"/>
    </row>
    <row r="139" spans="1:8" ht="16.5" x14ac:dyDescent="0.25">
      <c r="A139" s="85">
        <v>45421</v>
      </c>
      <c r="B139" s="42" t="s">
        <v>147</v>
      </c>
      <c r="C139" s="42" t="s">
        <v>101</v>
      </c>
      <c r="D139" s="43">
        <v>680742.38</v>
      </c>
      <c r="E139" s="37"/>
      <c r="F139" s="2"/>
      <c r="G139"/>
      <c r="H139"/>
    </row>
    <row r="140" spans="1:8" ht="16.5" x14ac:dyDescent="0.25">
      <c r="A140" s="85">
        <v>45421</v>
      </c>
      <c r="B140" s="42" t="s">
        <v>148</v>
      </c>
      <c r="C140" s="42" t="s">
        <v>101</v>
      </c>
      <c r="D140" s="43">
        <v>128690</v>
      </c>
      <c r="E140" s="37"/>
      <c r="F140" s="2"/>
      <c r="G140"/>
      <c r="H140"/>
    </row>
    <row r="141" spans="1:8" ht="16.5" x14ac:dyDescent="0.25">
      <c r="A141" s="85">
        <v>45421</v>
      </c>
      <c r="B141" s="42" t="s">
        <v>149</v>
      </c>
      <c r="C141" s="42" t="s">
        <v>22</v>
      </c>
      <c r="D141" s="43">
        <v>1500</v>
      </c>
      <c r="E141" s="37"/>
      <c r="F141" s="2"/>
      <c r="G141"/>
      <c r="H141"/>
    </row>
    <row r="142" spans="1:8" ht="16.5" x14ac:dyDescent="0.25">
      <c r="A142" s="85">
        <v>45421</v>
      </c>
      <c r="B142" s="42" t="s">
        <v>150</v>
      </c>
      <c r="C142" s="42" t="s">
        <v>44</v>
      </c>
      <c r="D142" s="43">
        <v>10703</v>
      </c>
      <c r="E142" s="37"/>
      <c r="F142" s="2"/>
      <c r="G142"/>
      <c r="H142"/>
    </row>
    <row r="143" spans="1:8" ht="16.5" x14ac:dyDescent="0.25">
      <c r="A143" s="85">
        <v>45421</v>
      </c>
      <c r="B143" s="42" t="s">
        <v>151</v>
      </c>
      <c r="C143" s="42" t="s">
        <v>43</v>
      </c>
      <c r="D143" s="43">
        <v>10697</v>
      </c>
      <c r="E143" s="37"/>
      <c r="F143" s="2"/>
      <c r="G143"/>
      <c r="H143"/>
    </row>
    <row r="144" spans="1:8" ht="16.5" x14ac:dyDescent="0.25">
      <c r="A144" s="85">
        <v>45421</v>
      </c>
      <c r="B144" s="42" t="s">
        <v>152</v>
      </c>
      <c r="C144" s="42" t="s">
        <v>42</v>
      </c>
      <c r="D144" s="43">
        <v>21263</v>
      </c>
      <c r="E144" s="37"/>
      <c r="F144" s="2"/>
      <c r="G144"/>
      <c r="H144"/>
    </row>
    <row r="145" spans="1:8" ht="16.5" x14ac:dyDescent="0.25">
      <c r="A145" s="85">
        <v>45422</v>
      </c>
      <c r="B145" s="42" t="s">
        <v>153</v>
      </c>
      <c r="C145" s="42" t="s">
        <v>41</v>
      </c>
      <c r="D145" s="43">
        <v>14438</v>
      </c>
      <c r="E145" s="37"/>
      <c r="F145" s="2"/>
      <c r="G145"/>
      <c r="H145"/>
    </row>
    <row r="146" spans="1:8" ht="16.5" x14ac:dyDescent="0.25">
      <c r="A146" s="85">
        <v>45422</v>
      </c>
      <c r="B146" s="42" t="s">
        <v>154</v>
      </c>
      <c r="C146" s="42" t="s">
        <v>41</v>
      </c>
      <c r="D146" s="43">
        <v>7811</v>
      </c>
      <c r="E146" s="37"/>
      <c r="F146" s="2"/>
      <c r="G146"/>
      <c r="H146"/>
    </row>
    <row r="147" spans="1:8" ht="16.5" x14ac:dyDescent="0.25">
      <c r="A147" s="85">
        <v>45422</v>
      </c>
      <c r="B147" s="42" t="s">
        <v>155</v>
      </c>
      <c r="C147" s="42" t="s">
        <v>41</v>
      </c>
      <c r="D147" s="43">
        <v>8700</v>
      </c>
      <c r="E147" s="37"/>
      <c r="F147" s="2"/>
      <c r="G147"/>
      <c r="H147"/>
    </row>
    <row r="148" spans="1:8" ht="16.5" x14ac:dyDescent="0.25">
      <c r="A148" s="85">
        <v>45422</v>
      </c>
      <c r="B148" s="42" t="s">
        <v>156</v>
      </c>
      <c r="C148" s="42" t="s">
        <v>101</v>
      </c>
      <c r="D148" s="43">
        <v>87563</v>
      </c>
      <c r="E148" s="37"/>
      <c r="F148" s="2"/>
      <c r="G148"/>
      <c r="H148"/>
    </row>
    <row r="149" spans="1:8" ht="16.5" x14ac:dyDescent="0.25">
      <c r="A149" s="85">
        <v>45422</v>
      </c>
      <c r="B149" s="42" t="s">
        <v>157</v>
      </c>
      <c r="C149" s="42" t="s">
        <v>50</v>
      </c>
      <c r="D149" s="43">
        <v>14150</v>
      </c>
      <c r="E149" s="37"/>
      <c r="F149" s="2"/>
      <c r="G149"/>
      <c r="H149"/>
    </row>
    <row r="150" spans="1:8" ht="16.5" x14ac:dyDescent="0.25">
      <c r="A150" s="85">
        <v>45422</v>
      </c>
      <c r="B150" s="42" t="s">
        <v>158</v>
      </c>
      <c r="C150" s="42" t="s">
        <v>45</v>
      </c>
      <c r="D150" s="43">
        <v>8471</v>
      </c>
      <c r="E150" s="37"/>
      <c r="F150" s="2"/>
      <c r="G150"/>
      <c r="H150"/>
    </row>
    <row r="151" spans="1:8" ht="16.5" x14ac:dyDescent="0.25">
      <c r="A151" s="85">
        <v>45422</v>
      </c>
      <c r="B151" s="42" t="s">
        <v>159</v>
      </c>
      <c r="C151" s="42" t="s">
        <v>46</v>
      </c>
      <c r="D151" s="44">
        <v>100</v>
      </c>
      <c r="E151" s="37"/>
      <c r="F151" s="2"/>
      <c r="G151"/>
      <c r="H151"/>
    </row>
    <row r="152" spans="1:8" ht="16.5" x14ac:dyDescent="0.25">
      <c r="A152" s="85">
        <v>45422</v>
      </c>
      <c r="B152" s="42" t="s">
        <v>160</v>
      </c>
      <c r="C152" s="42" t="s">
        <v>48</v>
      </c>
      <c r="D152" s="43">
        <v>3337</v>
      </c>
      <c r="E152" s="37"/>
      <c r="F152" s="2"/>
      <c r="G152"/>
      <c r="H152"/>
    </row>
    <row r="153" spans="1:8" ht="15" customHeight="1" x14ac:dyDescent="0.25">
      <c r="A153" s="85">
        <v>45422</v>
      </c>
      <c r="B153" s="42" t="s">
        <v>161</v>
      </c>
      <c r="C153" s="42" t="s">
        <v>48</v>
      </c>
      <c r="D153" s="43">
        <v>9042</v>
      </c>
      <c r="E153" s="37"/>
      <c r="F153" s="2"/>
      <c r="G153"/>
      <c r="H153"/>
    </row>
    <row r="154" spans="1:8" ht="16.5" x14ac:dyDescent="0.25">
      <c r="A154" s="85">
        <v>45422</v>
      </c>
      <c r="B154" s="42" t="s">
        <v>162</v>
      </c>
      <c r="C154" s="42" t="s">
        <v>44</v>
      </c>
      <c r="D154" s="43">
        <v>3740</v>
      </c>
      <c r="E154" s="37"/>
      <c r="F154" s="2"/>
    </row>
    <row r="155" spans="1:8" ht="16.5" x14ac:dyDescent="0.25">
      <c r="A155" s="85">
        <v>45422</v>
      </c>
      <c r="B155" s="42" t="s">
        <v>163</v>
      </c>
      <c r="C155" s="42" t="s">
        <v>42</v>
      </c>
      <c r="D155" s="43">
        <v>6085</v>
      </c>
      <c r="E155" s="37"/>
      <c r="F155" s="2"/>
    </row>
    <row r="156" spans="1:8" ht="16.5" x14ac:dyDescent="0.25">
      <c r="A156" s="85">
        <v>45425</v>
      </c>
      <c r="B156" s="42" t="s">
        <v>164</v>
      </c>
      <c r="C156" s="42" t="s">
        <v>46</v>
      </c>
      <c r="D156" s="43">
        <v>370319.07</v>
      </c>
      <c r="E156" s="37"/>
      <c r="F156" s="2"/>
    </row>
    <row r="157" spans="1:8" ht="16.5" x14ac:dyDescent="0.25">
      <c r="A157" s="85">
        <v>45425</v>
      </c>
      <c r="B157" s="42" t="s">
        <v>165</v>
      </c>
      <c r="C157" s="42" t="s">
        <v>46</v>
      </c>
      <c r="D157" s="44">
        <v>725</v>
      </c>
      <c r="E157" s="37"/>
      <c r="F157" s="2"/>
    </row>
    <row r="158" spans="1:8" ht="16.5" x14ac:dyDescent="0.25">
      <c r="A158" s="85">
        <v>45425</v>
      </c>
      <c r="B158" s="42" t="s">
        <v>166</v>
      </c>
      <c r="C158" s="42" t="s">
        <v>101</v>
      </c>
      <c r="D158" s="43">
        <v>130762</v>
      </c>
      <c r="E158" s="37"/>
      <c r="F158" s="2"/>
    </row>
    <row r="159" spans="1:8" ht="16.5" x14ac:dyDescent="0.25">
      <c r="A159" s="85">
        <v>45425</v>
      </c>
      <c r="B159" s="42" t="s">
        <v>167</v>
      </c>
      <c r="C159" s="42" t="s">
        <v>101</v>
      </c>
      <c r="D159" s="43">
        <v>58691</v>
      </c>
      <c r="E159" s="37"/>
      <c r="F159" s="2"/>
    </row>
    <row r="160" spans="1:8" ht="16.5" x14ac:dyDescent="0.25">
      <c r="A160" s="85">
        <v>45425</v>
      </c>
      <c r="B160" s="42" t="s">
        <v>168</v>
      </c>
      <c r="C160" s="42" t="s">
        <v>45</v>
      </c>
      <c r="D160" s="43">
        <v>8965392.9700000007</v>
      </c>
      <c r="E160" s="37"/>
      <c r="F160" s="2"/>
    </row>
    <row r="161" spans="1:10" ht="16.5" x14ac:dyDescent="0.25">
      <c r="A161" s="85">
        <v>45425</v>
      </c>
      <c r="B161" s="42" t="s">
        <v>169</v>
      </c>
      <c r="C161" s="42" t="s">
        <v>45</v>
      </c>
      <c r="D161" s="43">
        <v>8082790.8399999999</v>
      </c>
      <c r="E161" s="37"/>
      <c r="F161" s="2"/>
    </row>
    <row r="162" spans="1:10" ht="16.5" x14ac:dyDescent="0.25">
      <c r="A162" s="85">
        <v>45425</v>
      </c>
      <c r="B162" s="42" t="s">
        <v>170</v>
      </c>
      <c r="C162" s="42" t="s">
        <v>50</v>
      </c>
      <c r="D162" s="43">
        <v>15227</v>
      </c>
      <c r="E162" s="37"/>
      <c r="F162" s="2"/>
    </row>
    <row r="163" spans="1:10" ht="16.5" x14ac:dyDescent="0.25">
      <c r="A163" s="85">
        <v>45425</v>
      </c>
      <c r="B163" s="42" t="s">
        <v>171</v>
      </c>
      <c r="C163" s="42" t="s">
        <v>50</v>
      </c>
      <c r="D163" s="43">
        <v>8944</v>
      </c>
      <c r="E163" s="37"/>
      <c r="F163" s="2"/>
      <c r="G163"/>
      <c r="H163"/>
      <c r="I163"/>
      <c r="J163"/>
    </row>
    <row r="164" spans="1:10" ht="16.5" x14ac:dyDescent="0.25">
      <c r="A164" s="85">
        <v>45425</v>
      </c>
      <c r="B164" s="42" t="s">
        <v>172</v>
      </c>
      <c r="C164" s="42" t="s">
        <v>46</v>
      </c>
      <c r="D164" s="44">
        <v>575</v>
      </c>
      <c r="E164" s="37"/>
      <c r="F164" s="2"/>
    </row>
    <row r="165" spans="1:10" ht="16.5" x14ac:dyDescent="0.25">
      <c r="A165" s="85">
        <v>45425</v>
      </c>
      <c r="B165" s="42" t="s">
        <v>173</v>
      </c>
      <c r="C165" s="42" t="s">
        <v>49</v>
      </c>
      <c r="D165" s="44">
        <v>174</v>
      </c>
      <c r="E165" s="37"/>
      <c r="F165" s="2"/>
    </row>
    <row r="166" spans="1:10" ht="16.5" x14ac:dyDescent="0.25">
      <c r="A166" s="85">
        <v>45425</v>
      </c>
      <c r="B166" s="42" t="s">
        <v>174</v>
      </c>
      <c r="C166" s="42" t="s">
        <v>48</v>
      </c>
      <c r="D166" s="43">
        <v>5438</v>
      </c>
      <c r="E166" s="37"/>
      <c r="F166" s="2"/>
    </row>
    <row r="167" spans="1:10" ht="16.5" x14ac:dyDescent="0.25">
      <c r="A167" s="85">
        <v>45425</v>
      </c>
      <c r="B167" s="42" t="s">
        <v>175</v>
      </c>
      <c r="C167" s="42" t="s">
        <v>48</v>
      </c>
      <c r="D167" s="43">
        <v>3150</v>
      </c>
      <c r="E167" s="37"/>
      <c r="F167" s="2"/>
    </row>
    <row r="168" spans="1:10" x14ac:dyDescent="0.25">
      <c r="A168" s="85">
        <v>45425</v>
      </c>
      <c r="B168" s="42" t="s">
        <v>176</v>
      </c>
      <c r="C168" s="42" t="s">
        <v>48</v>
      </c>
      <c r="D168" s="44">
        <v>640</v>
      </c>
      <c r="E168" s="16"/>
      <c r="F168" s="2"/>
    </row>
    <row r="169" spans="1:10" x14ac:dyDescent="0.25">
      <c r="A169" s="85">
        <v>45425</v>
      </c>
      <c r="B169" s="42" t="s">
        <v>177</v>
      </c>
      <c r="C169" s="42" t="s">
        <v>44</v>
      </c>
      <c r="D169" s="43">
        <v>22745</v>
      </c>
      <c r="E169" s="16"/>
      <c r="F169" s="2"/>
    </row>
    <row r="170" spans="1:10" x14ac:dyDescent="0.25">
      <c r="A170" s="85">
        <v>45425</v>
      </c>
      <c r="B170" s="42" t="s">
        <v>178</v>
      </c>
      <c r="C170" s="42" t="s">
        <v>22</v>
      </c>
      <c r="D170" s="43">
        <v>8864</v>
      </c>
      <c r="E170" s="5"/>
      <c r="F170" s="2"/>
    </row>
    <row r="171" spans="1:10" x14ac:dyDescent="0.25">
      <c r="A171" s="85">
        <v>45425</v>
      </c>
      <c r="B171" s="42" t="s">
        <v>179</v>
      </c>
      <c r="C171" s="42" t="s">
        <v>47</v>
      </c>
      <c r="D171" s="43">
        <v>1840</v>
      </c>
      <c r="E171" s="5"/>
      <c r="F171" s="2"/>
    </row>
    <row r="172" spans="1:10" x14ac:dyDescent="0.25">
      <c r="A172" s="85">
        <v>45425</v>
      </c>
      <c r="B172" s="42" t="s">
        <v>180</v>
      </c>
      <c r="C172" s="42" t="s">
        <v>42</v>
      </c>
      <c r="D172" s="43">
        <v>12369</v>
      </c>
      <c r="E172" s="5"/>
      <c r="F172" s="2"/>
    </row>
    <row r="173" spans="1:10" x14ac:dyDescent="0.25">
      <c r="A173" s="85">
        <v>45425</v>
      </c>
      <c r="B173" s="42" t="s">
        <v>181</v>
      </c>
      <c r="C173" s="42" t="s">
        <v>43</v>
      </c>
      <c r="D173" s="43">
        <v>23851</v>
      </c>
      <c r="E173" s="5"/>
      <c r="F173" s="2"/>
    </row>
    <row r="174" spans="1:10" x14ac:dyDescent="0.25">
      <c r="A174" s="85">
        <v>45425</v>
      </c>
      <c r="B174" s="42" t="s">
        <v>182</v>
      </c>
      <c r="C174" s="42" t="s">
        <v>42</v>
      </c>
      <c r="D174" s="43">
        <v>188889</v>
      </c>
      <c r="E174" s="5"/>
      <c r="F174" s="2"/>
    </row>
    <row r="175" spans="1:10" x14ac:dyDescent="0.25">
      <c r="A175" s="85">
        <v>45426</v>
      </c>
      <c r="B175" s="42" t="s">
        <v>183</v>
      </c>
      <c r="C175" s="42" t="s">
        <v>101</v>
      </c>
      <c r="D175" s="43">
        <v>5273</v>
      </c>
      <c r="E175" s="5"/>
      <c r="F175" s="2"/>
    </row>
    <row r="176" spans="1:10" x14ac:dyDescent="0.25">
      <c r="A176" s="85">
        <v>45426</v>
      </c>
      <c r="B176" s="42" t="s">
        <v>184</v>
      </c>
      <c r="C176" s="42" t="s">
        <v>101</v>
      </c>
      <c r="D176" s="43">
        <v>188675</v>
      </c>
      <c r="E176" s="5"/>
      <c r="F176" s="2"/>
    </row>
    <row r="177" spans="1:6" x14ac:dyDescent="0.25">
      <c r="A177" s="85">
        <v>45426</v>
      </c>
      <c r="B177" s="42" t="s">
        <v>185</v>
      </c>
      <c r="C177" s="42" t="s">
        <v>50</v>
      </c>
      <c r="D177" s="43">
        <v>10377</v>
      </c>
      <c r="E177" s="5"/>
      <c r="F177" s="2"/>
    </row>
    <row r="178" spans="1:6" x14ac:dyDescent="0.25">
      <c r="A178" s="85">
        <v>45426</v>
      </c>
      <c r="B178" s="42" t="s">
        <v>186</v>
      </c>
      <c r="C178" s="42" t="s">
        <v>50</v>
      </c>
      <c r="D178" s="43">
        <v>9680</v>
      </c>
      <c r="E178" s="5"/>
      <c r="F178" s="2"/>
    </row>
    <row r="179" spans="1:6" x14ac:dyDescent="0.25">
      <c r="A179" s="85">
        <v>45426</v>
      </c>
      <c r="B179" s="42" t="s">
        <v>187</v>
      </c>
      <c r="C179" s="42" t="s">
        <v>50</v>
      </c>
      <c r="D179" s="43">
        <v>8476</v>
      </c>
      <c r="E179" s="5"/>
      <c r="F179" s="2"/>
    </row>
    <row r="180" spans="1:6" x14ac:dyDescent="0.25">
      <c r="A180" s="85">
        <v>45426</v>
      </c>
      <c r="B180" s="42" t="s">
        <v>188</v>
      </c>
      <c r="C180" s="42" t="s">
        <v>46</v>
      </c>
      <c r="D180" s="43">
        <v>137155.5</v>
      </c>
      <c r="E180" s="5"/>
      <c r="F180" s="2"/>
    </row>
    <row r="181" spans="1:6" x14ac:dyDescent="0.25">
      <c r="A181" s="85">
        <v>45426</v>
      </c>
      <c r="B181" s="42" t="s">
        <v>189</v>
      </c>
      <c r="C181" s="42" t="s">
        <v>46</v>
      </c>
      <c r="D181" s="43">
        <v>1050</v>
      </c>
      <c r="E181" s="5"/>
      <c r="F181" s="2"/>
    </row>
    <row r="182" spans="1:6" x14ac:dyDescent="0.25">
      <c r="A182" s="85">
        <v>45426</v>
      </c>
      <c r="B182" s="42" t="s">
        <v>190</v>
      </c>
      <c r="C182" s="42" t="s">
        <v>50</v>
      </c>
      <c r="D182" s="44">
        <v>277.8</v>
      </c>
      <c r="E182" s="2"/>
      <c r="F182" s="2"/>
    </row>
    <row r="183" spans="1:6" x14ac:dyDescent="0.25">
      <c r="A183" s="85">
        <v>45427</v>
      </c>
      <c r="B183" s="42" t="s">
        <v>191</v>
      </c>
      <c r="C183" s="42" t="s">
        <v>101</v>
      </c>
      <c r="D183" s="43">
        <v>106066</v>
      </c>
      <c r="E183" s="2"/>
      <c r="F183" s="2"/>
    </row>
    <row r="184" spans="1:6" x14ac:dyDescent="0.25">
      <c r="A184" s="85">
        <v>45427</v>
      </c>
      <c r="B184" s="42" t="s">
        <v>192</v>
      </c>
      <c r="C184" s="42" t="s">
        <v>50</v>
      </c>
      <c r="D184" s="43">
        <v>12672</v>
      </c>
      <c r="E184" s="2"/>
      <c r="F184" s="2"/>
    </row>
    <row r="185" spans="1:6" x14ac:dyDescent="0.25">
      <c r="A185" s="85">
        <v>45427</v>
      </c>
      <c r="B185" s="42" t="s">
        <v>193</v>
      </c>
      <c r="C185" s="42" t="s">
        <v>50</v>
      </c>
      <c r="D185" s="43">
        <v>7833</v>
      </c>
      <c r="E185" s="2"/>
      <c r="F185" s="2"/>
    </row>
    <row r="186" spans="1:6" x14ac:dyDescent="0.25">
      <c r="A186" s="85">
        <v>45427</v>
      </c>
      <c r="B186" s="42" t="s">
        <v>194</v>
      </c>
      <c r="C186" s="42" t="s">
        <v>46</v>
      </c>
      <c r="D186" s="43">
        <v>1025</v>
      </c>
      <c r="E186" s="2"/>
      <c r="F186" s="2"/>
    </row>
    <row r="187" spans="1:6" x14ac:dyDescent="0.25">
      <c r="A187" s="85">
        <v>45427</v>
      </c>
      <c r="B187" s="42" t="s">
        <v>195</v>
      </c>
      <c r="C187" s="42" t="s">
        <v>45</v>
      </c>
      <c r="D187" s="43">
        <v>2360</v>
      </c>
      <c r="E187" s="2"/>
      <c r="F187" s="2"/>
    </row>
    <row r="188" spans="1:6" x14ac:dyDescent="0.25">
      <c r="A188" s="85">
        <v>45427</v>
      </c>
      <c r="B188" s="42" t="s">
        <v>196</v>
      </c>
      <c r="C188" s="42" t="s">
        <v>45</v>
      </c>
      <c r="D188" s="43">
        <v>110250</v>
      </c>
      <c r="E188" s="2"/>
      <c r="F188" s="2"/>
    </row>
    <row r="189" spans="1:6" x14ac:dyDescent="0.25">
      <c r="A189" s="85">
        <v>45427</v>
      </c>
      <c r="B189" s="42" t="s">
        <v>197</v>
      </c>
      <c r="C189" s="40" t="s">
        <v>46</v>
      </c>
      <c r="D189" s="44">
        <v>1</v>
      </c>
      <c r="E189" s="2"/>
      <c r="F189" s="2"/>
    </row>
    <row r="190" spans="1:6" x14ac:dyDescent="0.25">
      <c r="A190" s="85">
        <v>45427</v>
      </c>
      <c r="B190" s="42" t="s">
        <v>198</v>
      </c>
      <c r="C190" s="40" t="s">
        <v>43</v>
      </c>
      <c r="D190" s="43">
        <v>7838</v>
      </c>
      <c r="E190" s="2"/>
      <c r="F190" s="2"/>
    </row>
    <row r="191" spans="1:6" x14ac:dyDescent="0.25">
      <c r="A191" s="85">
        <v>45427</v>
      </c>
      <c r="B191" s="42" t="s">
        <v>199</v>
      </c>
      <c r="C191" s="40" t="s">
        <v>42</v>
      </c>
      <c r="D191" s="43">
        <v>7164</v>
      </c>
      <c r="E191" s="2"/>
      <c r="F191" s="2"/>
    </row>
    <row r="192" spans="1:6" x14ac:dyDescent="0.25">
      <c r="A192" s="85">
        <v>45428</v>
      </c>
      <c r="B192" s="42" t="s">
        <v>200</v>
      </c>
      <c r="C192" s="40" t="s">
        <v>101</v>
      </c>
      <c r="D192" s="112">
        <v>303230</v>
      </c>
      <c r="E192" s="2"/>
      <c r="F192" s="2"/>
    </row>
    <row r="193" spans="1:6" x14ac:dyDescent="0.25">
      <c r="A193" s="85">
        <v>45428</v>
      </c>
      <c r="B193" s="42" t="s">
        <v>201</v>
      </c>
      <c r="C193" s="40" t="s">
        <v>101</v>
      </c>
      <c r="D193" s="112">
        <v>5898</v>
      </c>
      <c r="E193" s="2"/>
      <c r="F193" s="2"/>
    </row>
    <row r="194" spans="1:6" x14ac:dyDescent="0.25">
      <c r="A194" s="85">
        <v>45428</v>
      </c>
      <c r="B194" s="42" t="s">
        <v>202</v>
      </c>
      <c r="C194" s="40" t="s">
        <v>50</v>
      </c>
      <c r="D194" s="43">
        <v>16133</v>
      </c>
      <c r="E194" s="2"/>
      <c r="F194" s="2"/>
    </row>
    <row r="195" spans="1:6" x14ac:dyDescent="0.25">
      <c r="A195" s="85">
        <v>45428</v>
      </c>
      <c r="B195" s="42" t="s">
        <v>203</v>
      </c>
      <c r="C195" s="40" t="s">
        <v>50</v>
      </c>
      <c r="D195" s="43">
        <v>8285</v>
      </c>
      <c r="E195" s="2"/>
      <c r="F195" s="2"/>
    </row>
    <row r="196" spans="1:6" x14ac:dyDescent="0.25">
      <c r="A196" s="85">
        <v>45428</v>
      </c>
      <c r="B196" s="42" t="s">
        <v>204</v>
      </c>
      <c r="C196" s="40" t="s">
        <v>48</v>
      </c>
      <c r="D196" s="44">
        <v>700</v>
      </c>
      <c r="E196" s="2"/>
      <c r="F196" s="2"/>
    </row>
    <row r="197" spans="1:6" x14ac:dyDescent="0.25">
      <c r="A197" s="85">
        <v>45428</v>
      </c>
      <c r="B197" s="42" t="s">
        <v>205</v>
      </c>
      <c r="C197" s="40" t="s">
        <v>48</v>
      </c>
      <c r="D197" s="44">
        <v>950</v>
      </c>
      <c r="E197" s="2"/>
      <c r="F197" s="2"/>
    </row>
    <row r="198" spans="1:6" x14ac:dyDescent="0.25">
      <c r="A198" s="85">
        <v>45428</v>
      </c>
      <c r="B198" s="42" t="s">
        <v>206</v>
      </c>
      <c r="C198" s="40" t="s">
        <v>42</v>
      </c>
      <c r="D198" s="43">
        <v>2627</v>
      </c>
      <c r="E198" s="2"/>
      <c r="F198" s="2"/>
    </row>
    <row r="199" spans="1:6" x14ac:dyDescent="0.25">
      <c r="A199" s="85">
        <v>45428</v>
      </c>
      <c r="B199" s="42" t="s">
        <v>207</v>
      </c>
      <c r="C199" s="40" t="s">
        <v>44</v>
      </c>
      <c r="D199" s="44">
        <v>446</v>
      </c>
      <c r="E199" s="2"/>
      <c r="F199" s="2"/>
    </row>
    <row r="200" spans="1:6" x14ac:dyDescent="0.25">
      <c r="A200" s="85">
        <v>45428</v>
      </c>
      <c r="B200" s="42" t="s">
        <v>208</v>
      </c>
      <c r="C200" s="40" t="s">
        <v>46</v>
      </c>
      <c r="D200" s="43">
        <v>1075</v>
      </c>
      <c r="E200" s="2"/>
      <c r="F200" s="2"/>
    </row>
    <row r="201" spans="1:6" x14ac:dyDescent="0.25">
      <c r="A201" s="85">
        <v>45428</v>
      </c>
      <c r="B201" s="42" t="s">
        <v>209</v>
      </c>
      <c r="C201" s="40" t="s">
        <v>101</v>
      </c>
      <c r="D201" s="43">
        <v>19657.259999999998</v>
      </c>
      <c r="E201" s="2"/>
      <c r="F201" s="2"/>
    </row>
    <row r="202" spans="1:6" x14ac:dyDescent="0.25">
      <c r="A202" s="85">
        <v>45428</v>
      </c>
      <c r="B202" s="42" t="s">
        <v>210</v>
      </c>
      <c r="C202" s="40" t="s">
        <v>42</v>
      </c>
      <c r="D202" s="44">
        <v>410</v>
      </c>
      <c r="E202" s="2"/>
      <c r="F202" s="2"/>
    </row>
    <row r="203" spans="1:6" x14ac:dyDescent="0.25">
      <c r="A203" s="85">
        <v>45429</v>
      </c>
      <c r="B203" s="42" t="s">
        <v>211</v>
      </c>
      <c r="C203" s="40" t="s">
        <v>101</v>
      </c>
      <c r="D203" s="43">
        <v>14742.93</v>
      </c>
      <c r="E203" s="2"/>
      <c r="F203" s="2"/>
    </row>
    <row r="204" spans="1:6" x14ac:dyDescent="0.25">
      <c r="A204" s="85">
        <v>45429</v>
      </c>
      <c r="B204" s="42" t="s">
        <v>212</v>
      </c>
      <c r="C204" s="40" t="s">
        <v>101</v>
      </c>
      <c r="D204" s="43">
        <v>129918</v>
      </c>
      <c r="E204" s="2"/>
      <c r="F204" s="2"/>
    </row>
    <row r="205" spans="1:6" x14ac:dyDescent="0.25">
      <c r="A205" s="85">
        <v>45429</v>
      </c>
      <c r="B205" s="42" t="s">
        <v>213</v>
      </c>
      <c r="C205" s="40" t="s">
        <v>46</v>
      </c>
      <c r="D205" s="43">
        <v>11179</v>
      </c>
      <c r="E205" s="2"/>
      <c r="F205" s="2"/>
    </row>
    <row r="206" spans="1:6" x14ac:dyDescent="0.25">
      <c r="A206" s="85">
        <v>45429</v>
      </c>
      <c r="B206" s="42" t="s">
        <v>214</v>
      </c>
      <c r="C206" s="40" t="s">
        <v>50</v>
      </c>
      <c r="D206" s="43">
        <v>1000</v>
      </c>
      <c r="E206" s="2"/>
      <c r="F206" s="2"/>
    </row>
    <row r="207" spans="1:6" x14ac:dyDescent="0.25">
      <c r="A207" s="85">
        <v>45429</v>
      </c>
      <c r="B207" s="42" t="s">
        <v>215</v>
      </c>
      <c r="C207" s="40" t="s">
        <v>50</v>
      </c>
      <c r="D207" s="43">
        <v>15291</v>
      </c>
      <c r="E207" s="2"/>
      <c r="F207" s="2"/>
    </row>
    <row r="208" spans="1:6" x14ac:dyDescent="0.25">
      <c r="A208" s="85">
        <v>45429</v>
      </c>
      <c r="B208" s="42" t="s">
        <v>216</v>
      </c>
      <c r="C208" s="40" t="s">
        <v>50</v>
      </c>
      <c r="D208" s="43">
        <v>8911</v>
      </c>
      <c r="E208" s="2"/>
      <c r="F208" s="2"/>
    </row>
    <row r="209" spans="1:6" x14ac:dyDescent="0.25">
      <c r="A209" s="85">
        <v>45429</v>
      </c>
      <c r="B209" s="42" t="s">
        <v>52</v>
      </c>
      <c r="C209" s="40" t="s">
        <v>44</v>
      </c>
      <c r="D209" s="43">
        <v>1752</v>
      </c>
      <c r="E209" s="2"/>
      <c r="F209" s="2"/>
    </row>
    <row r="210" spans="1:6" x14ac:dyDescent="0.25">
      <c r="A210" s="85">
        <v>45429</v>
      </c>
      <c r="B210" s="42" t="s">
        <v>217</v>
      </c>
      <c r="C210" s="40" t="s">
        <v>47</v>
      </c>
      <c r="D210" s="43">
        <v>1515</v>
      </c>
      <c r="E210" s="2"/>
      <c r="F210" s="2"/>
    </row>
    <row r="211" spans="1:6" x14ac:dyDescent="0.25">
      <c r="A211" s="85">
        <v>45429</v>
      </c>
      <c r="B211" s="42" t="s">
        <v>218</v>
      </c>
      <c r="C211" s="40" t="s">
        <v>101</v>
      </c>
      <c r="D211" s="43">
        <v>29485.9</v>
      </c>
      <c r="E211" s="2"/>
      <c r="F211" s="2"/>
    </row>
    <row r="212" spans="1:6" x14ac:dyDescent="0.25">
      <c r="A212" s="85">
        <v>45429</v>
      </c>
      <c r="B212" s="42" t="s">
        <v>219</v>
      </c>
      <c r="C212" s="40" t="s">
        <v>49</v>
      </c>
      <c r="D212" s="43">
        <v>11732.74</v>
      </c>
      <c r="E212" s="2"/>
      <c r="F212" s="2"/>
    </row>
    <row r="213" spans="1:6" x14ac:dyDescent="0.25">
      <c r="A213" s="85">
        <v>45429</v>
      </c>
      <c r="B213" s="42" t="s">
        <v>220</v>
      </c>
      <c r="C213" s="40" t="s">
        <v>221</v>
      </c>
      <c r="D213" s="43">
        <v>12191.05</v>
      </c>
      <c r="E213" s="2"/>
      <c r="F213" s="2"/>
    </row>
    <row r="214" spans="1:6" x14ac:dyDescent="0.25">
      <c r="A214" s="85">
        <v>45429</v>
      </c>
      <c r="B214" s="42" t="s">
        <v>222</v>
      </c>
      <c r="C214" s="40" t="s">
        <v>42</v>
      </c>
      <c r="D214" s="44">
        <v>550</v>
      </c>
      <c r="E214" s="2"/>
      <c r="F214" s="2"/>
    </row>
    <row r="215" spans="1:6" x14ac:dyDescent="0.25">
      <c r="A215" s="85">
        <v>45432</v>
      </c>
      <c r="B215" s="42" t="s">
        <v>223</v>
      </c>
      <c r="C215" s="40" t="s">
        <v>101</v>
      </c>
      <c r="D215" s="43">
        <v>167875</v>
      </c>
      <c r="E215" s="2"/>
      <c r="F215" s="2"/>
    </row>
    <row r="216" spans="1:6" x14ac:dyDescent="0.25">
      <c r="A216" s="85">
        <v>45432</v>
      </c>
      <c r="B216" s="42" t="s">
        <v>224</v>
      </c>
      <c r="C216" s="40" t="s">
        <v>46</v>
      </c>
      <c r="D216" s="43">
        <v>2631</v>
      </c>
      <c r="E216" s="2"/>
      <c r="F216" s="2"/>
    </row>
    <row r="217" spans="1:6" x14ac:dyDescent="0.25">
      <c r="A217" s="85">
        <v>45432</v>
      </c>
      <c r="B217" s="42" t="s">
        <v>225</v>
      </c>
      <c r="C217" s="40" t="s">
        <v>46</v>
      </c>
      <c r="D217" s="43">
        <v>19920.8</v>
      </c>
      <c r="E217" s="2"/>
      <c r="F217" s="2"/>
    </row>
    <row r="218" spans="1:6" x14ac:dyDescent="0.25">
      <c r="A218" s="85">
        <v>45432</v>
      </c>
      <c r="B218" s="42" t="s">
        <v>226</v>
      </c>
      <c r="C218" s="40" t="s">
        <v>46</v>
      </c>
      <c r="D218" s="43">
        <v>1000</v>
      </c>
      <c r="E218" s="2"/>
      <c r="F218" s="2"/>
    </row>
    <row r="219" spans="1:6" x14ac:dyDescent="0.25">
      <c r="A219" s="85">
        <v>45432</v>
      </c>
      <c r="B219" s="42" t="s">
        <v>227</v>
      </c>
      <c r="C219" s="40" t="s">
        <v>46</v>
      </c>
      <c r="D219" s="43">
        <v>16940.599999999999</v>
      </c>
      <c r="E219" s="2"/>
      <c r="F219" s="2"/>
    </row>
    <row r="220" spans="1:6" x14ac:dyDescent="0.25">
      <c r="A220" s="85">
        <v>45432</v>
      </c>
      <c r="B220" s="42" t="s">
        <v>228</v>
      </c>
      <c r="C220" s="40" t="s">
        <v>101</v>
      </c>
      <c r="D220" s="43">
        <v>48790</v>
      </c>
      <c r="E220" s="2"/>
      <c r="F220" s="2"/>
    </row>
    <row r="221" spans="1:6" x14ac:dyDescent="0.25">
      <c r="A221" s="85">
        <v>45432</v>
      </c>
      <c r="B221" s="42" t="s">
        <v>229</v>
      </c>
      <c r="C221" s="40" t="s">
        <v>50</v>
      </c>
      <c r="D221" s="43">
        <v>9000</v>
      </c>
      <c r="E221" s="2"/>
      <c r="F221" s="2"/>
    </row>
    <row r="222" spans="1:6" x14ac:dyDescent="0.25">
      <c r="A222" s="85">
        <v>45432</v>
      </c>
      <c r="B222" s="42" t="s">
        <v>230</v>
      </c>
      <c r="C222" s="42" t="s">
        <v>50</v>
      </c>
      <c r="D222" s="43">
        <v>15026</v>
      </c>
      <c r="E222" s="2"/>
      <c r="F222" s="2"/>
    </row>
    <row r="223" spans="1:6" x14ac:dyDescent="0.25">
      <c r="A223" s="113" t="s">
        <v>231</v>
      </c>
      <c r="B223" s="42" t="s">
        <v>232</v>
      </c>
      <c r="C223" s="42" t="s">
        <v>45</v>
      </c>
      <c r="D223" s="43">
        <v>7320422.5800000001</v>
      </c>
      <c r="E223" s="2"/>
      <c r="F223" s="2"/>
    </row>
    <row r="224" spans="1:6" x14ac:dyDescent="0.25">
      <c r="A224" s="85">
        <v>45432</v>
      </c>
      <c r="B224" s="42" t="s">
        <v>233</v>
      </c>
      <c r="C224" s="42" t="s">
        <v>45</v>
      </c>
      <c r="D224" s="43">
        <v>132976</v>
      </c>
      <c r="E224" s="2"/>
      <c r="F224" s="2"/>
    </row>
    <row r="225" spans="1:6" x14ac:dyDescent="0.25">
      <c r="A225" s="85">
        <v>45432</v>
      </c>
      <c r="B225" s="42" t="s">
        <v>234</v>
      </c>
      <c r="C225" s="42" t="s">
        <v>50</v>
      </c>
      <c r="D225" s="43">
        <v>3150</v>
      </c>
      <c r="E225" s="2"/>
      <c r="F225" s="2"/>
    </row>
    <row r="226" spans="1:6" x14ac:dyDescent="0.25">
      <c r="A226" s="85">
        <v>45432</v>
      </c>
      <c r="B226" s="42" t="s">
        <v>213</v>
      </c>
      <c r="C226" s="42" t="s">
        <v>46</v>
      </c>
      <c r="D226" s="43">
        <v>2325</v>
      </c>
      <c r="E226" s="2"/>
      <c r="F226" s="2"/>
    </row>
    <row r="227" spans="1:6" x14ac:dyDescent="0.25">
      <c r="A227" s="85">
        <v>45432</v>
      </c>
      <c r="B227" s="42" t="s">
        <v>235</v>
      </c>
      <c r="C227" s="42" t="s">
        <v>44</v>
      </c>
      <c r="D227" s="43">
        <v>5262</v>
      </c>
      <c r="E227" s="2"/>
      <c r="F227" s="2"/>
    </row>
    <row r="228" spans="1:6" x14ac:dyDescent="0.25">
      <c r="A228" s="85">
        <v>45432</v>
      </c>
      <c r="B228" s="42" t="s">
        <v>236</v>
      </c>
      <c r="C228" s="42" t="s">
        <v>43</v>
      </c>
      <c r="D228" s="43">
        <v>13355</v>
      </c>
      <c r="E228" s="2"/>
      <c r="F228" s="2"/>
    </row>
    <row r="229" spans="1:6" x14ac:dyDescent="0.25">
      <c r="A229" s="85">
        <v>45432</v>
      </c>
      <c r="B229" s="42" t="s">
        <v>237</v>
      </c>
      <c r="C229" s="42" t="s">
        <v>50</v>
      </c>
      <c r="D229" s="43">
        <v>8250</v>
      </c>
      <c r="E229" s="2"/>
      <c r="F229" s="2"/>
    </row>
    <row r="230" spans="1:6" x14ac:dyDescent="0.25">
      <c r="A230" s="85">
        <v>45433</v>
      </c>
      <c r="B230" s="42" t="s">
        <v>238</v>
      </c>
      <c r="C230" s="42" t="s">
        <v>101</v>
      </c>
      <c r="D230" s="43">
        <v>679835.7</v>
      </c>
      <c r="E230" s="2"/>
      <c r="F230" s="2"/>
    </row>
    <row r="231" spans="1:6" x14ac:dyDescent="0.25">
      <c r="A231" s="85">
        <v>45433</v>
      </c>
      <c r="B231" s="42" t="s">
        <v>239</v>
      </c>
      <c r="C231" s="42" t="s">
        <v>101</v>
      </c>
      <c r="D231" s="43">
        <v>101763</v>
      </c>
      <c r="E231" s="2"/>
      <c r="F231" s="2"/>
    </row>
    <row r="232" spans="1:6" x14ac:dyDescent="0.25">
      <c r="A232" s="85">
        <v>45433</v>
      </c>
      <c r="B232" s="42" t="s">
        <v>70</v>
      </c>
      <c r="C232" s="42" t="s">
        <v>45</v>
      </c>
      <c r="D232" s="44">
        <v>400</v>
      </c>
      <c r="E232" s="2"/>
      <c r="F232" s="2"/>
    </row>
    <row r="233" spans="1:6" x14ac:dyDescent="0.25">
      <c r="A233" s="85">
        <v>45433</v>
      </c>
      <c r="B233" s="42" t="s">
        <v>240</v>
      </c>
      <c r="C233" s="42" t="s">
        <v>50</v>
      </c>
      <c r="D233" s="43">
        <v>10002</v>
      </c>
      <c r="E233" s="2"/>
      <c r="F233" s="2"/>
    </row>
    <row r="234" spans="1:6" x14ac:dyDescent="0.25">
      <c r="A234" s="85">
        <v>45433</v>
      </c>
      <c r="B234" s="42" t="s">
        <v>241</v>
      </c>
      <c r="C234" s="42" t="s">
        <v>50</v>
      </c>
      <c r="D234" s="43">
        <v>10949</v>
      </c>
      <c r="E234" s="2"/>
      <c r="F234" s="2"/>
    </row>
    <row r="235" spans="1:6" x14ac:dyDescent="0.25">
      <c r="A235" s="85">
        <v>45433</v>
      </c>
      <c r="B235" s="42" t="s">
        <v>242</v>
      </c>
      <c r="C235" s="42" t="s">
        <v>50</v>
      </c>
      <c r="D235" s="43">
        <v>11007</v>
      </c>
      <c r="E235" s="2"/>
      <c r="F235" s="2"/>
    </row>
    <row r="236" spans="1:6" x14ac:dyDescent="0.25">
      <c r="A236" s="85">
        <v>45433</v>
      </c>
      <c r="B236" s="42" t="s">
        <v>243</v>
      </c>
      <c r="C236" s="42" t="s">
        <v>44</v>
      </c>
      <c r="D236" s="43">
        <v>3929</v>
      </c>
      <c r="E236" s="2"/>
      <c r="F236" s="2"/>
    </row>
    <row r="237" spans="1:6" x14ac:dyDescent="0.25">
      <c r="A237" s="85">
        <v>45433</v>
      </c>
      <c r="B237" s="42" t="s">
        <v>244</v>
      </c>
      <c r="C237" s="42" t="s">
        <v>50</v>
      </c>
      <c r="D237" s="43">
        <v>2290</v>
      </c>
      <c r="E237" s="2"/>
      <c r="F237" s="2"/>
    </row>
    <row r="238" spans="1:6" x14ac:dyDescent="0.25">
      <c r="A238" s="85">
        <v>45434</v>
      </c>
      <c r="B238" s="42" t="s">
        <v>245</v>
      </c>
      <c r="C238" s="42" t="s">
        <v>101</v>
      </c>
      <c r="D238" s="43">
        <v>43823</v>
      </c>
      <c r="E238" s="2"/>
      <c r="F238" s="2"/>
    </row>
    <row r="239" spans="1:6" x14ac:dyDescent="0.25">
      <c r="A239" s="85">
        <v>45434</v>
      </c>
      <c r="B239" s="42" t="s">
        <v>246</v>
      </c>
      <c r="C239" s="42" t="s">
        <v>45</v>
      </c>
      <c r="D239" s="43">
        <v>93095.1</v>
      </c>
      <c r="E239" s="2"/>
      <c r="F239" s="2"/>
    </row>
    <row r="240" spans="1:6" x14ac:dyDescent="0.25">
      <c r="A240" s="85">
        <v>45434</v>
      </c>
      <c r="B240" s="42" t="s">
        <v>247</v>
      </c>
      <c r="C240" s="42" t="s">
        <v>50</v>
      </c>
      <c r="D240" s="43">
        <v>12510</v>
      </c>
      <c r="E240" s="2"/>
      <c r="F240" s="2"/>
    </row>
    <row r="241" spans="1:6" x14ac:dyDescent="0.25">
      <c r="A241" s="85">
        <v>45434</v>
      </c>
      <c r="B241" s="42" t="s">
        <v>248</v>
      </c>
      <c r="C241" s="42" t="s">
        <v>50</v>
      </c>
      <c r="D241" s="43">
        <v>9107</v>
      </c>
      <c r="E241" s="2"/>
      <c r="F241" s="2"/>
    </row>
    <row r="242" spans="1:6" x14ac:dyDescent="0.25">
      <c r="A242" s="85">
        <v>45434</v>
      </c>
      <c r="B242" s="42" t="s">
        <v>249</v>
      </c>
      <c r="C242" s="42" t="s">
        <v>101</v>
      </c>
      <c r="D242" s="43">
        <v>55905</v>
      </c>
      <c r="E242" s="2"/>
      <c r="F242" s="2"/>
    </row>
    <row r="243" spans="1:6" x14ac:dyDescent="0.25">
      <c r="A243" s="85">
        <v>45434</v>
      </c>
      <c r="B243" s="42" t="s">
        <v>250</v>
      </c>
      <c r="C243" s="42" t="s">
        <v>46</v>
      </c>
      <c r="D243" s="43">
        <v>1025</v>
      </c>
      <c r="E243" s="2"/>
      <c r="F243" s="2"/>
    </row>
    <row r="244" spans="1:6" x14ac:dyDescent="0.25">
      <c r="A244" s="85">
        <v>45434</v>
      </c>
      <c r="B244" s="42" t="s">
        <v>251</v>
      </c>
      <c r="C244" s="42" t="s">
        <v>47</v>
      </c>
      <c r="D244" s="43">
        <v>1230</v>
      </c>
      <c r="E244" s="2"/>
      <c r="F244" s="2"/>
    </row>
    <row r="245" spans="1:6" x14ac:dyDescent="0.25">
      <c r="A245" s="85">
        <v>45434</v>
      </c>
      <c r="B245" s="42" t="s">
        <v>252</v>
      </c>
      <c r="C245" s="42" t="s">
        <v>47</v>
      </c>
      <c r="D245" s="43">
        <v>1435</v>
      </c>
      <c r="E245" s="2"/>
      <c r="F245" s="2"/>
    </row>
    <row r="246" spans="1:6" x14ac:dyDescent="0.25">
      <c r="A246" s="85">
        <v>45434</v>
      </c>
      <c r="B246" s="42" t="s">
        <v>253</v>
      </c>
      <c r="C246" s="42" t="s">
        <v>101</v>
      </c>
      <c r="D246" s="43">
        <v>22365.89</v>
      </c>
      <c r="E246" s="2"/>
      <c r="F246" s="2"/>
    </row>
    <row r="247" spans="1:6" x14ac:dyDescent="0.25">
      <c r="A247" s="85">
        <v>45434</v>
      </c>
      <c r="B247" s="42" t="s">
        <v>254</v>
      </c>
      <c r="C247" s="42" t="s">
        <v>42</v>
      </c>
      <c r="D247" s="43">
        <v>1848</v>
      </c>
      <c r="E247" s="2"/>
      <c r="F247" s="2"/>
    </row>
    <row r="248" spans="1:6" x14ac:dyDescent="0.25">
      <c r="A248" s="85">
        <v>45434</v>
      </c>
      <c r="B248" s="42" t="s">
        <v>255</v>
      </c>
      <c r="C248" s="42" t="s">
        <v>42</v>
      </c>
      <c r="D248" s="43">
        <v>6530</v>
      </c>
      <c r="E248" s="2"/>
      <c r="F248" s="2"/>
    </row>
    <row r="249" spans="1:6" x14ac:dyDescent="0.25">
      <c r="A249" s="85">
        <v>45435</v>
      </c>
      <c r="B249" s="42" t="s">
        <v>256</v>
      </c>
      <c r="C249" s="42" t="s">
        <v>101</v>
      </c>
      <c r="D249" s="43">
        <v>106705</v>
      </c>
      <c r="E249" s="2"/>
      <c r="F249" s="2"/>
    </row>
    <row r="250" spans="1:6" x14ac:dyDescent="0.25">
      <c r="A250" s="85">
        <v>45434</v>
      </c>
      <c r="B250" s="42" t="s">
        <v>257</v>
      </c>
      <c r="C250" s="42" t="s">
        <v>101</v>
      </c>
      <c r="D250" s="43">
        <v>51414.65</v>
      </c>
      <c r="E250" s="2"/>
      <c r="F250" s="2"/>
    </row>
    <row r="251" spans="1:6" x14ac:dyDescent="0.25">
      <c r="A251" s="85">
        <v>45435</v>
      </c>
      <c r="B251" s="42" t="s">
        <v>258</v>
      </c>
      <c r="C251" s="42" t="s">
        <v>50</v>
      </c>
      <c r="D251" s="43">
        <v>8759</v>
      </c>
      <c r="E251" s="2"/>
      <c r="F251" s="2"/>
    </row>
    <row r="252" spans="1:6" x14ac:dyDescent="0.25">
      <c r="A252" s="85">
        <v>45435</v>
      </c>
      <c r="B252" s="42" t="s">
        <v>259</v>
      </c>
      <c r="C252" s="42" t="s">
        <v>50</v>
      </c>
      <c r="D252" s="43">
        <v>12231</v>
      </c>
      <c r="E252" s="2"/>
      <c r="F252" s="2"/>
    </row>
    <row r="253" spans="1:6" x14ac:dyDescent="0.25">
      <c r="A253" s="85">
        <v>45435</v>
      </c>
      <c r="B253" s="42" t="s">
        <v>260</v>
      </c>
      <c r="C253" s="42" t="s">
        <v>46</v>
      </c>
      <c r="D253" s="43">
        <v>11755</v>
      </c>
      <c r="E253" s="2"/>
      <c r="F253" s="2"/>
    </row>
    <row r="254" spans="1:6" x14ac:dyDescent="0.25">
      <c r="A254" s="85">
        <v>45435</v>
      </c>
      <c r="B254" s="42" t="s">
        <v>261</v>
      </c>
      <c r="C254" s="42" t="s">
        <v>22</v>
      </c>
      <c r="D254" s="43">
        <v>3000</v>
      </c>
      <c r="E254" s="2"/>
      <c r="F254" s="2"/>
    </row>
    <row r="255" spans="1:6" x14ac:dyDescent="0.25">
      <c r="A255" s="85">
        <v>45435</v>
      </c>
      <c r="B255" s="42" t="s">
        <v>262</v>
      </c>
      <c r="C255" s="42" t="s">
        <v>17</v>
      </c>
      <c r="D255" s="43">
        <v>36702</v>
      </c>
      <c r="E255" s="2"/>
      <c r="F255" s="2"/>
    </row>
    <row r="256" spans="1:6" x14ac:dyDescent="0.25">
      <c r="A256" s="85">
        <v>45435</v>
      </c>
      <c r="B256" s="42" t="s">
        <v>263</v>
      </c>
      <c r="C256" s="42" t="s">
        <v>48</v>
      </c>
      <c r="D256" s="44">
        <v>500</v>
      </c>
      <c r="E256" s="2"/>
      <c r="F256" s="2"/>
    </row>
    <row r="257" spans="1:6" x14ac:dyDescent="0.25">
      <c r="A257" s="85">
        <v>45435</v>
      </c>
      <c r="B257" s="42" t="s">
        <v>264</v>
      </c>
      <c r="C257" s="42" t="s">
        <v>50</v>
      </c>
      <c r="D257" s="43">
        <v>5789</v>
      </c>
      <c r="E257" s="2"/>
      <c r="F257" s="2"/>
    </row>
    <row r="258" spans="1:6" x14ac:dyDescent="0.25">
      <c r="A258" s="85">
        <v>45435</v>
      </c>
      <c r="B258" s="42" t="s">
        <v>265</v>
      </c>
      <c r="C258" s="42" t="s">
        <v>101</v>
      </c>
      <c r="D258" s="43">
        <v>55904.38</v>
      </c>
      <c r="E258" s="2"/>
      <c r="F258" s="2"/>
    </row>
    <row r="259" spans="1:6" x14ac:dyDescent="0.25">
      <c r="A259" s="85">
        <v>45435</v>
      </c>
      <c r="B259" s="40" t="s">
        <v>266</v>
      </c>
      <c r="C259" s="42" t="s">
        <v>42</v>
      </c>
      <c r="D259" s="43">
        <v>2817</v>
      </c>
      <c r="E259" s="2"/>
      <c r="F259" s="2"/>
    </row>
    <row r="260" spans="1:6" x14ac:dyDescent="0.25">
      <c r="A260" s="85">
        <v>45435</v>
      </c>
      <c r="B260" s="40" t="s">
        <v>267</v>
      </c>
      <c r="C260" s="42" t="s">
        <v>22</v>
      </c>
      <c r="D260" s="43">
        <v>215190</v>
      </c>
      <c r="E260" s="2"/>
      <c r="F260" s="2"/>
    </row>
    <row r="261" spans="1:6" x14ac:dyDescent="0.25">
      <c r="A261" s="85">
        <v>45436</v>
      </c>
      <c r="B261" s="40" t="s">
        <v>268</v>
      </c>
      <c r="C261" s="42" t="s">
        <v>101</v>
      </c>
      <c r="D261" s="43">
        <v>131496</v>
      </c>
      <c r="E261" s="2"/>
      <c r="F261" s="2"/>
    </row>
    <row r="262" spans="1:6" x14ac:dyDescent="0.25">
      <c r="A262" s="85">
        <v>45436</v>
      </c>
      <c r="B262" s="40" t="s">
        <v>269</v>
      </c>
      <c r="C262" s="42" t="s">
        <v>50</v>
      </c>
      <c r="D262" s="43">
        <v>1000</v>
      </c>
      <c r="E262" s="2"/>
      <c r="F262" s="2"/>
    </row>
    <row r="263" spans="1:6" x14ac:dyDescent="0.25">
      <c r="A263" s="85">
        <v>45436</v>
      </c>
      <c r="B263" s="40" t="s">
        <v>270</v>
      </c>
      <c r="C263" s="42" t="s">
        <v>50</v>
      </c>
      <c r="D263" s="43">
        <v>1000</v>
      </c>
      <c r="E263" s="2"/>
      <c r="F263" s="2"/>
    </row>
    <row r="264" spans="1:6" x14ac:dyDescent="0.25">
      <c r="A264" s="85">
        <v>45436</v>
      </c>
      <c r="B264" s="40" t="s">
        <v>271</v>
      </c>
      <c r="C264" s="42" t="s">
        <v>50</v>
      </c>
      <c r="D264" s="43">
        <v>7689</v>
      </c>
      <c r="E264" s="2"/>
      <c r="F264" s="2"/>
    </row>
    <row r="265" spans="1:6" x14ac:dyDescent="0.25">
      <c r="A265" s="85">
        <v>45436</v>
      </c>
      <c r="B265" s="40" t="s">
        <v>272</v>
      </c>
      <c r="C265" s="42" t="s">
        <v>50</v>
      </c>
      <c r="D265" s="43">
        <v>14142</v>
      </c>
      <c r="E265" s="2"/>
      <c r="F265" s="2"/>
    </row>
    <row r="266" spans="1:6" x14ac:dyDescent="0.25">
      <c r="A266" s="85">
        <v>45436</v>
      </c>
      <c r="B266" s="40" t="s">
        <v>273</v>
      </c>
      <c r="C266" s="42" t="s">
        <v>46</v>
      </c>
      <c r="D266" s="43">
        <v>5740</v>
      </c>
      <c r="E266" s="2"/>
      <c r="F266" s="2"/>
    </row>
    <row r="267" spans="1:6" x14ac:dyDescent="0.25">
      <c r="A267" s="85">
        <v>45436</v>
      </c>
      <c r="B267" s="40" t="s">
        <v>270</v>
      </c>
      <c r="C267" s="42" t="s">
        <v>50</v>
      </c>
      <c r="D267" s="43">
        <v>1000</v>
      </c>
      <c r="E267" s="2"/>
      <c r="F267" s="2"/>
    </row>
    <row r="268" spans="1:6" x14ac:dyDescent="0.25">
      <c r="A268" s="85">
        <v>45436</v>
      </c>
      <c r="B268" s="40" t="s">
        <v>274</v>
      </c>
      <c r="C268" s="42" t="s">
        <v>221</v>
      </c>
      <c r="D268" s="44">
        <v>550</v>
      </c>
      <c r="E268" s="2"/>
      <c r="F268" s="2"/>
    </row>
    <row r="269" spans="1:6" x14ac:dyDescent="0.25">
      <c r="A269" s="85">
        <v>45436</v>
      </c>
      <c r="B269" s="40" t="s">
        <v>275</v>
      </c>
      <c r="C269" s="42" t="s">
        <v>221</v>
      </c>
      <c r="D269" s="44">
        <v>500</v>
      </c>
      <c r="E269" s="2"/>
      <c r="F269" s="2"/>
    </row>
    <row r="270" spans="1:6" x14ac:dyDescent="0.25">
      <c r="A270" s="85">
        <v>45436</v>
      </c>
      <c r="B270" s="40" t="s">
        <v>276</v>
      </c>
      <c r="C270" s="42" t="s">
        <v>221</v>
      </c>
      <c r="D270" s="44">
        <v>500</v>
      </c>
      <c r="E270" s="2"/>
      <c r="F270" s="2"/>
    </row>
    <row r="271" spans="1:6" x14ac:dyDescent="0.25">
      <c r="A271" s="85">
        <v>45436</v>
      </c>
      <c r="B271" s="40" t="s">
        <v>277</v>
      </c>
      <c r="C271" s="42" t="s">
        <v>50</v>
      </c>
      <c r="D271" s="43">
        <v>3000</v>
      </c>
      <c r="E271" s="2"/>
      <c r="F271" s="2"/>
    </row>
    <row r="272" spans="1:6" x14ac:dyDescent="0.25">
      <c r="A272" s="85">
        <v>45436</v>
      </c>
      <c r="B272" s="40" t="s">
        <v>278</v>
      </c>
      <c r="C272" s="42" t="s">
        <v>46</v>
      </c>
      <c r="D272" s="43">
        <v>54993</v>
      </c>
      <c r="E272" s="2"/>
      <c r="F272" s="2"/>
    </row>
    <row r="273" spans="1:6" x14ac:dyDescent="0.25">
      <c r="A273" s="85">
        <v>45436</v>
      </c>
      <c r="B273" s="40" t="s">
        <v>279</v>
      </c>
      <c r="C273" s="42" t="s">
        <v>47</v>
      </c>
      <c r="D273" s="43">
        <v>1810</v>
      </c>
      <c r="E273" s="2"/>
      <c r="F273" s="2"/>
    </row>
    <row r="274" spans="1:6" x14ac:dyDescent="0.25">
      <c r="A274" s="85">
        <v>45436</v>
      </c>
      <c r="B274" s="40" t="s">
        <v>280</v>
      </c>
      <c r="C274" s="42" t="s">
        <v>42</v>
      </c>
      <c r="D274" s="43">
        <v>3765</v>
      </c>
      <c r="E274" s="2"/>
      <c r="F274" s="2"/>
    </row>
    <row r="275" spans="1:6" x14ac:dyDescent="0.25">
      <c r="A275" s="85">
        <v>45439</v>
      </c>
      <c r="B275" s="40" t="s">
        <v>281</v>
      </c>
      <c r="C275" s="42" t="s">
        <v>101</v>
      </c>
      <c r="D275" s="43">
        <v>134356</v>
      </c>
      <c r="E275" s="2"/>
      <c r="F275" s="2"/>
    </row>
    <row r="276" spans="1:6" x14ac:dyDescent="0.25">
      <c r="A276" s="85">
        <v>45439</v>
      </c>
      <c r="B276" s="40" t="s">
        <v>282</v>
      </c>
      <c r="C276" s="42" t="s">
        <v>101</v>
      </c>
      <c r="D276" s="43">
        <v>216229.94</v>
      </c>
      <c r="E276" s="2"/>
      <c r="F276" s="2"/>
    </row>
    <row r="277" spans="1:6" x14ac:dyDescent="0.25">
      <c r="A277" s="85">
        <v>45439</v>
      </c>
      <c r="B277" s="40" t="s">
        <v>283</v>
      </c>
      <c r="C277" s="42" t="s">
        <v>101</v>
      </c>
      <c r="D277" s="43">
        <v>123325</v>
      </c>
      <c r="E277" s="2"/>
      <c r="F277" s="2"/>
    </row>
    <row r="278" spans="1:6" x14ac:dyDescent="0.25">
      <c r="A278" s="85">
        <v>45439</v>
      </c>
      <c r="B278" s="40" t="s">
        <v>284</v>
      </c>
      <c r="C278" s="42" t="s">
        <v>45</v>
      </c>
      <c r="D278" s="43">
        <v>15650</v>
      </c>
      <c r="E278" s="2"/>
      <c r="F278" s="2"/>
    </row>
    <row r="279" spans="1:6" x14ac:dyDescent="0.25">
      <c r="A279" s="85">
        <v>45439</v>
      </c>
      <c r="B279" s="40" t="s">
        <v>285</v>
      </c>
      <c r="C279" s="42" t="s">
        <v>45</v>
      </c>
      <c r="D279" s="43">
        <v>6047034.46</v>
      </c>
      <c r="E279" s="2"/>
      <c r="F279" s="2"/>
    </row>
    <row r="280" spans="1:6" x14ac:dyDescent="0.25">
      <c r="A280" s="85">
        <v>45439</v>
      </c>
      <c r="B280" s="40" t="s">
        <v>286</v>
      </c>
      <c r="C280" s="42" t="s">
        <v>50</v>
      </c>
      <c r="D280" s="43">
        <v>13487</v>
      </c>
      <c r="E280" s="2"/>
      <c r="F280" s="2"/>
    </row>
    <row r="281" spans="1:6" x14ac:dyDescent="0.25">
      <c r="A281" s="85">
        <v>45439</v>
      </c>
      <c r="B281" s="40" t="s">
        <v>287</v>
      </c>
      <c r="C281" s="42" t="s">
        <v>50</v>
      </c>
      <c r="D281" s="43">
        <v>8240</v>
      </c>
      <c r="E281" s="2"/>
      <c r="F281" s="2"/>
    </row>
    <row r="282" spans="1:6" x14ac:dyDescent="0.25">
      <c r="A282" s="85">
        <v>45439</v>
      </c>
      <c r="B282" s="40" t="s">
        <v>288</v>
      </c>
      <c r="C282" s="42" t="s">
        <v>101</v>
      </c>
      <c r="D282" s="43">
        <v>122960.67</v>
      </c>
      <c r="E282" s="2"/>
      <c r="F282" s="2"/>
    </row>
    <row r="283" spans="1:6" x14ac:dyDescent="0.25">
      <c r="A283" s="85">
        <v>45439</v>
      </c>
      <c r="B283" s="40" t="s">
        <v>289</v>
      </c>
      <c r="C283" s="42" t="s">
        <v>46</v>
      </c>
      <c r="D283" s="43">
        <v>11955</v>
      </c>
      <c r="E283" s="2"/>
      <c r="F283" s="2"/>
    </row>
    <row r="284" spans="1:6" x14ac:dyDescent="0.25">
      <c r="A284" s="85">
        <v>45439</v>
      </c>
      <c r="B284" s="40" t="s">
        <v>290</v>
      </c>
      <c r="C284" s="42" t="s">
        <v>46</v>
      </c>
      <c r="D284" s="43">
        <v>1816</v>
      </c>
      <c r="E284" s="2"/>
      <c r="F284" s="2"/>
    </row>
    <row r="285" spans="1:6" x14ac:dyDescent="0.25">
      <c r="A285" s="85">
        <v>45439</v>
      </c>
      <c r="B285" s="40" t="s">
        <v>291</v>
      </c>
      <c r="C285" s="42" t="s">
        <v>46</v>
      </c>
      <c r="D285" s="44">
        <v>0.2</v>
      </c>
      <c r="E285" s="2"/>
      <c r="F285" s="2"/>
    </row>
    <row r="286" spans="1:6" x14ac:dyDescent="0.25">
      <c r="A286" s="85">
        <v>45439</v>
      </c>
      <c r="B286" s="40" t="s">
        <v>292</v>
      </c>
      <c r="C286" s="42" t="s">
        <v>46</v>
      </c>
      <c r="D286" s="44">
        <v>0.4</v>
      </c>
      <c r="E286" s="2"/>
      <c r="F286" s="2"/>
    </row>
    <row r="287" spans="1:6" x14ac:dyDescent="0.25">
      <c r="A287" s="85">
        <v>45439</v>
      </c>
      <c r="B287" s="40" t="s">
        <v>293</v>
      </c>
      <c r="C287" s="42" t="s">
        <v>221</v>
      </c>
      <c r="D287" s="44">
        <v>300</v>
      </c>
      <c r="E287" s="2"/>
      <c r="F287" s="2"/>
    </row>
    <row r="288" spans="1:6" x14ac:dyDescent="0.25">
      <c r="A288" s="85">
        <v>45439</v>
      </c>
      <c r="B288" s="40" t="s">
        <v>294</v>
      </c>
      <c r="C288" s="42" t="s">
        <v>50</v>
      </c>
      <c r="D288" s="43">
        <v>108570</v>
      </c>
      <c r="E288" s="2"/>
      <c r="F288" s="2"/>
    </row>
    <row r="289" spans="1:6" x14ac:dyDescent="0.25">
      <c r="A289" s="85">
        <v>45439</v>
      </c>
      <c r="B289" s="40" t="s">
        <v>295</v>
      </c>
      <c r="C289" s="42" t="s">
        <v>44</v>
      </c>
      <c r="D289" s="43">
        <v>66237</v>
      </c>
      <c r="E289" s="2"/>
      <c r="F289" s="2"/>
    </row>
    <row r="290" spans="1:6" x14ac:dyDescent="0.25">
      <c r="A290" s="85">
        <v>45439</v>
      </c>
      <c r="B290" s="40" t="s">
        <v>296</v>
      </c>
      <c r="C290" s="42" t="s">
        <v>48</v>
      </c>
      <c r="D290" s="43">
        <v>2563</v>
      </c>
      <c r="E290" s="2"/>
      <c r="F290" s="2"/>
    </row>
    <row r="291" spans="1:6" x14ac:dyDescent="0.25">
      <c r="A291" s="85">
        <v>45439</v>
      </c>
      <c r="B291" s="40" t="s">
        <v>297</v>
      </c>
      <c r="C291" s="42" t="s">
        <v>46</v>
      </c>
      <c r="D291" s="43">
        <v>332114</v>
      </c>
      <c r="E291" s="2"/>
      <c r="F291" s="2"/>
    </row>
    <row r="292" spans="1:6" x14ac:dyDescent="0.25">
      <c r="A292" s="85">
        <v>45439</v>
      </c>
      <c r="B292" s="40" t="s">
        <v>298</v>
      </c>
      <c r="C292" s="42" t="s">
        <v>42</v>
      </c>
      <c r="D292" s="43">
        <v>18510</v>
      </c>
      <c r="E292" s="2"/>
      <c r="F292" s="2"/>
    </row>
    <row r="293" spans="1:6" x14ac:dyDescent="0.25">
      <c r="A293" s="85">
        <v>45440</v>
      </c>
      <c r="B293" s="40" t="s">
        <v>299</v>
      </c>
      <c r="C293" s="42" t="s">
        <v>50</v>
      </c>
      <c r="D293" s="43">
        <v>77726</v>
      </c>
      <c r="E293" s="2"/>
      <c r="F293" s="2"/>
    </row>
    <row r="294" spans="1:6" x14ac:dyDescent="0.25">
      <c r="A294" s="85">
        <v>45440</v>
      </c>
      <c r="B294" s="40" t="s">
        <v>299</v>
      </c>
      <c r="C294" s="42" t="s">
        <v>50</v>
      </c>
      <c r="D294" s="43">
        <v>9925</v>
      </c>
      <c r="E294" s="2"/>
      <c r="F294" s="2"/>
    </row>
    <row r="295" spans="1:6" x14ac:dyDescent="0.25">
      <c r="A295" s="85">
        <v>45440</v>
      </c>
      <c r="B295" s="40" t="s">
        <v>270</v>
      </c>
      <c r="C295" s="42" t="s">
        <v>50</v>
      </c>
      <c r="D295" s="43">
        <v>10286</v>
      </c>
      <c r="E295" s="2"/>
      <c r="F295" s="2"/>
    </row>
    <row r="296" spans="1:6" x14ac:dyDescent="0.25">
      <c r="A296" s="85">
        <v>45440</v>
      </c>
      <c r="B296" s="40" t="s">
        <v>300</v>
      </c>
      <c r="C296" s="42" t="s">
        <v>50</v>
      </c>
      <c r="D296" s="43">
        <v>10287</v>
      </c>
      <c r="E296" s="2"/>
      <c r="F296" s="2"/>
    </row>
    <row r="297" spans="1:6" x14ac:dyDescent="0.25">
      <c r="A297" s="85">
        <v>45440</v>
      </c>
      <c r="B297" s="40" t="s">
        <v>301</v>
      </c>
      <c r="C297" s="42" t="s">
        <v>44</v>
      </c>
      <c r="D297" s="44">
        <v>565</v>
      </c>
      <c r="E297" s="2"/>
      <c r="F297" s="2"/>
    </row>
    <row r="298" spans="1:6" x14ac:dyDescent="0.25">
      <c r="A298" s="85">
        <v>45440</v>
      </c>
      <c r="B298" s="40" t="s">
        <v>302</v>
      </c>
      <c r="C298" s="42" t="s">
        <v>46</v>
      </c>
      <c r="D298" s="43">
        <v>1700</v>
      </c>
      <c r="E298" s="2"/>
      <c r="F298" s="2"/>
    </row>
    <row r="299" spans="1:6" x14ac:dyDescent="0.25">
      <c r="A299" s="85">
        <v>45440</v>
      </c>
      <c r="B299" s="40" t="s">
        <v>303</v>
      </c>
      <c r="C299" s="42" t="s">
        <v>46</v>
      </c>
      <c r="D299" s="44">
        <v>2.19</v>
      </c>
      <c r="E299" s="2"/>
      <c r="F299" s="2"/>
    </row>
    <row r="300" spans="1:6" x14ac:dyDescent="0.25">
      <c r="A300" s="85">
        <v>45440</v>
      </c>
      <c r="B300" s="40" t="s">
        <v>304</v>
      </c>
      <c r="C300" s="42" t="s">
        <v>50</v>
      </c>
      <c r="D300" s="43">
        <v>1151768.3600000001</v>
      </c>
      <c r="E300" s="2"/>
      <c r="F300" s="2"/>
    </row>
    <row r="301" spans="1:6" x14ac:dyDescent="0.25">
      <c r="A301" s="85">
        <v>45440</v>
      </c>
      <c r="B301" s="40" t="s">
        <v>305</v>
      </c>
      <c r="C301" s="42" t="s">
        <v>50</v>
      </c>
      <c r="D301" s="43">
        <v>2084877</v>
      </c>
      <c r="E301" s="2"/>
      <c r="F301" s="2"/>
    </row>
    <row r="302" spans="1:6" x14ac:dyDescent="0.25">
      <c r="A302" s="85">
        <v>45440</v>
      </c>
      <c r="B302" s="40" t="s">
        <v>306</v>
      </c>
      <c r="C302" s="42" t="s">
        <v>42</v>
      </c>
      <c r="D302" s="43">
        <v>16221</v>
      </c>
      <c r="E302" s="2"/>
      <c r="F302" s="2"/>
    </row>
    <row r="303" spans="1:6" x14ac:dyDescent="0.25">
      <c r="A303" s="85">
        <v>45440</v>
      </c>
      <c r="B303" s="40" t="s">
        <v>307</v>
      </c>
      <c r="C303" s="42" t="s">
        <v>42</v>
      </c>
      <c r="D303" s="44">
        <v>549</v>
      </c>
      <c r="E303" s="2"/>
      <c r="F303" s="2"/>
    </row>
    <row r="304" spans="1:6" x14ac:dyDescent="0.25">
      <c r="A304" s="85">
        <v>45440</v>
      </c>
      <c r="B304" s="40" t="s">
        <v>308</v>
      </c>
      <c r="C304" s="42" t="s">
        <v>50</v>
      </c>
      <c r="D304" s="43">
        <v>207181.95</v>
      </c>
      <c r="E304" s="2"/>
      <c r="F304" s="2"/>
    </row>
    <row r="305" spans="1:6" x14ac:dyDescent="0.25">
      <c r="A305" s="85">
        <v>45441</v>
      </c>
      <c r="B305" s="40" t="s">
        <v>309</v>
      </c>
      <c r="C305" s="42" t="s">
        <v>101</v>
      </c>
      <c r="D305" s="43">
        <v>174242</v>
      </c>
      <c r="E305" s="2"/>
      <c r="F305" s="2"/>
    </row>
    <row r="306" spans="1:6" x14ac:dyDescent="0.25">
      <c r="A306" s="85">
        <v>45441</v>
      </c>
      <c r="B306" s="40" t="s">
        <v>310</v>
      </c>
      <c r="C306" s="42" t="s">
        <v>50</v>
      </c>
      <c r="D306" s="43">
        <v>13897</v>
      </c>
      <c r="E306" s="2"/>
      <c r="F306" s="2"/>
    </row>
    <row r="307" spans="1:6" x14ac:dyDescent="0.25">
      <c r="A307" s="114">
        <v>45441</v>
      </c>
      <c r="B307" s="40" t="s">
        <v>311</v>
      </c>
      <c r="C307" s="42" t="s">
        <v>50</v>
      </c>
      <c r="D307" s="43">
        <v>9255</v>
      </c>
      <c r="E307" s="2"/>
      <c r="F307" s="2"/>
    </row>
    <row r="308" spans="1:6" x14ac:dyDescent="0.25">
      <c r="A308" s="114">
        <v>45441</v>
      </c>
      <c r="B308" s="40" t="s">
        <v>312</v>
      </c>
      <c r="C308" s="42" t="s">
        <v>46</v>
      </c>
      <c r="D308" s="43">
        <v>43740</v>
      </c>
      <c r="E308" s="2"/>
      <c r="F308" s="2"/>
    </row>
    <row r="309" spans="1:6" x14ac:dyDescent="0.25">
      <c r="A309" s="114">
        <v>45441</v>
      </c>
      <c r="B309" s="40" t="s">
        <v>313</v>
      </c>
      <c r="C309" s="42" t="s">
        <v>221</v>
      </c>
      <c r="D309" s="43">
        <v>59014</v>
      </c>
      <c r="E309" s="2"/>
      <c r="F309" s="2"/>
    </row>
    <row r="310" spans="1:6" x14ac:dyDescent="0.25">
      <c r="A310" s="114">
        <v>45441</v>
      </c>
      <c r="B310" s="40" t="s">
        <v>313</v>
      </c>
      <c r="C310" s="42" t="s">
        <v>221</v>
      </c>
      <c r="D310" s="43">
        <v>34112</v>
      </c>
      <c r="E310" s="2"/>
      <c r="F310" s="2"/>
    </row>
    <row r="311" spans="1:6" x14ac:dyDescent="0.25">
      <c r="A311" s="114">
        <v>45441</v>
      </c>
      <c r="B311" s="40" t="s">
        <v>314</v>
      </c>
      <c r="C311" s="42" t="s">
        <v>46</v>
      </c>
      <c r="D311" s="43">
        <v>116597</v>
      </c>
      <c r="E311" s="2"/>
      <c r="F311" s="2"/>
    </row>
    <row r="312" spans="1:6" x14ac:dyDescent="0.25">
      <c r="A312" s="114">
        <v>45441</v>
      </c>
      <c r="B312" s="40" t="s">
        <v>315</v>
      </c>
      <c r="C312" s="42" t="s">
        <v>50</v>
      </c>
      <c r="D312" s="43">
        <v>10260</v>
      </c>
      <c r="E312" s="2"/>
      <c r="F312" s="2"/>
    </row>
    <row r="313" spans="1:6" x14ac:dyDescent="0.25">
      <c r="A313" s="114">
        <v>45441</v>
      </c>
      <c r="B313" s="40" t="s">
        <v>316</v>
      </c>
      <c r="C313" s="42" t="s">
        <v>50</v>
      </c>
      <c r="D313" s="43">
        <v>16215</v>
      </c>
      <c r="E313" s="2"/>
      <c r="F313" s="2"/>
    </row>
    <row r="314" spans="1:6" x14ac:dyDescent="0.25">
      <c r="A314" s="114">
        <v>45441</v>
      </c>
      <c r="B314" s="40" t="s">
        <v>317</v>
      </c>
      <c r="C314" s="42" t="s">
        <v>43</v>
      </c>
      <c r="D314" s="43">
        <v>18985</v>
      </c>
      <c r="E314" s="2"/>
      <c r="F314" s="2"/>
    </row>
    <row r="315" spans="1:6" x14ac:dyDescent="0.25">
      <c r="A315" s="114">
        <v>45441</v>
      </c>
      <c r="B315" s="40" t="s">
        <v>318</v>
      </c>
      <c r="C315" s="42" t="s">
        <v>42</v>
      </c>
      <c r="D315" s="43">
        <v>3303</v>
      </c>
      <c r="E315" s="2"/>
      <c r="F315" s="2"/>
    </row>
    <row r="316" spans="1:6" x14ac:dyDescent="0.25">
      <c r="A316" s="114">
        <v>45443</v>
      </c>
      <c r="B316" s="40" t="s">
        <v>319</v>
      </c>
      <c r="C316" s="42" t="s">
        <v>101</v>
      </c>
      <c r="D316" s="43">
        <v>182651</v>
      </c>
      <c r="E316" s="2"/>
      <c r="F316" s="2"/>
    </row>
    <row r="317" spans="1:6" x14ac:dyDescent="0.25">
      <c r="A317" s="114">
        <v>45443</v>
      </c>
      <c r="B317" s="40" t="s">
        <v>320</v>
      </c>
      <c r="C317" s="42" t="s">
        <v>46</v>
      </c>
      <c r="D317" s="43">
        <v>1150</v>
      </c>
      <c r="E317" s="2"/>
      <c r="F317" s="2"/>
    </row>
    <row r="318" spans="1:6" x14ac:dyDescent="0.25">
      <c r="A318" s="114">
        <v>45443</v>
      </c>
      <c r="B318" s="40" t="s">
        <v>321</v>
      </c>
      <c r="C318" s="42" t="s">
        <v>48</v>
      </c>
      <c r="D318" s="44">
        <v>100</v>
      </c>
      <c r="E318" s="2"/>
      <c r="F318" s="2"/>
    </row>
    <row r="319" spans="1:6" x14ac:dyDescent="0.25">
      <c r="A319" s="114">
        <v>45443</v>
      </c>
      <c r="B319" s="40" t="s">
        <v>322</v>
      </c>
      <c r="C319" s="42" t="s">
        <v>50</v>
      </c>
      <c r="D319" s="43">
        <v>11335</v>
      </c>
      <c r="E319" s="2"/>
      <c r="F319" s="2"/>
    </row>
    <row r="320" spans="1:6" x14ac:dyDescent="0.25">
      <c r="A320" s="114">
        <v>45443</v>
      </c>
      <c r="B320" s="40" t="s">
        <v>323</v>
      </c>
      <c r="C320" s="42" t="s">
        <v>50</v>
      </c>
      <c r="D320" s="43">
        <v>14209</v>
      </c>
      <c r="E320" s="2"/>
      <c r="F320" s="2"/>
    </row>
    <row r="321" spans="1:6" x14ac:dyDescent="0.25">
      <c r="A321" s="114">
        <v>45443</v>
      </c>
      <c r="B321" s="40" t="s">
        <v>324</v>
      </c>
      <c r="C321" s="42" t="s">
        <v>46</v>
      </c>
      <c r="D321" s="43">
        <v>1225</v>
      </c>
      <c r="E321" s="2"/>
      <c r="F321" s="2"/>
    </row>
    <row r="322" spans="1:6" x14ac:dyDescent="0.25">
      <c r="A322" s="114">
        <v>45443</v>
      </c>
      <c r="B322" s="40" t="s">
        <v>325</v>
      </c>
      <c r="C322" s="42" t="s">
        <v>22</v>
      </c>
      <c r="D322" s="43">
        <v>1613925</v>
      </c>
      <c r="E322" s="2"/>
      <c r="F322" s="2"/>
    </row>
    <row r="323" spans="1:6" x14ac:dyDescent="0.25">
      <c r="A323" s="114">
        <v>45443</v>
      </c>
      <c r="B323" s="40" t="s">
        <v>326</v>
      </c>
      <c r="C323" s="42" t="s">
        <v>47</v>
      </c>
      <c r="D323" s="43">
        <v>2150</v>
      </c>
      <c r="E323" s="2"/>
      <c r="F323" s="2"/>
    </row>
    <row r="324" spans="1:6" x14ac:dyDescent="0.25">
      <c r="A324" s="114">
        <v>45443</v>
      </c>
      <c r="B324" s="40" t="s">
        <v>327</v>
      </c>
      <c r="C324" s="42" t="s">
        <v>42</v>
      </c>
      <c r="D324" s="43">
        <v>1915</v>
      </c>
      <c r="E324" s="2"/>
      <c r="F324" s="2"/>
    </row>
    <row r="325" spans="1:6" x14ac:dyDescent="0.25">
      <c r="A325" s="45"/>
      <c r="B325" s="46"/>
      <c r="C325" s="47" t="s">
        <v>24</v>
      </c>
      <c r="D325" s="115">
        <v>51175730.969999999</v>
      </c>
      <c r="E325" s="2"/>
      <c r="F325" s="2"/>
    </row>
    <row r="326" spans="1:6" x14ac:dyDescent="0.25">
      <c r="A326" s="48"/>
      <c r="B326" s="49"/>
      <c r="C326" s="50"/>
      <c r="D326" s="49"/>
      <c r="E326" s="2"/>
      <c r="F326" s="2"/>
    </row>
    <row r="327" spans="1:6" x14ac:dyDescent="0.25">
      <c r="A327" s="51"/>
      <c r="B327" s="51"/>
      <c r="C327" s="51"/>
      <c r="D327" s="51"/>
      <c r="E327" s="2"/>
      <c r="F327" s="2"/>
    </row>
    <row r="328" spans="1:6" x14ac:dyDescent="0.25">
      <c r="A328" s="52"/>
      <c r="B328" s="53"/>
      <c r="C328" s="54"/>
      <c r="D328" s="55"/>
      <c r="E328" s="2"/>
      <c r="F328" s="2"/>
    </row>
    <row r="329" spans="1:6" ht="18.75" x14ac:dyDescent="0.25">
      <c r="A329" s="160" t="s">
        <v>11</v>
      </c>
      <c r="B329" s="160"/>
      <c r="C329" s="160"/>
      <c r="D329" s="160"/>
      <c r="E329" s="2"/>
      <c r="F329" s="2"/>
    </row>
    <row r="330" spans="1:6" ht="19.5" thickBot="1" x14ac:dyDescent="0.35">
      <c r="A330" s="156" t="s">
        <v>27</v>
      </c>
      <c r="B330" s="156"/>
      <c r="C330" s="156"/>
      <c r="D330" s="156"/>
      <c r="E330" s="2"/>
      <c r="F330" s="2"/>
    </row>
    <row r="331" spans="1:6" ht="16.5" thickBot="1" x14ac:dyDescent="0.3">
      <c r="A331" s="88" t="s">
        <v>7</v>
      </c>
      <c r="B331" s="88" t="s">
        <v>10</v>
      </c>
      <c r="C331" s="88" t="s">
        <v>9</v>
      </c>
      <c r="D331" s="88" t="s">
        <v>1</v>
      </c>
      <c r="E331" s="2"/>
      <c r="F331" s="2"/>
    </row>
    <row r="332" spans="1:6" x14ac:dyDescent="0.25">
      <c r="A332" s="56">
        <v>45413</v>
      </c>
      <c r="B332" s="42">
        <v>202240046797158</v>
      </c>
      <c r="C332" s="86" t="s">
        <v>28</v>
      </c>
      <c r="D332" s="57">
        <v>16694562.49</v>
      </c>
      <c r="E332" s="2"/>
      <c r="F332" s="2"/>
    </row>
    <row r="333" spans="1:6" x14ac:dyDescent="0.25">
      <c r="A333" s="56">
        <v>45420</v>
      </c>
      <c r="B333" s="42">
        <v>202240047161909</v>
      </c>
      <c r="C333" s="86" t="s">
        <v>28</v>
      </c>
      <c r="D333" s="57">
        <v>190129.2</v>
      </c>
      <c r="E333" s="2"/>
      <c r="F333" s="2"/>
    </row>
    <row r="334" spans="1:6" x14ac:dyDescent="0.25">
      <c r="A334" s="56">
        <v>45427</v>
      </c>
      <c r="B334" s="42">
        <v>202240047520473</v>
      </c>
      <c r="C334" s="86" t="s">
        <v>28</v>
      </c>
      <c r="D334" s="116">
        <v>535</v>
      </c>
      <c r="E334" s="2"/>
      <c r="F334" s="2"/>
    </row>
    <row r="335" spans="1:6" x14ac:dyDescent="0.25">
      <c r="A335" s="56">
        <v>45427</v>
      </c>
      <c r="B335" s="42">
        <v>202240047559295</v>
      </c>
      <c r="C335" s="86" t="s">
        <v>28</v>
      </c>
      <c r="D335" s="57">
        <v>6392</v>
      </c>
      <c r="E335" s="2"/>
      <c r="F335" s="2"/>
    </row>
    <row r="336" spans="1:6" x14ac:dyDescent="0.25">
      <c r="A336" s="56">
        <v>45432</v>
      </c>
      <c r="B336" s="42">
        <v>202240047818991</v>
      </c>
      <c r="C336" s="86" t="s">
        <v>28</v>
      </c>
      <c r="D336" s="57">
        <v>2747479</v>
      </c>
      <c r="E336" s="2"/>
      <c r="F336" s="2"/>
    </row>
    <row r="337" spans="1:6" x14ac:dyDescent="0.25">
      <c r="A337" s="56">
        <v>45436</v>
      </c>
      <c r="B337" s="42">
        <v>202240048072103</v>
      </c>
      <c r="C337" s="86" t="s">
        <v>28</v>
      </c>
      <c r="D337" s="57">
        <v>20208298.75</v>
      </c>
      <c r="E337" s="2"/>
      <c r="F337" s="2"/>
    </row>
    <row r="338" spans="1:6" x14ac:dyDescent="0.25">
      <c r="A338" s="56">
        <v>45439</v>
      </c>
      <c r="B338" s="42">
        <v>202240048215137</v>
      </c>
      <c r="C338" s="86" t="s">
        <v>28</v>
      </c>
      <c r="D338" s="57">
        <v>10313.49</v>
      </c>
      <c r="E338" s="2"/>
      <c r="F338" s="2"/>
    </row>
    <row r="339" spans="1:6" x14ac:dyDescent="0.25">
      <c r="A339" s="56">
        <v>45439</v>
      </c>
      <c r="B339" s="42">
        <v>202240048215231</v>
      </c>
      <c r="C339" s="86" t="s">
        <v>28</v>
      </c>
      <c r="D339" s="57">
        <v>6851275.75</v>
      </c>
      <c r="E339" s="2"/>
      <c r="F339" s="2"/>
    </row>
    <row r="340" spans="1:6" x14ac:dyDescent="0.25">
      <c r="A340" s="56">
        <v>45439</v>
      </c>
      <c r="B340" s="42">
        <v>202240048219019</v>
      </c>
      <c r="C340" s="86" t="s">
        <v>28</v>
      </c>
      <c r="D340" s="57">
        <v>6063816</v>
      </c>
      <c r="E340" s="2"/>
      <c r="F340" s="2"/>
    </row>
    <row r="341" spans="1:6" x14ac:dyDescent="0.25">
      <c r="A341" s="56">
        <v>45440</v>
      </c>
      <c r="B341" s="42">
        <v>202240048240207</v>
      </c>
      <c r="C341" s="86" t="s">
        <v>28</v>
      </c>
      <c r="D341" s="57">
        <v>3136</v>
      </c>
      <c r="E341" s="2"/>
      <c r="F341" s="2"/>
    </row>
    <row r="342" spans="1:6" x14ac:dyDescent="0.25">
      <c r="A342" s="56">
        <v>45441</v>
      </c>
      <c r="B342" s="42">
        <v>202240048358275</v>
      </c>
      <c r="C342" s="86" t="s">
        <v>28</v>
      </c>
      <c r="D342" s="57">
        <v>2364.17</v>
      </c>
      <c r="E342" s="2"/>
      <c r="F342" s="2"/>
    </row>
    <row r="343" spans="1:6" ht="19.5" thickBot="1" x14ac:dyDescent="0.35">
      <c r="A343" s="2"/>
      <c r="B343" s="2"/>
      <c r="C343" s="58" t="s">
        <v>2</v>
      </c>
      <c r="D343" s="59">
        <v>52778301.850000001</v>
      </c>
      <c r="E343" s="2"/>
      <c r="F343" s="2"/>
    </row>
    <row r="344" spans="1:6" ht="15.75" thickTop="1" x14ac:dyDescent="0.25">
      <c r="A344" s="2"/>
      <c r="B344" s="2"/>
      <c r="C344" s="2"/>
      <c r="D344" s="2"/>
      <c r="E344" s="2"/>
      <c r="F344" s="2"/>
    </row>
    <row r="345" spans="1:6" x14ac:dyDescent="0.25">
      <c r="A345" s="161" t="s">
        <v>29</v>
      </c>
      <c r="B345" s="161"/>
      <c r="C345" s="161"/>
      <c r="D345" s="161"/>
      <c r="E345" s="2"/>
      <c r="F345" s="2"/>
    </row>
    <row r="346" spans="1:6" ht="15.75" thickBot="1" x14ac:dyDescent="0.3">
      <c r="A346" s="162">
        <v>45413</v>
      </c>
      <c r="B346" s="162"/>
      <c r="C346" s="162"/>
      <c r="D346" s="162"/>
      <c r="E346" s="2"/>
      <c r="F346" s="2"/>
    </row>
    <row r="347" spans="1:6" ht="15.75" x14ac:dyDescent="0.25">
      <c r="A347" s="135" t="s">
        <v>7</v>
      </c>
      <c r="B347" s="136" t="s">
        <v>0</v>
      </c>
      <c r="C347" s="136" t="s">
        <v>9</v>
      </c>
      <c r="D347" s="137" t="s">
        <v>1</v>
      </c>
      <c r="E347" s="2"/>
      <c r="F347" s="2"/>
    </row>
    <row r="348" spans="1:6" x14ac:dyDescent="0.25">
      <c r="A348" s="56">
        <v>45418</v>
      </c>
      <c r="B348" s="40">
        <v>4524000032909</v>
      </c>
      <c r="C348" s="86" t="s">
        <v>51</v>
      </c>
      <c r="D348" s="57">
        <v>1692</v>
      </c>
      <c r="E348" s="2"/>
      <c r="F348" s="2"/>
    </row>
    <row r="349" spans="1:6" x14ac:dyDescent="0.25">
      <c r="A349" s="56">
        <v>45418</v>
      </c>
      <c r="B349" s="40">
        <v>4524000032989</v>
      </c>
      <c r="C349" s="86" t="s">
        <v>51</v>
      </c>
      <c r="D349" s="57">
        <v>1158</v>
      </c>
      <c r="E349" s="2"/>
      <c r="F349" s="2"/>
    </row>
    <row r="350" spans="1:6" x14ac:dyDescent="0.25">
      <c r="A350" s="56">
        <v>45419</v>
      </c>
      <c r="B350" s="40">
        <v>4524000010010</v>
      </c>
      <c r="C350" s="86" t="s">
        <v>51</v>
      </c>
      <c r="D350" s="57">
        <v>10759.5</v>
      </c>
      <c r="E350" s="2"/>
      <c r="F350" s="2"/>
    </row>
    <row r="351" spans="1:6" x14ac:dyDescent="0.25">
      <c r="A351" s="56">
        <v>45420</v>
      </c>
      <c r="B351" s="40">
        <v>4524000033765</v>
      </c>
      <c r="C351" s="86" t="s">
        <v>51</v>
      </c>
      <c r="D351" s="57">
        <v>20779.2</v>
      </c>
      <c r="E351" s="2"/>
      <c r="F351" s="2"/>
    </row>
    <row r="352" spans="1:6" x14ac:dyDescent="0.25">
      <c r="A352" s="56">
        <v>45422</v>
      </c>
      <c r="B352" s="40">
        <v>4524000011596</v>
      </c>
      <c r="C352" s="86" t="s">
        <v>51</v>
      </c>
      <c r="D352" s="116">
        <v>960</v>
      </c>
      <c r="E352" s="2"/>
      <c r="F352" s="2"/>
    </row>
    <row r="353" spans="1:6" x14ac:dyDescent="0.25">
      <c r="A353" s="56">
        <v>45422</v>
      </c>
      <c r="B353" s="40">
        <v>4524000011602</v>
      </c>
      <c r="C353" s="86" t="s">
        <v>51</v>
      </c>
      <c r="D353" s="57">
        <v>31615</v>
      </c>
      <c r="E353" s="2"/>
      <c r="F353" s="2"/>
    </row>
    <row r="354" spans="1:6" x14ac:dyDescent="0.25">
      <c r="A354" s="56">
        <v>45422</v>
      </c>
      <c r="B354" s="40">
        <v>4524000011607</v>
      </c>
      <c r="C354" s="86" t="s">
        <v>51</v>
      </c>
      <c r="D354" s="57">
        <v>14470.02</v>
      </c>
      <c r="E354" s="2"/>
      <c r="F354" s="2"/>
    </row>
    <row r="355" spans="1:6" x14ac:dyDescent="0.25">
      <c r="A355" s="56">
        <v>45422</v>
      </c>
      <c r="B355" s="40">
        <v>4524000039825</v>
      </c>
      <c r="C355" s="86" t="s">
        <v>51</v>
      </c>
      <c r="D355" s="57">
        <v>1332971.99</v>
      </c>
      <c r="E355" s="2"/>
      <c r="F355" s="2"/>
    </row>
    <row r="356" spans="1:6" x14ac:dyDescent="0.25">
      <c r="A356" s="56">
        <v>45425</v>
      </c>
      <c r="B356" s="40">
        <v>4524000011470</v>
      </c>
      <c r="C356" s="86" t="s">
        <v>51</v>
      </c>
      <c r="D356" s="57">
        <v>3561</v>
      </c>
      <c r="E356" s="2"/>
      <c r="F356" s="2"/>
    </row>
    <row r="357" spans="1:6" x14ac:dyDescent="0.25">
      <c r="A357" s="56">
        <v>45425</v>
      </c>
      <c r="B357" s="40">
        <v>4524000012161</v>
      </c>
      <c r="C357" s="86" t="s">
        <v>51</v>
      </c>
      <c r="D357" s="57">
        <v>77844</v>
      </c>
      <c r="E357" s="2"/>
      <c r="F357" s="2"/>
    </row>
    <row r="358" spans="1:6" x14ac:dyDescent="0.25">
      <c r="A358" s="56">
        <v>45426</v>
      </c>
      <c r="B358" s="40">
        <v>4524000011464</v>
      </c>
      <c r="C358" s="86" t="s">
        <v>51</v>
      </c>
      <c r="D358" s="57">
        <v>1768.2</v>
      </c>
      <c r="E358" s="2"/>
      <c r="F358" s="2"/>
    </row>
    <row r="359" spans="1:6" x14ac:dyDescent="0.25">
      <c r="A359" s="56">
        <v>45426</v>
      </c>
      <c r="B359" s="40">
        <v>4524000031137</v>
      </c>
      <c r="C359" s="86" t="s">
        <v>51</v>
      </c>
      <c r="D359" s="57">
        <v>40600</v>
      </c>
      <c r="E359" s="2"/>
      <c r="F359" s="2"/>
    </row>
    <row r="360" spans="1:6" x14ac:dyDescent="0.25">
      <c r="A360" s="56">
        <v>45429</v>
      </c>
      <c r="B360" s="40">
        <v>4524000037660</v>
      </c>
      <c r="C360" s="86" t="s">
        <v>51</v>
      </c>
      <c r="D360" s="57">
        <v>20674</v>
      </c>
      <c r="E360" s="2"/>
      <c r="F360" s="2"/>
    </row>
    <row r="361" spans="1:6" x14ac:dyDescent="0.25">
      <c r="A361" s="56">
        <v>45432</v>
      </c>
      <c r="B361" s="40">
        <v>4524000014792</v>
      </c>
      <c r="C361" s="86" t="s">
        <v>51</v>
      </c>
      <c r="D361" s="57">
        <v>49143.18</v>
      </c>
      <c r="E361" s="2"/>
      <c r="F361" s="2"/>
    </row>
    <row r="362" spans="1:6" x14ac:dyDescent="0.25">
      <c r="A362" s="56">
        <v>45432</v>
      </c>
      <c r="B362" s="40">
        <v>4524000014799</v>
      </c>
      <c r="C362" s="86" t="s">
        <v>51</v>
      </c>
      <c r="D362" s="57">
        <v>11794.36</v>
      </c>
      <c r="E362" s="2"/>
      <c r="F362" s="2"/>
    </row>
    <row r="363" spans="1:6" x14ac:dyDescent="0.25">
      <c r="A363" s="56">
        <v>45432</v>
      </c>
      <c r="B363" s="40">
        <v>4524000015211</v>
      </c>
      <c r="C363" s="86" t="s">
        <v>51</v>
      </c>
      <c r="D363" s="57">
        <v>2500082.14</v>
      </c>
      <c r="E363" s="2"/>
      <c r="F363" s="2"/>
    </row>
    <row r="364" spans="1:6" x14ac:dyDescent="0.25">
      <c r="A364" s="56">
        <v>45432</v>
      </c>
      <c r="B364" s="40">
        <v>4524000017478</v>
      </c>
      <c r="C364" s="86" t="s">
        <v>51</v>
      </c>
      <c r="D364" s="57">
        <v>321320</v>
      </c>
      <c r="E364" s="2"/>
      <c r="F364" s="2"/>
    </row>
    <row r="365" spans="1:6" x14ac:dyDescent="0.25">
      <c r="A365" s="42" t="s">
        <v>328</v>
      </c>
      <c r="B365" s="40">
        <v>4524000013810</v>
      </c>
      <c r="C365" s="86" t="s">
        <v>51</v>
      </c>
      <c r="D365" s="57">
        <v>8741</v>
      </c>
      <c r="E365" s="2"/>
      <c r="F365" s="2"/>
    </row>
    <row r="366" spans="1:6" x14ac:dyDescent="0.25">
      <c r="A366" s="56">
        <v>45433</v>
      </c>
      <c r="B366" s="40">
        <v>4524000013811</v>
      </c>
      <c r="C366" s="86" t="s">
        <v>51</v>
      </c>
      <c r="D366" s="57">
        <v>6132</v>
      </c>
      <c r="E366" s="2"/>
      <c r="F366" s="2"/>
    </row>
    <row r="367" spans="1:6" x14ac:dyDescent="0.25">
      <c r="A367" s="56">
        <v>45434</v>
      </c>
      <c r="B367" s="40">
        <v>4524000038367</v>
      </c>
      <c r="C367" s="86" t="s">
        <v>51</v>
      </c>
      <c r="D367" s="57">
        <v>10759.5</v>
      </c>
      <c r="E367" s="2"/>
      <c r="F367" s="2"/>
    </row>
    <row r="368" spans="1:6" x14ac:dyDescent="0.25">
      <c r="A368" s="60">
        <v>45435</v>
      </c>
      <c r="B368" s="40">
        <v>4524000017963</v>
      </c>
      <c r="C368" s="86" t="s">
        <v>51</v>
      </c>
      <c r="D368" s="89">
        <v>430322</v>
      </c>
      <c r="E368" s="2"/>
      <c r="F368" s="2"/>
    </row>
    <row r="369" spans="1:6" x14ac:dyDescent="0.25">
      <c r="A369" s="60">
        <v>45435</v>
      </c>
      <c r="B369" s="40">
        <v>4524000032913</v>
      </c>
      <c r="C369" s="86" t="s">
        <v>51</v>
      </c>
      <c r="D369" s="89">
        <v>76571</v>
      </c>
      <c r="E369" s="2"/>
      <c r="F369" s="2"/>
    </row>
    <row r="370" spans="1:6" x14ac:dyDescent="0.25">
      <c r="A370" s="60">
        <v>45436</v>
      </c>
      <c r="B370" s="40">
        <v>4524000012889</v>
      </c>
      <c r="C370" s="86" t="s">
        <v>51</v>
      </c>
      <c r="D370" s="89">
        <v>100615.47</v>
      </c>
      <c r="E370" s="2"/>
      <c r="F370" s="2"/>
    </row>
    <row r="371" spans="1:6" x14ac:dyDescent="0.25">
      <c r="A371" s="60">
        <v>45439</v>
      </c>
      <c r="B371" s="40">
        <v>4524000017297</v>
      </c>
      <c r="C371" s="86" t="s">
        <v>51</v>
      </c>
      <c r="D371" s="89">
        <v>4806100.8099999996</v>
      </c>
      <c r="E371" s="2"/>
      <c r="F371" s="2"/>
    </row>
    <row r="372" spans="1:6" x14ac:dyDescent="0.25">
      <c r="A372" s="60">
        <v>45439</v>
      </c>
      <c r="B372" s="40">
        <v>4524000010755</v>
      </c>
      <c r="C372" s="86" t="s">
        <v>51</v>
      </c>
      <c r="D372" s="89">
        <v>443200</v>
      </c>
      <c r="E372" s="2"/>
      <c r="F372" s="2"/>
    </row>
    <row r="373" spans="1:6" x14ac:dyDescent="0.25">
      <c r="A373" s="60">
        <v>45440</v>
      </c>
      <c r="B373" s="40">
        <v>4524000010225</v>
      </c>
      <c r="C373" s="86" t="s">
        <v>51</v>
      </c>
      <c r="D373" s="89">
        <v>107588</v>
      </c>
      <c r="E373" s="2"/>
      <c r="F373" s="2"/>
    </row>
    <row r="374" spans="1:6" x14ac:dyDescent="0.25">
      <c r="A374" s="60">
        <v>45440</v>
      </c>
      <c r="B374" s="40">
        <v>4524000010577</v>
      </c>
      <c r="C374" s="86" t="s">
        <v>51</v>
      </c>
      <c r="D374" s="89">
        <v>390962.5</v>
      </c>
      <c r="E374" s="2"/>
      <c r="F374" s="2"/>
    </row>
    <row r="375" spans="1:6" x14ac:dyDescent="0.25">
      <c r="A375" s="60">
        <v>45440</v>
      </c>
      <c r="B375" s="40">
        <v>4524000011945</v>
      </c>
      <c r="C375" s="86" t="s">
        <v>51</v>
      </c>
      <c r="D375" s="89">
        <v>1250</v>
      </c>
      <c r="E375" s="2"/>
      <c r="F375" s="2"/>
    </row>
    <row r="376" spans="1:6" x14ac:dyDescent="0.25">
      <c r="A376" s="60">
        <v>45440</v>
      </c>
      <c r="B376" s="40">
        <v>4524000012248</v>
      </c>
      <c r="C376" s="86" t="s">
        <v>51</v>
      </c>
      <c r="D376" s="89">
        <v>41545.269999999997</v>
      </c>
      <c r="E376" s="2"/>
      <c r="F376" s="2"/>
    </row>
    <row r="377" spans="1:6" x14ac:dyDescent="0.25">
      <c r="A377" s="60">
        <v>45440</v>
      </c>
      <c r="B377" s="40">
        <v>4524000030289</v>
      </c>
      <c r="C377" s="86" t="s">
        <v>51</v>
      </c>
      <c r="D377" s="89">
        <v>473165.5</v>
      </c>
      <c r="E377" s="2"/>
      <c r="F377" s="2"/>
    </row>
    <row r="378" spans="1:6" x14ac:dyDescent="0.25">
      <c r="A378" s="60">
        <v>45440</v>
      </c>
      <c r="B378" s="40">
        <v>4524000030290</v>
      </c>
      <c r="C378" s="86" t="s">
        <v>51</v>
      </c>
      <c r="D378" s="89">
        <v>301143</v>
      </c>
      <c r="E378" s="2"/>
      <c r="F378" s="2"/>
    </row>
    <row r="379" spans="1:6" x14ac:dyDescent="0.25">
      <c r="A379" s="60">
        <v>45440</v>
      </c>
      <c r="B379" s="40">
        <v>4524000030291</v>
      </c>
      <c r="C379" s="86" t="s">
        <v>51</v>
      </c>
      <c r="D379" s="89">
        <v>958063.5</v>
      </c>
      <c r="E379" s="2"/>
      <c r="F379" s="2"/>
    </row>
    <row r="380" spans="1:6" x14ac:dyDescent="0.25">
      <c r="A380" s="60">
        <v>45440</v>
      </c>
      <c r="B380" s="40">
        <v>4524000030293</v>
      </c>
      <c r="C380" s="86" t="s">
        <v>51</v>
      </c>
      <c r="D380" s="89">
        <v>414149</v>
      </c>
      <c r="E380" s="2"/>
      <c r="F380" s="2"/>
    </row>
    <row r="381" spans="1:6" x14ac:dyDescent="0.25">
      <c r="A381" s="60">
        <v>45441</v>
      </c>
      <c r="B381" s="40">
        <v>4524000037393</v>
      </c>
      <c r="C381" s="86" t="s">
        <v>51</v>
      </c>
      <c r="D381" s="87">
        <v>2409164.6</v>
      </c>
      <c r="E381" s="2"/>
      <c r="F381" s="2"/>
    </row>
    <row r="382" spans="1:6" x14ac:dyDescent="0.25">
      <c r="A382" s="60">
        <v>45441</v>
      </c>
      <c r="B382" s="40">
        <v>4524000037954</v>
      </c>
      <c r="C382" s="86" t="s">
        <v>51</v>
      </c>
      <c r="D382" s="87">
        <v>18000</v>
      </c>
      <c r="E382" s="2"/>
      <c r="F382" s="2"/>
    </row>
    <row r="383" spans="1:6" x14ac:dyDescent="0.25">
      <c r="A383" s="60">
        <v>45443</v>
      </c>
      <c r="B383" s="40">
        <v>4524000015554</v>
      </c>
      <c r="C383" s="86" t="s">
        <v>51</v>
      </c>
      <c r="D383" s="87">
        <v>634644</v>
      </c>
      <c r="E383" s="2"/>
      <c r="F383" s="2"/>
    </row>
    <row r="384" spans="1:6" x14ac:dyDescent="0.25">
      <c r="A384" s="60">
        <v>45443</v>
      </c>
      <c r="B384" s="40">
        <v>4524000012589</v>
      </c>
      <c r="C384" s="86" t="s">
        <v>51</v>
      </c>
      <c r="D384" s="87">
        <v>221600</v>
      </c>
      <c r="E384" s="2"/>
      <c r="F384" s="2"/>
    </row>
    <row r="385" spans="1:6" ht="19.5" thickBot="1" x14ac:dyDescent="0.35">
      <c r="A385" s="2"/>
      <c r="B385" s="2"/>
      <c r="C385" s="58" t="s">
        <v>2</v>
      </c>
      <c r="D385" s="59">
        <v>16294909.74</v>
      </c>
      <c r="E385" s="2"/>
      <c r="F385" s="2"/>
    </row>
    <row r="386" spans="1:6" ht="15.75" thickTop="1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ht="16.5" x14ac:dyDescent="0.25">
      <c r="A389" s="170" t="s">
        <v>30</v>
      </c>
      <c r="B389" s="170"/>
      <c r="C389" s="170"/>
      <c r="D389" s="170"/>
      <c r="E389" s="2"/>
      <c r="F389" s="2"/>
    </row>
    <row r="390" spans="1:6" ht="16.5" x14ac:dyDescent="0.25">
      <c r="A390" s="170" t="s">
        <v>31</v>
      </c>
      <c r="B390" s="170"/>
      <c r="C390" s="170"/>
      <c r="D390" s="170"/>
      <c r="E390" s="2"/>
      <c r="F390" s="2"/>
    </row>
    <row r="391" spans="1:6" ht="16.5" x14ac:dyDescent="0.25">
      <c r="A391" s="170" t="s">
        <v>32</v>
      </c>
      <c r="B391" s="170"/>
      <c r="C391" s="170"/>
      <c r="D391" s="170"/>
      <c r="E391" s="2"/>
      <c r="F391" s="2"/>
    </row>
    <row r="392" spans="1:6" ht="16.5" x14ac:dyDescent="0.25">
      <c r="A392" s="170" t="s">
        <v>329</v>
      </c>
      <c r="B392" s="170"/>
      <c r="C392" s="170"/>
      <c r="D392" s="170"/>
      <c r="E392" s="2"/>
      <c r="F392" s="2"/>
    </row>
    <row r="393" spans="1:6" ht="18" x14ac:dyDescent="0.25">
      <c r="A393" s="104"/>
      <c r="B393" s="104"/>
      <c r="C393" s="104"/>
      <c r="D393" s="104"/>
      <c r="E393" s="2"/>
      <c r="F393" s="2"/>
    </row>
    <row r="394" spans="1:6" ht="15.75" x14ac:dyDescent="0.25">
      <c r="A394" s="133" t="s">
        <v>7</v>
      </c>
      <c r="B394" s="133" t="s">
        <v>0</v>
      </c>
      <c r="C394" s="134" t="s">
        <v>8</v>
      </c>
      <c r="D394" s="133" t="s">
        <v>20</v>
      </c>
      <c r="E394" s="2"/>
      <c r="F394" s="2"/>
    </row>
    <row r="395" spans="1:6" x14ac:dyDescent="0.25">
      <c r="A395" s="60">
        <v>45440</v>
      </c>
      <c r="B395" s="40" t="s">
        <v>330</v>
      </c>
      <c r="C395" s="41" t="s">
        <v>45</v>
      </c>
      <c r="D395" s="57">
        <v>1190566.6100000001</v>
      </c>
      <c r="E395" s="2"/>
      <c r="F395" s="2"/>
    </row>
    <row r="396" spans="1:6" x14ac:dyDescent="0.25">
      <c r="A396" s="60">
        <v>45443</v>
      </c>
      <c r="B396" s="40" t="s">
        <v>331</v>
      </c>
      <c r="C396" s="41" t="s">
        <v>101</v>
      </c>
      <c r="D396" s="57">
        <v>966190.81</v>
      </c>
      <c r="E396" s="2"/>
      <c r="F396" s="2"/>
    </row>
    <row r="397" spans="1:6" x14ac:dyDescent="0.25">
      <c r="A397" s="60">
        <v>45443</v>
      </c>
      <c r="B397" s="40" t="s">
        <v>332</v>
      </c>
      <c r="C397" s="41" t="s">
        <v>45</v>
      </c>
      <c r="D397" s="57">
        <v>7272714.2000000002</v>
      </c>
      <c r="E397" s="2"/>
      <c r="F397" s="2"/>
    </row>
    <row r="398" spans="1:6" x14ac:dyDescent="0.25">
      <c r="A398" s="60">
        <v>45443</v>
      </c>
      <c r="B398" s="40" t="s">
        <v>333</v>
      </c>
      <c r="C398" s="41" t="s">
        <v>101</v>
      </c>
      <c r="D398" s="57">
        <v>22345</v>
      </c>
      <c r="E398" s="2"/>
      <c r="F398" s="2"/>
    </row>
    <row r="399" spans="1:6" x14ac:dyDescent="0.25">
      <c r="A399" s="60">
        <v>45443</v>
      </c>
      <c r="B399" s="40" t="s">
        <v>334</v>
      </c>
      <c r="C399" s="41" t="s">
        <v>101</v>
      </c>
      <c r="D399" s="57">
        <v>65770</v>
      </c>
      <c r="E399" s="2"/>
      <c r="F399" s="2"/>
    </row>
    <row r="400" spans="1:6" ht="15.75" x14ac:dyDescent="0.25">
      <c r="A400" s="172" t="s">
        <v>33</v>
      </c>
      <c r="B400" s="173"/>
      <c r="C400" s="174"/>
      <c r="D400" s="117">
        <v>9517586.6199999992</v>
      </c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ht="18.75" x14ac:dyDescent="0.3">
      <c r="A404" s="169"/>
      <c r="B404" s="169"/>
      <c r="C404" s="169"/>
      <c r="D404" s="81"/>
      <c r="E404" s="2"/>
      <c r="F404" s="2"/>
    </row>
    <row r="405" spans="1:6" ht="18.75" x14ac:dyDescent="0.3">
      <c r="A405" s="169"/>
      <c r="B405" s="169"/>
      <c r="C405" s="169"/>
      <c r="D405" s="81"/>
      <c r="E405" s="2"/>
      <c r="F405" s="2"/>
    </row>
    <row r="406" spans="1:6" ht="19.5" thickBot="1" x14ac:dyDescent="0.35">
      <c r="A406" s="156"/>
      <c r="B406" s="156"/>
      <c r="C406" s="156"/>
      <c r="D406" s="61"/>
      <c r="E406" s="2"/>
      <c r="F406" s="2"/>
    </row>
    <row r="407" spans="1:6" ht="15.75" x14ac:dyDescent="0.25">
      <c r="A407" s="96" t="s">
        <v>7</v>
      </c>
      <c r="B407" s="96" t="s">
        <v>6</v>
      </c>
      <c r="C407" s="97" t="s">
        <v>21</v>
      </c>
      <c r="D407" s="98" t="s">
        <v>2</v>
      </c>
      <c r="E407" s="2"/>
      <c r="F407" s="2"/>
    </row>
    <row r="408" spans="1:6" x14ac:dyDescent="0.25">
      <c r="A408" s="92">
        <v>45419</v>
      </c>
      <c r="B408" s="91">
        <v>80</v>
      </c>
      <c r="C408" s="62">
        <v>57.83</v>
      </c>
      <c r="D408" s="63">
        <v>4626.3999999999996</v>
      </c>
      <c r="E408" s="2"/>
      <c r="F408" s="2"/>
    </row>
    <row r="409" spans="1:6" x14ac:dyDescent="0.25">
      <c r="A409" s="92">
        <v>45425</v>
      </c>
      <c r="B409" s="91">
        <v>60</v>
      </c>
      <c r="C409" s="62">
        <v>58</v>
      </c>
      <c r="D409" s="63">
        <v>3480</v>
      </c>
      <c r="E409" s="2"/>
      <c r="F409" s="2"/>
    </row>
    <row r="410" spans="1:6" x14ac:dyDescent="0.25">
      <c r="A410" s="92">
        <v>45440</v>
      </c>
      <c r="B410" s="91">
        <v>180</v>
      </c>
      <c r="C410" s="91">
        <v>58.71</v>
      </c>
      <c r="D410" s="73">
        <v>10567.8</v>
      </c>
      <c r="E410" s="2"/>
      <c r="F410" s="2"/>
    </row>
    <row r="411" spans="1:6" ht="19.5" thickBot="1" x14ac:dyDescent="0.35">
      <c r="A411" s="103"/>
      <c r="B411" s="64">
        <v>320</v>
      </c>
      <c r="C411" s="64">
        <v>174.54</v>
      </c>
      <c r="D411" s="118">
        <v>18674.2</v>
      </c>
      <c r="E411" s="2"/>
      <c r="F411" s="2"/>
    </row>
    <row r="412" spans="1:6" ht="15.75" thickTop="1" x14ac:dyDescent="0.25">
      <c r="A412" s="66"/>
      <c r="B412" s="66"/>
      <c r="C412" s="48"/>
      <c r="D412" s="5"/>
      <c r="E412" s="2"/>
      <c r="F412" s="2"/>
    </row>
    <row r="413" spans="1:6" x14ac:dyDescent="0.25">
      <c r="A413" s="66"/>
      <c r="B413" s="66"/>
      <c r="C413" s="48"/>
      <c r="D413" s="5"/>
      <c r="E413" s="2"/>
      <c r="F413" s="2"/>
    </row>
    <row r="414" spans="1:6" ht="19.5" thickBot="1" x14ac:dyDescent="0.35">
      <c r="A414" s="156"/>
      <c r="B414" s="156"/>
      <c r="C414" s="156"/>
      <c r="D414" s="5"/>
      <c r="E414" s="2"/>
      <c r="F414" s="2"/>
    </row>
    <row r="415" spans="1:6" ht="16.5" thickBot="1" x14ac:dyDescent="0.3">
      <c r="A415" s="96" t="s">
        <v>7</v>
      </c>
      <c r="B415" s="96" t="s">
        <v>6</v>
      </c>
      <c r="C415" s="97" t="s">
        <v>21</v>
      </c>
      <c r="D415" s="79" t="s">
        <v>2</v>
      </c>
      <c r="E415" s="2"/>
      <c r="F415" s="2"/>
    </row>
    <row r="416" spans="1:6" x14ac:dyDescent="0.25">
      <c r="A416" s="92">
        <v>45418</v>
      </c>
      <c r="B416" s="91">
        <v>60</v>
      </c>
      <c r="C416" s="62">
        <v>57.87</v>
      </c>
      <c r="D416" s="63">
        <v>3472.2</v>
      </c>
      <c r="E416" s="2"/>
      <c r="F416" s="2"/>
    </row>
    <row r="417" spans="1:6" x14ac:dyDescent="0.25">
      <c r="A417" s="92">
        <v>45420</v>
      </c>
      <c r="B417" s="91">
        <v>120</v>
      </c>
      <c r="C417" s="62">
        <v>57.92</v>
      </c>
      <c r="D417" s="63">
        <v>6950.4</v>
      </c>
      <c r="E417" s="2"/>
      <c r="F417" s="2"/>
    </row>
    <row r="418" spans="1:6" x14ac:dyDescent="0.25">
      <c r="A418" s="92">
        <v>45421</v>
      </c>
      <c r="B418" s="91">
        <v>60</v>
      </c>
      <c r="C418" s="62">
        <v>58</v>
      </c>
      <c r="D418" s="63">
        <v>3480</v>
      </c>
      <c r="E418" s="2"/>
      <c r="F418" s="2"/>
    </row>
    <row r="419" spans="1:6" x14ac:dyDescent="0.25">
      <c r="A419" s="92">
        <v>45422</v>
      </c>
      <c r="B419" s="62">
        <v>60</v>
      </c>
      <c r="C419" s="62">
        <v>58.31</v>
      </c>
      <c r="D419" s="63">
        <v>3498.6</v>
      </c>
      <c r="E419" s="2"/>
      <c r="F419" s="2"/>
    </row>
    <row r="420" spans="1:6" x14ac:dyDescent="0.25">
      <c r="A420" s="67">
        <v>45425</v>
      </c>
      <c r="B420" s="62">
        <v>30</v>
      </c>
      <c r="C420" s="62">
        <v>58.21</v>
      </c>
      <c r="D420" s="68">
        <v>1746.3</v>
      </c>
      <c r="E420" s="2"/>
      <c r="F420" s="2"/>
    </row>
    <row r="421" spans="1:6" x14ac:dyDescent="0.25">
      <c r="A421" s="92">
        <v>45428</v>
      </c>
      <c r="B421" s="62">
        <v>30</v>
      </c>
      <c r="C421" s="62">
        <v>58.37</v>
      </c>
      <c r="D421" s="63">
        <v>1751.1</v>
      </c>
      <c r="E421" s="2"/>
      <c r="F421" s="2"/>
    </row>
    <row r="422" spans="1:6" x14ac:dyDescent="0.25">
      <c r="A422" s="92">
        <v>45432</v>
      </c>
      <c r="B422" s="62">
        <v>150</v>
      </c>
      <c r="C422" s="62">
        <v>58.49</v>
      </c>
      <c r="D422" s="63">
        <v>8773.5</v>
      </c>
      <c r="E422" s="2"/>
      <c r="F422" s="2"/>
    </row>
    <row r="423" spans="1:6" x14ac:dyDescent="0.25">
      <c r="A423" s="67">
        <v>45433</v>
      </c>
      <c r="B423" s="62">
        <v>60</v>
      </c>
      <c r="C423" s="62">
        <v>58.59</v>
      </c>
      <c r="D423" s="68">
        <v>3515.4</v>
      </c>
      <c r="E423" s="2"/>
      <c r="F423" s="2"/>
    </row>
    <row r="424" spans="1:6" x14ac:dyDescent="0.25">
      <c r="A424" s="67">
        <v>45440</v>
      </c>
      <c r="B424" s="62">
        <v>60</v>
      </c>
      <c r="C424" s="62">
        <v>58.88</v>
      </c>
      <c r="D424" s="68">
        <v>3532.8</v>
      </c>
      <c r="E424" s="2"/>
      <c r="F424" s="2"/>
    </row>
    <row r="425" spans="1:6" x14ac:dyDescent="0.25">
      <c r="A425" s="67">
        <v>45441</v>
      </c>
      <c r="B425" s="62">
        <v>30</v>
      </c>
      <c r="C425" s="62">
        <v>58.98</v>
      </c>
      <c r="D425" s="68">
        <v>1769.4</v>
      </c>
      <c r="E425" s="2"/>
      <c r="F425" s="2"/>
    </row>
    <row r="426" spans="1:6" x14ac:dyDescent="0.25">
      <c r="A426" s="67">
        <v>45443</v>
      </c>
      <c r="B426" s="62">
        <v>35</v>
      </c>
      <c r="C426" s="62">
        <v>59.03</v>
      </c>
      <c r="D426" s="68">
        <v>2066.0500000000002</v>
      </c>
      <c r="E426" s="2"/>
      <c r="F426" s="2"/>
    </row>
    <row r="427" spans="1:6" ht="19.5" thickBot="1" x14ac:dyDescent="0.35">
      <c r="A427" s="102"/>
      <c r="B427" s="64">
        <v>695</v>
      </c>
      <c r="C427" s="64">
        <v>642.65</v>
      </c>
      <c r="D427" s="65">
        <v>40555.75</v>
      </c>
      <c r="E427" s="2"/>
      <c r="F427" s="2"/>
    </row>
    <row r="428" spans="1:6" ht="19.5" thickTop="1" x14ac:dyDescent="0.3">
      <c r="A428" s="69"/>
      <c r="B428" s="106"/>
      <c r="C428" s="106"/>
      <c r="D428" s="5"/>
      <c r="E428" s="2"/>
      <c r="F428" s="2"/>
    </row>
    <row r="429" spans="1:6" ht="18.75" x14ac:dyDescent="0.3">
      <c r="A429" s="69"/>
      <c r="B429" s="106"/>
      <c r="C429" s="106"/>
      <c r="D429" s="5"/>
      <c r="E429" s="2"/>
      <c r="F429" s="2"/>
    </row>
    <row r="430" spans="1:6" ht="19.5" thickBot="1" x14ac:dyDescent="0.35">
      <c r="A430" s="156" t="s">
        <v>34</v>
      </c>
      <c r="B430" s="156"/>
      <c r="C430" s="66"/>
      <c r="D430" s="5"/>
      <c r="E430" s="6"/>
      <c r="F430" s="2"/>
    </row>
    <row r="431" spans="1:6" ht="16.5" thickBot="1" x14ac:dyDescent="0.3">
      <c r="A431" s="80" t="s">
        <v>7</v>
      </c>
      <c r="B431" s="80" t="s">
        <v>6</v>
      </c>
      <c r="C431" s="80" t="s">
        <v>21</v>
      </c>
      <c r="D431" s="79" t="s">
        <v>2</v>
      </c>
      <c r="E431" s="6"/>
      <c r="F431" s="2"/>
    </row>
    <row r="432" spans="1:6" x14ac:dyDescent="0.25">
      <c r="A432" s="67">
        <v>45425</v>
      </c>
      <c r="B432" s="62">
        <v>31</v>
      </c>
      <c r="C432" s="62">
        <v>58.21</v>
      </c>
      <c r="D432" s="68">
        <v>1804.51</v>
      </c>
      <c r="E432" s="6"/>
      <c r="F432" s="2"/>
    </row>
    <row r="433" spans="1:6" x14ac:dyDescent="0.25">
      <c r="A433" s="67">
        <v>45441</v>
      </c>
      <c r="B433" s="62">
        <v>35</v>
      </c>
      <c r="C433" s="62">
        <v>58.98</v>
      </c>
      <c r="D433" s="68">
        <v>2064.3000000000002</v>
      </c>
      <c r="E433" s="6"/>
      <c r="F433" s="2"/>
    </row>
    <row r="434" spans="1:6" x14ac:dyDescent="0.25">
      <c r="A434" s="67">
        <v>45441</v>
      </c>
      <c r="B434" s="62">
        <v>28</v>
      </c>
      <c r="C434" s="62">
        <v>58.88</v>
      </c>
      <c r="D434" s="68">
        <v>1648.64</v>
      </c>
      <c r="E434" s="6"/>
      <c r="F434" s="2"/>
    </row>
    <row r="435" spans="1:6" ht="19.5" thickBot="1" x14ac:dyDescent="0.35">
      <c r="A435" s="102"/>
      <c r="B435" s="64">
        <v>94</v>
      </c>
      <c r="C435" s="64">
        <v>176.07</v>
      </c>
      <c r="D435" s="65">
        <v>5517.45</v>
      </c>
      <c r="E435" s="2"/>
      <c r="F435" s="2"/>
    </row>
    <row r="436" spans="1:6" ht="15.75" thickTop="1" x14ac:dyDescent="0.25">
      <c r="A436" s="66"/>
      <c r="B436" s="66"/>
      <c r="C436" s="66"/>
      <c r="D436" s="48"/>
      <c r="E436" s="2"/>
      <c r="F436" s="2"/>
    </row>
    <row r="437" spans="1:6" x14ac:dyDescent="0.25">
      <c r="A437" s="66"/>
      <c r="B437" s="66"/>
      <c r="C437" s="66"/>
      <c r="D437" s="48"/>
      <c r="E437" s="2"/>
      <c r="F437" s="2"/>
    </row>
    <row r="438" spans="1:6" ht="19.5" thickBot="1" x14ac:dyDescent="0.35">
      <c r="A438" s="156" t="s">
        <v>14</v>
      </c>
      <c r="B438" s="156"/>
      <c r="C438" s="66"/>
      <c r="D438" s="5"/>
      <c r="E438" s="2"/>
      <c r="F438" s="2"/>
    </row>
    <row r="439" spans="1:6" ht="15.75" x14ac:dyDescent="0.25">
      <c r="A439" s="131" t="s">
        <v>7</v>
      </c>
      <c r="B439" s="131" t="s">
        <v>6</v>
      </c>
      <c r="C439" s="131" t="s">
        <v>21</v>
      </c>
      <c r="D439" s="132" t="s">
        <v>2</v>
      </c>
      <c r="E439" s="2"/>
      <c r="F439" s="2"/>
    </row>
    <row r="440" spans="1:6" x14ac:dyDescent="0.25">
      <c r="A440" s="67">
        <v>45432</v>
      </c>
      <c r="B440" s="70">
        <v>52732</v>
      </c>
      <c r="C440" s="62">
        <v>58.81</v>
      </c>
      <c r="D440" s="63">
        <v>3101247.5</v>
      </c>
      <c r="E440" s="2"/>
      <c r="F440" s="2"/>
    </row>
    <row r="441" spans="1:6" x14ac:dyDescent="0.25">
      <c r="A441" s="67">
        <v>45436</v>
      </c>
      <c r="B441" s="71">
        <v>33185</v>
      </c>
      <c r="C441" s="72">
        <v>57.93</v>
      </c>
      <c r="D441" s="73">
        <v>1922313</v>
      </c>
      <c r="E441" s="2"/>
      <c r="F441" s="2"/>
    </row>
    <row r="442" spans="1:6" ht="19.5" thickBot="1" x14ac:dyDescent="0.35">
      <c r="A442" s="102"/>
      <c r="B442" s="74">
        <v>85917</v>
      </c>
      <c r="C442" s="64">
        <v>116.74</v>
      </c>
      <c r="D442" s="118">
        <v>5023560.5</v>
      </c>
      <c r="E442" s="2"/>
      <c r="F442" s="2"/>
    </row>
    <row r="443" spans="1:6" ht="19.5" thickTop="1" x14ac:dyDescent="0.3">
      <c r="A443" s="69"/>
      <c r="B443" s="106"/>
      <c r="C443" s="106"/>
      <c r="D443" s="75"/>
      <c r="E443" s="2"/>
      <c r="F443" s="2"/>
    </row>
    <row r="444" spans="1:6" ht="18.75" x14ac:dyDescent="0.3">
      <c r="A444" s="69"/>
      <c r="B444" s="106"/>
      <c r="C444" s="106"/>
      <c r="D444" s="75"/>
      <c r="E444" s="2"/>
      <c r="F444" s="2"/>
    </row>
    <row r="445" spans="1:6" ht="18.75" x14ac:dyDescent="0.3">
      <c r="A445" s="69"/>
      <c r="B445" s="106"/>
      <c r="C445" s="106"/>
      <c r="D445" s="75"/>
      <c r="E445" s="2"/>
      <c r="F445" s="2"/>
    </row>
    <row r="446" spans="1:6" ht="15.75" x14ac:dyDescent="0.25">
      <c r="A446" s="119" t="s">
        <v>55</v>
      </c>
      <c r="B446" s="119"/>
      <c r="C446" s="120"/>
      <c r="D446" s="121"/>
      <c r="E446" s="119"/>
      <c r="F446" s="2"/>
    </row>
    <row r="447" spans="1:6" ht="15.75" x14ac:dyDescent="0.25">
      <c r="A447" s="129" t="s">
        <v>0</v>
      </c>
      <c r="B447" s="129" t="s">
        <v>7</v>
      </c>
      <c r="C447" s="130" t="s">
        <v>6</v>
      </c>
      <c r="D447" s="130" t="s">
        <v>56</v>
      </c>
      <c r="E447" s="129" t="s">
        <v>2</v>
      </c>
      <c r="F447" s="2"/>
    </row>
    <row r="448" spans="1:6" ht="15.75" x14ac:dyDescent="0.25">
      <c r="A448" s="124"/>
      <c r="B448" s="125"/>
      <c r="C448" s="126"/>
      <c r="D448" s="127"/>
      <c r="E448" s="123"/>
      <c r="F448" s="2"/>
    </row>
    <row r="449" spans="1:6" ht="15.75" x14ac:dyDescent="0.25">
      <c r="A449" s="125"/>
      <c r="B449" s="125"/>
      <c r="C449" s="122" t="s">
        <v>40</v>
      </c>
      <c r="D449" s="128"/>
      <c r="E449" s="122" t="s">
        <v>54</v>
      </c>
      <c r="F449" s="2"/>
    </row>
    <row r="450" spans="1:6" ht="15.75" x14ac:dyDescent="0.25">
      <c r="A450" s="120"/>
      <c r="B450" s="120"/>
      <c r="C450" s="120"/>
      <c r="D450" s="121"/>
      <c r="E450" s="119"/>
      <c r="F450" s="2"/>
    </row>
    <row r="451" spans="1:6" ht="18.75" x14ac:dyDescent="0.3">
      <c r="A451" s="69"/>
      <c r="B451" s="106"/>
      <c r="C451" s="106"/>
      <c r="D451" s="75"/>
      <c r="E451" s="2"/>
      <c r="F451" s="2"/>
    </row>
    <row r="452" spans="1:6" ht="18.75" x14ac:dyDescent="0.3">
      <c r="A452" s="69"/>
      <c r="B452" s="106"/>
      <c r="C452" s="106"/>
      <c r="D452" s="75"/>
      <c r="E452" s="2"/>
      <c r="F452" s="2"/>
    </row>
    <row r="453" spans="1:6" ht="18.75" x14ac:dyDescent="0.3">
      <c r="A453" s="69"/>
      <c r="B453" s="106"/>
      <c r="C453" s="106"/>
      <c r="D453" s="75"/>
      <c r="E453" s="2"/>
      <c r="F453" s="2"/>
    </row>
    <row r="454" spans="1:6" ht="18.75" x14ac:dyDescent="0.3">
      <c r="A454" s="69"/>
      <c r="B454" s="106"/>
      <c r="C454" s="106"/>
      <c r="D454" s="75"/>
      <c r="E454" s="2"/>
      <c r="F454" s="2"/>
    </row>
    <row r="455" spans="1:6" ht="18.75" x14ac:dyDescent="0.3">
      <c r="A455" s="69"/>
      <c r="B455" s="106"/>
      <c r="C455" s="106"/>
      <c r="D455" s="75"/>
      <c r="E455" s="2"/>
      <c r="F455" s="2"/>
    </row>
    <row r="456" spans="1:6" ht="18.75" x14ac:dyDescent="0.3">
      <c r="A456" s="69"/>
      <c r="B456" s="106"/>
      <c r="C456" s="106"/>
      <c r="D456" s="75"/>
      <c r="E456" s="2"/>
      <c r="F456" s="2"/>
    </row>
    <row r="457" spans="1:6" x14ac:dyDescent="0.25">
      <c r="A457" s="66"/>
      <c r="B457" s="76"/>
      <c r="C457" s="66"/>
      <c r="D457" s="66"/>
      <c r="E457" s="2"/>
      <c r="F457" s="2"/>
    </row>
    <row r="458" spans="1:6" ht="18.75" x14ac:dyDescent="0.3">
      <c r="A458" s="66"/>
      <c r="B458" s="157" t="s">
        <v>335</v>
      </c>
      <c r="C458" s="158"/>
      <c r="D458" s="66"/>
      <c r="E458" s="2"/>
      <c r="F458" s="2"/>
    </row>
    <row r="459" spans="1:6" ht="18.75" x14ac:dyDescent="0.3">
      <c r="A459" s="66"/>
      <c r="B459" s="77" t="s">
        <v>4</v>
      </c>
      <c r="C459" s="77" t="s">
        <v>3</v>
      </c>
      <c r="D459" s="66"/>
      <c r="E459" s="2"/>
      <c r="F459" s="2"/>
    </row>
    <row r="460" spans="1:6" ht="18.75" x14ac:dyDescent="0.3">
      <c r="A460" s="66"/>
      <c r="B460" s="78">
        <v>86331</v>
      </c>
      <c r="C460" s="78">
        <v>5088307.9000000004</v>
      </c>
      <c r="D460" s="66"/>
      <c r="E460" s="2"/>
      <c r="F460" s="2"/>
    </row>
    <row r="461" spans="1:6" ht="18.75" x14ac:dyDescent="0.3">
      <c r="A461" s="66"/>
      <c r="B461" s="61"/>
      <c r="C461" s="61"/>
      <c r="D461" s="66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ht="34.5" thickBot="1" x14ac:dyDescent="0.55000000000000004">
      <c r="A464" s="2"/>
      <c r="B464" s="2"/>
      <c r="C464" s="159" t="s">
        <v>5</v>
      </c>
      <c r="D464" s="159"/>
      <c r="E464" s="150">
        <v>139026545.94</v>
      </c>
      <c r="F464" s="2"/>
    </row>
    <row r="465" spans="1:6" ht="15.75" thickTop="1" x14ac:dyDescent="0.25">
      <c r="A465" s="2"/>
      <c r="B465" s="2"/>
      <c r="C465" s="2"/>
      <c r="D465" s="2"/>
      <c r="E465" s="2"/>
      <c r="F465" s="2"/>
    </row>
    <row r="466" spans="1:6" x14ac:dyDescent="0.25">
      <c r="A466" s="6"/>
      <c r="B466" s="6"/>
      <c r="C466" s="6"/>
      <c r="D466" s="95"/>
      <c r="E466" s="93"/>
    </row>
    <row r="467" spans="1:6" x14ac:dyDescent="0.25">
      <c r="A467" s="2"/>
      <c r="B467" s="2"/>
      <c r="C467" s="2"/>
      <c r="D467" s="2"/>
      <c r="E467" s="2"/>
    </row>
    <row r="482" spans="1:8" s="149" customFormat="1" ht="21" customHeight="1" x14ac:dyDescent="0.35">
      <c r="A482" s="151" t="s">
        <v>338</v>
      </c>
      <c r="B482" s="152"/>
      <c r="C482" s="152"/>
      <c r="D482" s="152"/>
      <c r="E482" s="152"/>
      <c r="F482" s="153"/>
      <c r="G482" s="148"/>
      <c r="H482" s="148"/>
    </row>
    <row r="483" spans="1:8" ht="15.75" x14ac:dyDescent="0.25">
      <c r="A483" s="100" t="s">
        <v>336</v>
      </c>
      <c r="B483" s="100" t="s">
        <v>35</v>
      </c>
      <c r="C483" s="100" t="s">
        <v>36</v>
      </c>
      <c r="D483" s="100" t="s">
        <v>37</v>
      </c>
      <c r="E483" s="100" t="s">
        <v>337</v>
      </c>
      <c r="F483" s="100" t="s">
        <v>38</v>
      </c>
    </row>
    <row r="484" spans="1:8" ht="15" customHeight="1" x14ac:dyDescent="0.25">
      <c r="A484" s="101" t="str">
        <f>[1]Hoja1!H21</f>
        <v>266359</v>
      </c>
      <c r="B484" s="101" t="str">
        <f>[1]Hoja1!M21</f>
        <v>1/5/2024</v>
      </c>
      <c r="C484" s="101" t="str">
        <f>[1]Hoja1!R21</f>
        <v>LAUREANO FRIAS MOTA</v>
      </c>
      <c r="D484" s="101" t="str">
        <f>[1]Hoja1!X21</f>
        <v>PRESTACIONES LABORALES</v>
      </c>
      <c r="E484" s="101" t="str">
        <f>[1]Hoja1!AE21</f>
        <v>NOMINA</v>
      </c>
      <c r="F484" s="101">
        <f>[1]Hoja1!AG21</f>
        <v>236027.25</v>
      </c>
    </row>
    <row r="485" spans="1:8" ht="15" customHeight="1" x14ac:dyDescent="0.25">
      <c r="A485" s="101" t="str">
        <f>[1]Hoja1!H22</f>
        <v>266360</v>
      </c>
      <c r="B485" s="101" t="str">
        <f>[1]Hoja1!M22</f>
        <v>1/5/2024</v>
      </c>
      <c r="C485" s="101" t="str">
        <f>[1]Hoja1!R22</f>
        <v>NIKAURY MAYERLIN MARTE CASTILLO</v>
      </c>
      <c r="D485" s="101" t="str">
        <f>[1]Hoja1!X22</f>
        <v>REPOSICION DE CAJA CHICA</v>
      </c>
      <c r="E485" s="101" t="str">
        <f>[1]Hoja1!AE22</f>
        <v>NOMINA</v>
      </c>
      <c r="F485" s="101">
        <f>[1]Hoja1!AG22</f>
        <v>17954.14</v>
      </c>
    </row>
    <row r="486" spans="1:8" ht="15" customHeight="1" x14ac:dyDescent="0.25">
      <c r="A486" s="101" t="str">
        <f>[1]Hoja1!H23</f>
        <v>266361</v>
      </c>
      <c r="B486" s="101" t="str">
        <f>[1]Hoja1!M23</f>
        <v>3/5/2024</v>
      </c>
      <c r="C486" s="101" t="str">
        <f>[1]Hoja1!R23</f>
        <v>SIND. NAC. TRABAJADORES Y EMPLEADOS DE APORDOM</v>
      </c>
      <c r="D486" s="90" t="str">
        <f>[1]Hoja1!X23</f>
        <v>PAGO RETENCION A EMPLEADOS</v>
      </c>
      <c r="E486" s="101" t="str">
        <f>[1]Hoja1!AE23</f>
        <v>NOMINA</v>
      </c>
      <c r="F486" s="101">
        <f>[1]Hoja1!AG23</f>
        <v>14700</v>
      </c>
    </row>
    <row r="487" spans="1:8" ht="15" customHeight="1" x14ac:dyDescent="0.25">
      <c r="A487" s="101" t="str">
        <f>[1]Hoja1!H24</f>
        <v>266362</v>
      </c>
      <c r="B487" s="101" t="str">
        <f>[1]Hoja1!M24</f>
        <v>3/5/2024</v>
      </c>
      <c r="C487" s="101" t="str">
        <f>[1]Hoja1!R24</f>
        <v>INSTITUTO DE AUXILIOS Y VIVIENDA (INAVI)</v>
      </c>
      <c r="D487" s="90" t="str">
        <f>[1]Hoja1!X24</f>
        <v>PAGO RETENCION A EMPLEADOS</v>
      </c>
      <c r="E487" s="101" t="str">
        <f>[1]Hoja1!AE24</f>
        <v>NOMINA</v>
      </c>
      <c r="F487" s="101">
        <f>[1]Hoja1!AG24</f>
        <v>47850</v>
      </c>
    </row>
    <row r="488" spans="1:8" ht="15" customHeight="1" x14ac:dyDescent="0.25">
      <c r="A488" s="101" t="str">
        <f>[1]Hoja1!H25</f>
        <v>266363</v>
      </c>
      <c r="B488" s="101" t="str">
        <f>[1]Hoja1!M25</f>
        <v>3/5/2024</v>
      </c>
      <c r="C488" s="101" t="str">
        <f>[1]Hoja1!R25</f>
        <v>SANDRA BEATRIZ SALAZAR EUSTAQUIO</v>
      </c>
      <c r="D488" s="90" t="str">
        <f>[1]Hoja1!X25</f>
        <v>PRESTACIONES LABORALES</v>
      </c>
      <c r="E488" s="101" t="str">
        <f>[1]Hoja1!AE25</f>
        <v>NOMINA</v>
      </c>
      <c r="F488" s="101">
        <f>[1]Hoja1!AG25</f>
        <v>89128.72</v>
      </c>
    </row>
    <row r="489" spans="1:8" ht="15" customHeight="1" x14ac:dyDescent="0.25">
      <c r="A489" s="101" t="str">
        <f>[1]Hoja1!H26</f>
        <v>266364</v>
      </c>
      <c r="B489" s="101" t="str">
        <f>[1]Hoja1!M26</f>
        <v>3/5/2024</v>
      </c>
      <c r="C489" s="101" t="str">
        <f>[1]Hoja1!R26</f>
        <v>KAREN NICOLE DURAN BAEZ</v>
      </c>
      <c r="D489" s="90" t="str">
        <f>[1]Hoja1!X26</f>
        <v>PRESTACIONES LABORALES</v>
      </c>
      <c r="E489" s="101" t="str">
        <f>[1]Hoja1!AE26</f>
        <v>NOMINA</v>
      </c>
      <c r="F489" s="101">
        <f>[1]Hoja1!AG26</f>
        <v>98826.55</v>
      </c>
    </row>
    <row r="490" spans="1:8" ht="15" customHeight="1" x14ac:dyDescent="0.25">
      <c r="A490" s="101" t="str">
        <f>[1]Hoja1!H27</f>
        <v>266365</v>
      </c>
      <c r="B490" s="101" t="str">
        <f>[1]Hoja1!M27</f>
        <v>3/5/2024</v>
      </c>
      <c r="C490" s="101" t="str">
        <f>[1]Hoja1!R27</f>
        <v>YAMILET ALTAGRACIA ROSARIO OVALLES</v>
      </c>
      <c r="D490" s="90" t="str">
        <f>[1]Hoja1!X27</f>
        <v>PRESTACIONES LABORALES</v>
      </c>
      <c r="E490" s="101" t="str">
        <f>[1]Hoja1!AE27</f>
        <v>NOMINA</v>
      </c>
      <c r="F490" s="101">
        <f>[1]Hoja1!AG27</f>
        <v>37731.86</v>
      </c>
    </row>
    <row r="491" spans="1:8" ht="15" customHeight="1" x14ac:dyDescent="0.25">
      <c r="A491" s="101" t="str">
        <f>[1]Hoja1!H28</f>
        <v>266366</v>
      </c>
      <c r="B491" s="101" t="str">
        <f>[1]Hoja1!M28</f>
        <v>3/5/2024</v>
      </c>
      <c r="C491" s="101" t="str">
        <f>[1]Hoja1!R28</f>
        <v>LUIS MARINO RODRIGUEZ CACERES</v>
      </c>
      <c r="D491" s="90" t="str">
        <f>[1]Hoja1!X28</f>
        <v>PRESTACIONES LABORALES</v>
      </c>
      <c r="E491" s="101" t="str">
        <f>[1]Hoja1!AE28</f>
        <v>NOMINA</v>
      </c>
      <c r="F491" s="101">
        <f>[1]Hoja1!AG28</f>
        <v>10035.67</v>
      </c>
    </row>
    <row r="492" spans="1:8" ht="15" customHeight="1" x14ac:dyDescent="0.25">
      <c r="A492" s="101" t="str">
        <f>[1]Hoja1!H29</f>
        <v>266367</v>
      </c>
      <c r="B492" s="101" t="str">
        <f>[1]Hoja1!M29</f>
        <v>3/5/2024</v>
      </c>
      <c r="C492" s="101" t="str">
        <f>[1]Hoja1!R29</f>
        <v>RAFAEL MARIA PEÑA</v>
      </c>
      <c r="D492" s="90" t="str">
        <f>[1]Hoja1!X29</f>
        <v>PRESTACIONES LABORALES</v>
      </c>
      <c r="E492" s="101" t="str">
        <f>[1]Hoja1!AE29</f>
        <v>NOMINA</v>
      </c>
      <c r="F492" s="101">
        <f>[1]Hoja1!AG29</f>
        <v>10044.59</v>
      </c>
    </row>
    <row r="493" spans="1:8" ht="15" customHeight="1" x14ac:dyDescent="0.25">
      <c r="A493" s="101" t="str">
        <f>[1]Hoja1!H30</f>
        <v>266368</v>
      </c>
      <c r="B493" s="101" t="str">
        <f>[1]Hoja1!M30</f>
        <v>3/5/2024</v>
      </c>
      <c r="C493" s="101" t="str">
        <f>[1]Hoja1!R30</f>
        <v>CHRISTOPHER BIENVENIDO ROSARIO GALICIA</v>
      </c>
      <c r="D493" s="90" t="str">
        <f>[1]Hoja1!X30</f>
        <v>PRESTACIONES LABORALES</v>
      </c>
      <c r="E493" s="101" t="str">
        <f>[1]Hoja1!AE30</f>
        <v>NOMINA</v>
      </c>
      <c r="F493" s="101">
        <f>[1]Hoja1!AG30</f>
        <v>46120.67</v>
      </c>
    </row>
    <row r="494" spans="1:8" ht="15" customHeight="1" x14ac:dyDescent="0.25">
      <c r="A494" s="101" t="str">
        <f>[1]Hoja1!H31</f>
        <v>266369</v>
      </c>
      <c r="B494" s="101" t="str">
        <f>[1]Hoja1!M31</f>
        <v>3/5/2024</v>
      </c>
      <c r="C494" s="101" t="str">
        <f>[1]Hoja1!R31</f>
        <v>WILKIN DE JESUS MEDINA MELO</v>
      </c>
      <c r="D494" s="90" t="str">
        <f>[1]Hoja1!X31</f>
        <v>PRESTACIONES LABORALES</v>
      </c>
      <c r="E494" s="101" t="str">
        <f>[1]Hoja1!AE31</f>
        <v>NOMINA</v>
      </c>
      <c r="F494" s="101">
        <f>[1]Hoja1!AG31</f>
        <v>714993.7</v>
      </c>
    </row>
    <row r="495" spans="1:8" ht="15" customHeight="1" x14ac:dyDescent="0.25">
      <c r="A495" s="101" t="str">
        <f>[1]Hoja1!H32</f>
        <v>266370</v>
      </c>
      <c r="B495" s="101" t="str">
        <f>[1]Hoja1!M32</f>
        <v>3/5/2024</v>
      </c>
      <c r="C495" s="101" t="str">
        <f>[1]Hoja1!R32</f>
        <v>CESAR CABRAL</v>
      </c>
      <c r="D495" s="90" t="str">
        <f>[1]Hoja1!X32</f>
        <v>PRESTACIONES LABORALES</v>
      </c>
      <c r="E495" s="101" t="str">
        <f>[1]Hoja1!AE32</f>
        <v>NOMINA</v>
      </c>
      <c r="F495" s="101">
        <f>[1]Hoja1!AG32</f>
        <v>8785.67</v>
      </c>
    </row>
    <row r="496" spans="1:8" ht="15" customHeight="1" x14ac:dyDescent="0.25">
      <c r="A496" s="101" t="str">
        <f>[1]Hoja1!H33</f>
        <v>266371</v>
      </c>
      <c r="B496" s="101" t="str">
        <f>[1]Hoja1!M33</f>
        <v>3/5/2024</v>
      </c>
      <c r="C496" s="101" t="str">
        <f>[1]Hoja1!R33</f>
        <v>CRISTIAN GUZMAN NOLASCO</v>
      </c>
      <c r="D496" s="90" t="str">
        <f>[1]Hoja1!X33</f>
        <v>PRESTACIONES LABORALES</v>
      </c>
      <c r="E496" s="101" t="str">
        <f>[1]Hoja1!AE33</f>
        <v>NOMINA</v>
      </c>
      <c r="F496" s="101">
        <f>[1]Hoja1!AG33</f>
        <v>16805.46</v>
      </c>
    </row>
    <row r="497" spans="1:6" ht="15" customHeight="1" x14ac:dyDescent="0.25">
      <c r="A497" s="101" t="str">
        <f>[1]Hoja1!H34</f>
        <v>266372</v>
      </c>
      <c r="B497" s="101" t="str">
        <f>[1]Hoja1!M34</f>
        <v>3/5/2024</v>
      </c>
      <c r="C497" s="101" t="str">
        <f>[1]Hoja1!R34</f>
        <v>ALAN WILFREDO AQUINO BERROA</v>
      </c>
      <c r="D497" s="90" t="str">
        <f>[1]Hoja1!X34</f>
        <v>PRESTACIONES LABORALES</v>
      </c>
      <c r="E497" s="101" t="str">
        <f>[1]Hoja1!AE34</f>
        <v>NOMINA</v>
      </c>
      <c r="F497" s="101">
        <f>[1]Hoja1!AG34</f>
        <v>21001.85</v>
      </c>
    </row>
    <row r="498" spans="1:6" ht="15" customHeight="1" x14ac:dyDescent="0.25">
      <c r="A498" s="101" t="str">
        <f>[1]Hoja1!H35</f>
        <v>266373</v>
      </c>
      <c r="B498" s="101" t="str">
        <f>[1]Hoja1!M35</f>
        <v>3/5/2024</v>
      </c>
      <c r="C498" s="101" t="str">
        <f>[1]Hoja1!R35</f>
        <v>MAGDALENA MARTE MORENO</v>
      </c>
      <c r="D498" s="90" t="str">
        <f>[1]Hoja1!X35</f>
        <v>PRESTACIONES LABORALES</v>
      </c>
      <c r="E498" s="101" t="str">
        <f>[1]Hoja1!AE35</f>
        <v>NOMINA</v>
      </c>
      <c r="F498" s="101">
        <f>[1]Hoja1!AG35</f>
        <v>5083.33</v>
      </c>
    </row>
    <row r="499" spans="1:6" ht="15" customHeight="1" x14ac:dyDescent="0.25">
      <c r="A499" s="101" t="str">
        <f>[1]Hoja1!H36</f>
        <v>266374</v>
      </c>
      <c r="B499" s="101" t="str">
        <f>[1]Hoja1!M36</f>
        <v>3/5/2024</v>
      </c>
      <c r="C499" s="101" t="str">
        <f>[1]Hoja1!R36</f>
        <v>CARLOS MEDINA</v>
      </c>
      <c r="D499" s="90" t="str">
        <f>[1]Hoja1!X36</f>
        <v>PRESTACIONES LABORALES</v>
      </c>
      <c r="E499" s="101" t="str">
        <f>[1]Hoja1!AE36</f>
        <v>NOMINA</v>
      </c>
      <c r="F499" s="101">
        <f>[1]Hoja1!AG36</f>
        <v>93554.76</v>
      </c>
    </row>
    <row r="500" spans="1:6" ht="15" customHeight="1" x14ac:dyDescent="0.25">
      <c r="A500" s="101" t="str">
        <f>[1]Hoja1!H37</f>
        <v>266375</v>
      </c>
      <c r="B500" s="101" t="str">
        <f>[1]Hoja1!M37</f>
        <v>3/5/2024</v>
      </c>
      <c r="C500" s="101" t="str">
        <f>[1]Hoja1!R37</f>
        <v>NAPOLEON SANTANA</v>
      </c>
      <c r="D500" s="90" t="str">
        <f>[1]Hoja1!X37</f>
        <v>PRESTACIONES LABORALES</v>
      </c>
      <c r="E500" s="101" t="str">
        <f>[1]Hoja1!AE37</f>
        <v>NOMINA</v>
      </c>
      <c r="F500" s="101">
        <f>[1]Hoja1!AG37</f>
        <v>6358.84</v>
      </c>
    </row>
    <row r="501" spans="1:6" ht="15" customHeight="1" x14ac:dyDescent="0.25">
      <c r="A501" s="101" t="str">
        <f>[1]Hoja1!H38</f>
        <v>266376</v>
      </c>
      <c r="B501" s="101" t="str">
        <f>[1]Hoja1!M38</f>
        <v>3/5/2024</v>
      </c>
      <c r="C501" s="101" t="str">
        <f>[1]Hoja1!R38</f>
        <v>GERARD NOBOA REYES</v>
      </c>
      <c r="D501" s="90" t="str">
        <f>[1]Hoja1!X38</f>
        <v>PRESTACIONES LABORALES</v>
      </c>
      <c r="E501" s="101" t="str">
        <f>[1]Hoja1!AE38</f>
        <v>NOMINA</v>
      </c>
      <c r="F501" s="101">
        <f>[1]Hoja1!AG38</f>
        <v>45729.3</v>
      </c>
    </row>
    <row r="502" spans="1:6" ht="15" customHeight="1" x14ac:dyDescent="0.25">
      <c r="A502" s="101" t="str">
        <f>[1]Hoja1!H39</f>
        <v>266377</v>
      </c>
      <c r="B502" s="101" t="str">
        <f>[1]Hoja1!M39</f>
        <v>3/5/2024</v>
      </c>
      <c r="C502" s="101" t="str">
        <f>[1]Hoja1!R39</f>
        <v>LETICIA YUDELKA RUBIERA LUNA DE GARCIA</v>
      </c>
      <c r="D502" s="90" t="str">
        <f>[1]Hoja1!X39</f>
        <v>PRESTACIONES LABORALES</v>
      </c>
      <c r="E502" s="101" t="str">
        <f>[1]Hoja1!AE39</f>
        <v>NOMINA</v>
      </c>
      <c r="F502" s="101">
        <f>[1]Hoja1!AG39</f>
        <v>13017.31</v>
      </c>
    </row>
    <row r="503" spans="1:6" ht="15" customHeight="1" x14ac:dyDescent="0.25">
      <c r="A503" s="101" t="str">
        <f>[1]Hoja1!H40</f>
        <v>266378</v>
      </c>
      <c r="B503" s="101" t="str">
        <f>[1]Hoja1!M40</f>
        <v>3/5/2024</v>
      </c>
      <c r="C503" s="101" t="str">
        <f>[1]Hoja1!R40</f>
        <v>RAUDIS DANUBIO NOVAS NOVAS</v>
      </c>
      <c r="D503" s="90" t="str">
        <f>[1]Hoja1!X40</f>
        <v>PRESTACIONES LABORALES</v>
      </c>
      <c r="E503" s="101" t="str">
        <f>[1]Hoja1!AE40</f>
        <v>NOMINA</v>
      </c>
      <c r="F503" s="101">
        <f>[1]Hoja1!AG40</f>
        <v>61314.42</v>
      </c>
    </row>
    <row r="504" spans="1:6" ht="15" customHeight="1" x14ac:dyDescent="0.25">
      <c r="A504" s="101" t="str">
        <f>[1]Hoja1!H41</f>
        <v>266379</v>
      </c>
      <c r="B504" s="101" t="str">
        <f>[1]Hoja1!M41</f>
        <v>3/5/2024</v>
      </c>
      <c r="C504" s="101" t="str">
        <f>[1]Hoja1!R41</f>
        <v>JUAN NATIVIDAD MOREL BORBIN</v>
      </c>
      <c r="D504" s="90" t="str">
        <f>[1]Hoja1!X41</f>
        <v>PRESTACIONES LABORALES</v>
      </c>
      <c r="E504" s="101" t="str">
        <f>[1]Hoja1!AE41</f>
        <v>NOMINA</v>
      </c>
      <c r="F504" s="101">
        <f>[1]Hoja1!AG41</f>
        <v>40620.879999999997</v>
      </c>
    </row>
    <row r="505" spans="1:6" ht="15" customHeight="1" x14ac:dyDescent="0.25">
      <c r="A505" s="101" t="str">
        <f>[1]Hoja1!H42</f>
        <v>266380</v>
      </c>
      <c r="B505" s="101" t="str">
        <f>[1]Hoja1!M42</f>
        <v>8/5/2024</v>
      </c>
      <c r="C505" s="101" t="str">
        <f>[1]Hoja1!R42</f>
        <v>ROLANDO MOREL CANARIO</v>
      </c>
      <c r="D505" s="90" t="str">
        <f>[1]Hoja1!X42</f>
        <v>PRESTACIONES LABORALES</v>
      </c>
      <c r="E505" s="101" t="str">
        <f>[1]Hoja1!AE42</f>
        <v>NOMINA</v>
      </c>
      <c r="F505" s="101">
        <f>[1]Hoja1!AG42</f>
        <v>24875.3</v>
      </c>
    </row>
    <row r="506" spans="1:6" ht="15" customHeight="1" x14ac:dyDescent="0.25">
      <c r="A506" s="101" t="str">
        <f>[1]Hoja1!H43</f>
        <v>266381</v>
      </c>
      <c r="B506" s="101" t="str">
        <f>[1]Hoja1!M43</f>
        <v>9/5/2024</v>
      </c>
      <c r="C506" s="101" t="str">
        <f>[1]Hoja1!R43</f>
        <v>VINANYEL LIZ MONTERO ENCARNACION</v>
      </c>
      <c r="D506" s="90" t="str">
        <f>[1]Hoja1!X43</f>
        <v>REPOSICION DE CAJA CHICA</v>
      </c>
      <c r="E506" s="101" t="str">
        <f>[1]Hoja1!AE43</f>
        <v>NOMINA</v>
      </c>
      <c r="F506" s="101">
        <f>[1]Hoja1!AG43</f>
        <v>26360</v>
      </c>
    </row>
    <row r="507" spans="1:6" ht="15" customHeight="1" x14ac:dyDescent="0.25">
      <c r="A507" s="101" t="str">
        <f>[1]Hoja1!H44</f>
        <v>266382</v>
      </c>
      <c r="B507" s="101" t="str">
        <f>[1]Hoja1!M44</f>
        <v>9/5/2024</v>
      </c>
      <c r="C507" s="101" t="str">
        <f>[1]Hoja1!R44</f>
        <v>MARIA MARTINA ORTEGA YNFANTE</v>
      </c>
      <c r="D507" s="90" t="str">
        <f>[1]Hoja1!X44</f>
        <v>REPOSICION DE CAJA CHICA</v>
      </c>
      <c r="E507" s="101" t="str">
        <f>[1]Hoja1!AE44</f>
        <v>NOMINA</v>
      </c>
      <c r="F507" s="101">
        <f>[1]Hoja1!AG44</f>
        <v>3411</v>
      </c>
    </row>
    <row r="508" spans="1:6" ht="15" customHeight="1" x14ac:dyDescent="0.25">
      <c r="A508" s="101" t="str">
        <f>[1]Hoja1!H45</f>
        <v>266383</v>
      </c>
      <c r="B508" s="101" t="str">
        <f>[1]Hoja1!M45</f>
        <v>9/5/2024</v>
      </c>
      <c r="C508" s="101" t="str">
        <f>[1]Hoja1!R45</f>
        <v>JOHANNY MARIA CARREÑO PIMENTEL</v>
      </c>
      <c r="D508" s="90" t="str">
        <f>[1]Hoja1!X45</f>
        <v>REPOSICION DE CAJA CHICA</v>
      </c>
      <c r="E508" s="101" t="str">
        <f>[1]Hoja1!AE45</f>
        <v>NOMINA</v>
      </c>
      <c r="F508" s="101">
        <f>[1]Hoja1!AG45</f>
        <v>138000</v>
      </c>
    </row>
    <row r="509" spans="1:6" ht="15" customHeight="1" x14ac:dyDescent="0.25">
      <c r="A509" s="101" t="str">
        <f>[1]Hoja1!H46</f>
        <v>266384</v>
      </c>
      <c r="B509" s="101" t="str">
        <f>[1]Hoja1!M46</f>
        <v>15/5/2024</v>
      </c>
      <c r="C509" s="101" t="str">
        <f>[1]Hoja1!R46</f>
        <v>CAYACOA GOLF CLUB</v>
      </c>
      <c r="D509" s="90" t="str">
        <f>[1]Hoja1!X46</f>
        <v>DONACIONES</v>
      </c>
      <c r="E509" s="101" t="str">
        <f>[1]Hoja1!AE46</f>
        <v>NOMINA</v>
      </c>
      <c r="F509" s="101">
        <f>[1]Hoja1!AG46</f>
        <v>100000</v>
      </c>
    </row>
    <row r="510" spans="1:6" x14ac:dyDescent="0.25">
      <c r="A510" s="101" t="str">
        <f>[1]Hoja1!H47</f>
        <v>266385</v>
      </c>
      <c r="B510" s="101" t="str">
        <f>[1]Hoja1!M47</f>
        <v>15/5/2024</v>
      </c>
      <c r="C510" s="101" t="str">
        <f>[1]Hoja1!R47</f>
        <v>PREMIOS DIAMANTE 2024</v>
      </c>
      <c r="D510" s="90" t="str">
        <f>[1]Hoja1!X47</f>
        <v>DONACIONES</v>
      </c>
      <c r="E510" s="101" t="str">
        <f>[1]Hoja1!AE47</f>
        <v>NOMINA</v>
      </c>
      <c r="F510" s="101">
        <f>[1]Hoja1!AG47</f>
        <v>250000</v>
      </c>
    </row>
    <row r="511" spans="1:6" ht="15" customHeight="1" x14ac:dyDescent="0.25">
      <c r="A511" s="101" t="str">
        <f>[1]Hoja1!H48</f>
        <v>266386</v>
      </c>
      <c r="B511" s="101" t="str">
        <f>[1]Hoja1!M48</f>
        <v>15/5/2024</v>
      </c>
      <c r="C511" s="101" t="str">
        <f>[1]Hoja1!R48</f>
        <v>CARLOS MEDINA</v>
      </c>
      <c r="D511" s="90" t="str">
        <f>[1]Hoja1!X48</f>
        <v>ASISTENCIA ECONOMICA</v>
      </c>
      <c r="E511" s="101" t="str">
        <f>[1]Hoja1!AE48</f>
        <v>NOMINA</v>
      </c>
      <c r="F511" s="101">
        <f>[1]Hoja1!AG48</f>
        <v>93554.76</v>
      </c>
    </row>
    <row r="512" spans="1:6" ht="15" customHeight="1" x14ac:dyDescent="0.25">
      <c r="A512" s="101" t="str">
        <f>[1]Hoja1!H49</f>
        <v>266387</v>
      </c>
      <c r="B512" s="101" t="str">
        <f>[1]Hoja1!M49</f>
        <v>15/5/2024</v>
      </c>
      <c r="C512" s="101" t="str">
        <f>[1]Hoja1!R49</f>
        <v>TEODOCIO ALADINO SAMBOY MENDEZ</v>
      </c>
      <c r="D512" s="90" t="str">
        <f>[1]Hoja1!X49</f>
        <v>PRESTACIONES LABORALES</v>
      </c>
      <c r="E512" s="101" t="str">
        <f>[1]Hoja1!AE49</f>
        <v>NOMINA</v>
      </c>
      <c r="F512" s="101">
        <f>[1]Hoja1!AG49</f>
        <v>13692.8</v>
      </c>
    </row>
    <row r="513" spans="1:6" ht="15" customHeight="1" x14ac:dyDescent="0.25">
      <c r="A513" s="101" t="str">
        <f>[1]Hoja1!H50</f>
        <v>266388</v>
      </c>
      <c r="B513" s="101" t="str">
        <f>[1]Hoja1!M50</f>
        <v>15/5/2024</v>
      </c>
      <c r="C513" s="101" t="str">
        <f>[1]Hoja1!R50</f>
        <v>PRIAMO MANUEL ORTIZ HERNANDEZ</v>
      </c>
      <c r="D513" s="90" t="str">
        <f>[1]Hoja1!X50</f>
        <v>ASISTENCIA ECONOMICA</v>
      </c>
      <c r="E513" s="101" t="str">
        <f>[1]Hoja1!AE50</f>
        <v>NOMINA</v>
      </c>
      <c r="F513" s="101">
        <f>[1]Hoja1!AG50</f>
        <v>11598.13</v>
      </c>
    </row>
    <row r="514" spans="1:6" ht="15" customHeight="1" x14ac:dyDescent="0.25">
      <c r="A514" s="101" t="str">
        <f>[1]Hoja1!H51</f>
        <v>266389</v>
      </c>
      <c r="B514" s="101" t="str">
        <f>[1]Hoja1!M51</f>
        <v>15/5/2024</v>
      </c>
      <c r="C514" s="101" t="str">
        <f>[1]Hoja1!R51</f>
        <v>LEANDRO DE LOS ANGELES ORTIZ HERNANDEZ</v>
      </c>
      <c r="D514" s="90" t="str">
        <f>[1]Hoja1!X51</f>
        <v>ASISTENCIA ECONOMICA</v>
      </c>
      <c r="E514" s="101" t="str">
        <f>[1]Hoja1!AE51</f>
        <v>NOMINA</v>
      </c>
      <c r="F514" s="101">
        <f>[1]Hoja1!AG51</f>
        <v>11598.13</v>
      </c>
    </row>
    <row r="515" spans="1:6" ht="15" customHeight="1" x14ac:dyDescent="0.25">
      <c r="A515" s="101" t="str">
        <f>[1]Hoja1!H52</f>
        <v>266390</v>
      </c>
      <c r="B515" s="101" t="str">
        <f>[1]Hoja1!M52</f>
        <v>15/5/2024</v>
      </c>
      <c r="C515" s="101" t="str">
        <f>[1]Hoja1!R52</f>
        <v>NIURKA ESTHER ORTIZ HERNANDEZ</v>
      </c>
      <c r="D515" s="90" t="str">
        <f>[1]Hoja1!X52</f>
        <v>ASISTENCIA ECONOMICA</v>
      </c>
      <c r="E515" s="101" t="str">
        <f>[1]Hoja1!AE52</f>
        <v>NOMINA</v>
      </c>
      <c r="F515" s="101">
        <f>[1]Hoja1!AG52</f>
        <v>11598.13</v>
      </c>
    </row>
    <row r="516" spans="1:6" ht="15" customHeight="1" x14ac:dyDescent="0.25">
      <c r="A516" s="101" t="str">
        <f>[1]Hoja1!H53</f>
        <v>266391</v>
      </c>
      <c r="B516" s="101" t="str">
        <f>[1]Hoja1!M53</f>
        <v>15/5/2024</v>
      </c>
      <c r="C516" s="101" t="str">
        <f>[1]Hoja1!R53</f>
        <v>DENIS VIRGINIA ORTIZ HERNANDEZ</v>
      </c>
      <c r="D516" s="90" t="str">
        <f>[1]Hoja1!X53</f>
        <v>ASISTENCIA ECONOMICA</v>
      </c>
      <c r="E516" s="101" t="str">
        <f>[1]Hoja1!AE53</f>
        <v>NOMINA</v>
      </c>
      <c r="F516" s="101">
        <f>[1]Hoja1!AG53</f>
        <v>11598.12</v>
      </c>
    </row>
    <row r="517" spans="1:6" ht="15" customHeight="1" x14ac:dyDescent="0.25">
      <c r="A517" s="101" t="str">
        <f>[1]Hoja1!H54</f>
        <v>266392</v>
      </c>
      <c r="B517" s="101" t="str">
        <f>[1]Hoja1!M54</f>
        <v>22/5/2024</v>
      </c>
      <c r="C517" s="101" t="str">
        <f>[1]Hoja1!R54</f>
        <v>RAFAELA EMILIA GUTIERREZ GOMEZ</v>
      </c>
      <c r="D517" s="90" t="str">
        <f>[1]Hoja1!X54</f>
        <v>PRESTACIONES LABORALES</v>
      </c>
      <c r="E517" s="101" t="str">
        <f>[1]Hoja1!AE54</f>
        <v>NOMINA</v>
      </c>
      <c r="F517" s="101">
        <f>[1]Hoja1!AG54</f>
        <v>72120.72</v>
      </c>
    </row>
    <row r="518" spans="1:6" ht="15" customHeight="1" x14ac:dyDescent="0.25">
      <c r="A518" s="101" t="str">
        <f>[1]Hoja1!H55</f>
        <v>266393</v>
      </c>
      <c r="B518" s="101" t="str">
        <f>[1]Hoja1!M55</f>
        <v>22/5/2024</v>
      </c>
      <c r="C518" s="101" t="str">
        <f>[1]Hoja1!R55</f>
        <v>MAIKER YOSELIN SENA MEDINA</v>
      </c>
      <c r="D518" s="90" t="str">
        <f>[1]Hoja1!X55</f>
        <v>PRESTACIONES LABORALES</v>
      </c>
      <c r="E518" s="101" t="str">
        <f>[1]Hoja1!AE55</f>
        <v>NOMINA</v>
      </c>
      <c r="F518" s="101">
        <f>[1]Hoja1!AG55</f>
        <v>186786.8</v>
      </c>
    </row>
    <row r="519" spans="1:6" ht="15" customHeight="1" x14ac:dyDescent="0.25">
      <c r="A519" s="101" t="str">
        <f>[1]Hoja1!H56</f>
        <v>266394</v>
      </c>
      <c r="B519" s="101" t="str">
        <f>[1]Hoja1!M56</f>
        <v>22/5/2024</v>
      </c>
      <c r="C519" s="101" t="str">
        <f>[1]Hoja1!R56</f>
        <v>PORFIRIO DE JESUS JIMENEZ NUÑEZ</v>
      </c>
      <c r="D519" s="90" t="str">
        <f>[1]Hoja1!X56</f>
        <v>PRESTACIONES LABORALES</v>
      </c>
      <c r="E519" s="101" t="str">
        <f>[1]Hoja1!AE56</f>
        <v>NOMINA</v>
      </c>
      <c r="F519" s="101">
        <f>[1]Hoja1!AG56</f>
        <v>10867.95</v>
      </c>
    </row>
    <row r="520" spans="1:6" ht="15" customHeight="1" x14ac:dyDescent="0.25">
      <c r="A520" s="101" t="str">
        <f>[1]Hoja1!H57</f>
        <v>266395</v>
      </c>
      <c r="B520" s="101" t="str">
        <f>[1]Hoja1!M57</f>
        <v>27/5/2024</v>
      </c>
      <c r="C520" s="101" t="str">
        <f>[1]Hoja1!R57</f>
        <v>NIKAURY ALTAGRACIA SENISE BATISTA</v>
      </c>
      <c r="D520" s="90" t="str">
        <f>[1]Hoja1!X57</f>
        <v>PRESTACIONES LABORALES</v>
      </c>
      <c r="E520" s="101" t="str">
        <f>[1]Hoja1!AE57</f>
        <v>NOMINA</v>
      </c>
      <c r="F520" s="101">
        <f>[1]Hoja1!AG57</f>
        <v>106579.85</v>
      </c>
    </row>
    <row r="521" spans="1:6" ht="15" customHeight="1" x14ac:dyDescent="0.25">
      <c r="A521" s="101" t="str">
        <f>[1]Hoja1!H58</f>
        <v>266396</v>
      </c>
      <c r="B521" s="101" t="str">
        <f>[1]Hoja1!M58</f>
        <v>27/5/2024</v>
      </c>
      <c r="C521" s="101" t="str">
        <f>[1]Hoja1!R58</f>
        <v>ROMELINDA SANTOS ROSARIO</v>
      </c>
      <c r="D521" s="90" t="str">
        <f>[1]Hoja1!X58</f>
        <v>PRESTACIONES LABORALES</v>
      </c>
      <c r="E521" s="101" t="str">
        <f>[1]Hoja1!AE58</f>
        <v>NOMINA</v>
      </c>
      <c r="F521" s="101">
        <f>[1]Hoja1!AG58</f>
        <v>21918.52</v>
      </c>
    </row>
    <row r="522" spans="1:6" ht="15" customHeight="1" x14ac:dyDescent="0.25">
      <c r="A522" s="101" t="str">
        <f>[1]Hoja1!H59</f>
        <v>266397</v>
      </c>
      <c r="B522" s="101" t="str">
        <f>[1]Hoja1!M59</f>
        <v>27/5/2024</v>
      </c>
      <c r="C522" s="101" t="str">
        <f>[1]Hoja1!R59</f>
        <v>DANIEL LARA</v>
      </c>
      <c r="D522" s="90" t="str">
        <f>[1]Hoja1!X59</f>
        <v>PRESTACIONES LABORALES</v>
      </c>
      <c r="E522" s="101" t="str">
        <f>[1]Hoja1!AE59</f>
        <v>NOMINA</v>
      </c>
      <c r="F522" s="101">
        <f>[1]Hoja1!AG59</f>
        <v>24757.15</v>
      </c>
    </row>
    <row r="523" spans="1:6" ht="15" customHeight="1" x14ac:dyDescent="0.25">
      <c r="A523" s="101" t="str">
        <f>[1]Hoja1!H60</f>
        <v>266398</v>
      </c>
      <c r="B523" s="101" t="str">
        <f>[1]Hoja1!M60</f>
        <v>27/5/2024</v>
      </c>
      <c r="C523" s="101" t="str">
        <f>[1]Hoja1!R60</f>
        <v>RAMON ERNESTO VALDEZ POLANCO</v>
      </c>
      <c r="D523" s="90" t="str">
        <f>[1]Hoja1!X60</f>
        <v>PRESTACIONES LABORALES</v>
      </c>
      <c r="E523" s="101" t="str">
        <f>[1]Hoja1!AE60</f>
        <v>NOMINA</v>
      </c>
      <c r="F523" s="101">
        <f>[1]Hoja1!AG60</f>
        <v>39584.92</v>
      </c>
    </row>
    <row r="524" spans="1:6" x14ac:dyDescent="0.25">
      <c r="A524" s="101" t="str">
        <f>[1]Hoja1!H61</f>
        <v>266399</v>
      </c>
      <c r="B524" s="101" t="str">
        <f>[1]Hoja1!M61</f>
        <v>29/5/2024</v>
      </c>
      <c r="C524" s="101" t="str">
        <f>[1]Hoja1!R61</f>
        <v>GRUPO DE MEDIOS PANORAMA GMP, SRL</v>
      </c>
      <c r="D524" s="90" t="str">
        <f>[1]Hoja1!X61</f>
        <v>DONACIONES</v>
      </c>
      <c r="E524" s="101" t="str">
        <f>[1]Hoja1!AE61</f>
        <v>NOMINA</v>
      </c>
      <c r="F524" s="101">
        <f>[1]Hoja1!AG61</f>
        <v>350000</v>
      </c>
    </row>
    <row r="525" spans="1:6" ht="15" customHeight="1" x14ac:dyDescent="0.25">
      <c r="A525" s="154" t="str">
        <f>[1]Hoja1!H82</f>
        <v>Total de Cheques:  41</v>
      </c>
      <c r="B525" s="154"/>
      <c r="C525" s="154"/>
      <c r="D525" s="155">
        <v>3144587.25</v>
      </c>
      <c r="E525" s="155"/>
      <c r="F525" s="155"/>
    </row>
    <row r="526" spans="1:6" x14ac:dyDescent="0.25">
      <c r="A526" s="147"/>
      <c r="B526" s="147"/>
      <c r="C526" s="147"/>
      <c r="D526" s="147"/>
      <c r="E526" s="147"/>
      <c r="F526" s="147"/>
    </row>
    <row r="527" spans="1:6" x14ac:dyDescent="0.25">
      <c r="A527" s="147"/>
      <c r="B527" s="147"/>
      <c r="C527" s="147"/>
      <c r="D527" s="147"/>
      <c r="E527" s="147"/>
      <c r="F527" s="94"/>
    </row>
    <row r="528" spans="1:6" x14ac:dyDescent="0.25">
      <c r="A528" s="147"/>
      <c r="B528" s="147"/>
      <c r="C528" s="147"/>
      <c r="D528" s="147"/>
      <c r="E528" s="147"/>
      <c r="F528" s="94"/>
    </row>
    <row r="529" spans="1:17" ht="15" customHeight="1" x14ac:dyDescent="0.25">
      <c r="A529" s="147"/>
      <c r="B529" s="147"/>
      <c r="C529" s="147"/>
      <c r="D529" s="147"/>
      <c r="E529" s="147"/>
      <c r="F529" s="94"/>
    </row>
    <row r="530" spans="1:17" x14ac:dyDescent="0.25">
      <c r="A530" s="147"/>
      <c r="B530" s="147"/>
      <c r="C530" s="147"/>
      <c r="D530" s="147"/>
      <c r="E530" s="147"/>
      <c r="F530" s="94"/>
    </row>
    <row r="531" spans="1:17" x14ac:dyDescent="0.25">
      <c r="A531" s="147"/>
      <c r="B531" s="147"/>
      <c r="C531" s="147"/>
      <c r="F531" s="94"/>
    </row>
    <row r="532" spans="1:17" x14ac:dyDescent="0.25">
      <c r="F532" s="94"/>
    </row>
    <row r="533" spans="1:17" x14ac:dyDescent="0.25">
      <c r="F533" s="94"/>
    </row>
    <row r="534" spans="1:17" x14ac:dyDescent="0.25">
      <c r="F534" s="94"/>
    </row>
    <row r="535" spans="1:17" x14ac:dyDescent="0.25">
      <c r="F535" s="94"/>
    </row>
    <row r="536" spans="1:17" x14ac:dyDescent="0.25">
      <c r="F536" s="94"/>
    </row>
    <row r="539" spans="1:17" x14ac:dyDescent="0.25"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</row>
    <row r="540" spans="1:17" x14ac:dyDescent="0.25">
      <c r="N540" s="99"/>
      <c r="O540" s="99"/>
      <c r="P540" s="99"/>
      <c r="Q540" s="99"/>
    </row>
    <row r="541" spans="1:17" x14ac:dyDescent="0.25">
      <c r="N541" s="99"/>
      <c r="O541" s="99"/>
      <c r="P541" s="99"/>
      <c r="Q541" s="99"/>
    </row>
    <row r="542" spans="1:17" x14ac:dyDescent="0.25">
      <c r="N542" s="99"/>
      <c r="O542" s="99"/>
      <c r="P542" s="99"/>
      <c r="Q542" s="99"/>
    </row>
    <row r="543" spans="1:17" x14ac:dyDescent="0.25">
      <c r="F543"/>
      <c r="N543" s="99"/>
      <c r="O543" s="99"/>
      <c r="P543" s="99"/>
      <c r="Q543" s="99"/>
    </row>
    <row r="544" spans="1:17" x14ac:dyDescent="0.25">
      <c r="F544"/>
      <c r="N544" s="99"/>
      <c r="O544" s="99"/>
      <c r="P544" s="99"/>
      <c r="Q544" s="99"/>
    </row>
    <row r="545" spans="7:26" x14ac:dyDescent="0.25"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V545"/>
      <c r="W545"/>
      <c r="X545"/>
      <c r="Y545"/>
      <c r="Z545"/>
    </row>
    <row r="546" spans="7:26" x14ac:dyDescent="0.25">
      <c r="G546"/>
      <c r="H546"/>
      <c r="I546"/>
      <c r="J546"/>
    </row>
  </sheetData>
  <mergeCells count="31">
    <mergeCell ref="A404:C404"/>
    <mergeCell ref="A405:C405"/>
    <mergeCell ref="A406:C406"/>
    <mergeCell ref="A414:C414"/>
    <mergeCell ref="A389:D389"/>
    <mergeCell ref="A390:D390"/>
    <mergeCell ref="A391:D391"/>
    <mergeCell ref="A392:D392"/>
    <mergeCell ref="A400:C400"/>
    <mergeCell ref="A13:D13"/>
    <mergeCell ref="A17:D17"/>
    <mergeCell ref="A18:D18"/>
    <mergeCell ref="A55:C55"/>
    <mergeCell ref="C57:F57"/>
    <mergeCell ref="C58:F58"/>
    <mergeCell ref="C59:F59"/>
    <mergeCell ref="C60:F60"/>
    <mergeCell ref="A70:C70"/>
    <mergeCell ref="A85:D85"/>
    <mergeCell ref="A86:D86"/>
    <mergeCell ref="A329:D329"/>
    <mergeCell ref="A330:D330"/>
    <mergeCell ref="A345:D345"/>
    <mergeCell ref="A346:D346"/>
    <mergeCell ref="A482:F482"/>
    <mergeCell ref="A525:C525"/>
    <mergeCell ref="D525:F525"/>
    <mergeCell ref="A430:B430"/>
    <mergeCell ref="B458:C458"/>
    <mergeCell ref="C464:D464"/>
    <mergeCell ref="A438:B438"/>
  </mergeCells>
  <printOptions horizontalCentered="1"/>
  <pageMargins left="0.70866141732283472" right="0.70866141732283472" top="0.74803149606299213" bottom="0.74803149606299213" header="0.31496062992125984" footer="0.31496062992125984"/>
  <pageSetup scale="18" orientation="portrait" verticalDpi="0" r:id="rId1"/>
  <rowBreaks count="2" manualBreakCount="2">
    <brk id="83" max="5" man="1"/>
    <brk id="32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AF1B-4D58-4D0C-A30E-9622A5B8C7FC}">
  <dimension ref="C1:T85"/>
  <sheetViews>
    <sheetView showGridLines="0" tabSelected="1" view="pageBreakPreview" topLeftCell="C1" zoomScale="60" zoomScaleNormal="85" workbookViewId="0">
      <pane ySplit="8" topLeftCell="A9" activePane="bottomLeft" state="frozen"/>
      <selection activeCell="C1" sqref="C1"/>
      <selection pane="bottomLeft" activeCell="E28" sqref="E28"/>
    </sheetView>
  </sheetViews>
  <sheetFormatPr baseColWidth="10" defaultColWidth="11.42578125" defaultRowHeight="21" x14ac:dyDescent="0.35"/>
  <cols>
    <col min="1" max="2" width="0" hidden="1" customWidth="1"/>
    <col min="3" max="3" width="65.7109375" style="179" customWidth="1"/>
    <col min="4" max="4" width="33.7109375" style="178" bestFit="1" customWidth="1"/>
    <col min="5" max="5" width="35.42578125" style="176" bestFit="1" customWidth="1"/>
    <col min="6" max="6" width="25.28515625" style="176" customWidth="1"/>
    <col min="7" max="7" width="23.7109375" style="176" bestFit="1" customWidth="1"/>
    <col min="8" max="9" width="20.5703125" style="176" bestFit="1" customWidth="1"/>
    <col min="10" max="10" width="20.5703125" style="177" bestFit="1" customWidth="1"/>
    <col min="11" max="11" width="15" style="176" customWidth="1"/>
    <col min="12" max="12" width="15.5703125" style="176" customWidth="1"/>
    <col min="13" max="13" width="14.42578125" style="176" customWidth="1"/>
    <col min="14" max="14" width="14.5703125" style="176" customWidth="1"/>
    <col min="15" max="15" width="13.28515625" style="176" customWidth="1"/>
    <col min="16" max="17" width="14.42578125" style="175" bestFit="1" customWidth="1"/>
    <col min="18" max="18" width="20.5703125" style="175" bestFit="1" customWidth="1"/>
    <col min="19" max="19" width="1.7109375" style="175" customWidth="1"/>
    <col min="20" max="20" width="12.5703125" bestFit="1" customWidth="1"/>
  </cols>
  <sheetData>
    <row r="1" spans="3:20" ht="28.5" customHeight="1" x14ac:dyDescent="0.25">
      <c r="C1" s="234" t="s">
        <v>434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2"/>
    </row>
    <row r="2" spans="3:20" ht="21.75" customHeight="1" x14ac:dyDescent="0.25">
      <c r="C2" s="228" t="s">
        <v>433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6"/>
    </row>
    <row r="3" spans="3:20" ht="15" customHeight="1" x14ac:dyDescent="0.25">
      <c r="C3" s="231">
        <v>2024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29"/>
    </row>
    <row r="4" spans="3:20" ht="27" customHeight="1" x14ac:dyDescent="0.25">
      <c r="C4" s="228" t="s">
        <v>432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6"/>
    </row>
    <row r="5" spans="3:20" ht="21.75" customHeight="1" x14ac:dyDescent="0.25">
      <c r="C5" s="227" t="s">
        <v>431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6"/>
    </row>
    <row r="6" spans="3:20" ht="9.75" customHeight="1" x14ac:dyDescent="0.35"/>
    <row r="7" spans="3:20" s="211" customFormat="1" ht="25.5" customHeight="1" x14ac:dyDescent="0.25">
      <c r="C7" s="219" t="s">
        <v>430</v>
      </c>
      <c r="D7" s="225" t="s">
        <v>429</v>
      </c>
      <c r="E7" s="224" t="s">
        <v>428</v>
      </c>
      <c r="F7" s="223" t="s">
        <v>427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1"/>
      <c r="S7" s="220"/>
    </row>
    <row r="8" spans="3:20" s="211" customFormat="1" x14ac:dyDescent="0.35">
      <c r="C8" s="219"/>
      <c r="D8" s="218"/>
      <c r="E8" s="217"/>
      <c r="F8" s="215" t="s">
        <v>426</v>
      </c>
      <c r="G8" s="215" t="s">
        <v>425</v>
      </c>
      <c r="H8" s="215" t="s">
        <v>424</v>
      </c>
      <c r="I8" s="215" t="s">
        <v>423</v>
      </c>
      <c r="J8" s="216" t="s">
        <v>422</v>
      </c>
      <c r="K8" s="215" t="s">
        <v>421</v>
      </c>
      <c r="L8" s="214" t="s">
        <v>420</v>
      </c>
      <c r="M8" s="215" t="s">
        <v>419</v>
      </c>
      <c r="N8" s="215" t="s">
        <v>418</v>
      </c>
      <c r="O8" s="215" t="s">
        <v>417</v>
      </c>
      <c r="P8" s="215" t="s">
        <v>416</v>
      </c>
      <c r="Q8" s="214" t="s">
        <v>415</v>
      </c>
      <c r="R8" s="213" t="s">
        <v>414</v>
      </c>
      <c r="S8" s="212"/>
    </row>
    <row r="9" spans="3:20" s="176" customFormat="1" x14ac:dyDescent="0.35">
      <c r="C9" s="201" t="s">
        <v>413</v>
      </c>
      <c r="D9" s="210"/>
      <c r="E9" s="209"/>
      <c r="F9" s="209"/>
      <c r="G9" s="209"/>
      <c r="H9" s="209"/>
      <c r="I9" s="209"/>
      <c r="J9" s="204"/>
      <c r="K9" s="209"/>
      <c r="L9" s="209"/>
      <c r="M9" s="209"/>
      <c r="N9" s="209"/>
      <c r="O9" s="209"/>
      <c r="P9" s="209"/>
      <c r="Q9" s="209"/>
      <c r="R9" s="208"/>
      <c r="S9" s="208"/>
    </row>
    <row r="10" spans="3:20" ht="15.75" x14ac:dyDescent="0.25">
      <c r="C10" s="196" t="s">
        <v>412</v>
      </c>
      <c r="D10" s="203">
        <f>D11+D12+D13+D14+D15</f>
        <v>1048837773</v>
      </c>
      <c r="E10" s="203">
        <f>E11+E12+E13+E14+E15</f>
        <v>1049230550.87</v>
      </c>
      <c r="F10" s="207">
        <f>SUM(F11:F15)</f>
        <v>58067773.660000004</v>
      </c>
      <c r="G10" s="207">
        <f>SUM(G11:G15)</f>
        <v>68840467.269999996</v>
      </c>
      <c r="H10" s="199">
        <f>SUM(H11:H15)</f>
        <v>88805345.150000006</v>
      </c>
      <c r="I10" s="199">
        <f>SUM(I11:I15)</f>
        <v>81957971.439999998</v>
      </c>
      <c r="J10" s="199">
        <f>SUM(J11:J15)</f>
        <v>107150439.81</v>
      </c>
      <c r="K10" s="199">
        <f>SUM(K11:K15)</f>
        <v>0</v>
      </c>
      <c r="L10" s="199">
        <f>SUM(L11:L15)</f>
        <v>0</v>
      </c>
      <c r="M10" s="199">
        <f>SUM(M11:M15)</f>
        <v>0</v>
      </c>
      <c r="N10" s="199">
        <f>SUM(N11:N15)</f>
        <v>0</v>
      </c>
      <c r="O10" s="204">
        <f>SUM(O11:O15)</f>
        <v>0</v>
      </c>
      <c r="P10" s="204">
        <f>SUM(P11:P15)</f>
        <v>0</v>
      </c>
      <c r="Q10" s="204">
        <f>SUM(Q11:Q15)</f>
        <v>0</v>
      </c>
      <c r="R10" s="199">
        <f>SUM(F10:Q10)</f>
        <v>404821997.32999998</v>
      </c>
      <c r="S10" s="199"/>
      <c r="T10" s="188"/>
    </row>
    <row r="11" spans="3:20" ht="22.5" customHeight="1" x14ac:dyDescent="0.25">
      <c r="C11" s="194" t="s">
        <v>411</v>
      </c>
      <c r="D11" s="202">
        <v>746579442</v>
      </c>
      <c r="E11" s="202">
        <v>784293577.87</v>
      </c>
      <c r="F11" s="202">
        <v>54678766.32</v>
      </c>
      <c r="G11" s="197">
        <v>56083167.280000001</v>
      </c>
      <c r="H11" s="197">
        <v>60360660.329999998</v>
      </c>
      <c r="I11" s="197">
        <v>65890245.57</v>
      </c>
      <c r="J11" s="197">
        <v>61068709.329999998</v>
      </c>
      <c r="K11" s="197"/>
      <c r="L11" s="197"/>
      <c r="M11" s="197"/>
      <c r="N11" s="197"/>
      <c r="O11" s="197"/>
      <c r="P11" s="197"/>
      <c r="Q11" s="197"/>
      <c r="R11" s="197">
        <f>SUM(F11:Q11)</f>
        <v>298081548.82999998</v>
      </c>
      <c r="S11" s="197"/>
      <c r="T11" s="188"/>
    </row>
    <row r="12" spans="3:20" ht="22.5" customHeight="1" x14ac:dyDescent="0.25">
      <c r="C12" s="194" t="s">
        <v>410</v>
      </c>
      <c r="D12" s="202">
        <v>83265808</v>
      </c>
      <c r="E12" s="202">
        <v>92444450</v>
      </c>
      <c r="F12" s="202">
        <v>3060000</v>
      </c>
      <c r="G12" s="197">
        <v>60000</v>
      </c>
      <c r="H12" s="197">
        <v>3060000</v>
      </c>
      <c r="I12" s="197">
        <v>3000000</v>
      </c>
      <c r="J12" s="197">
        <v>45880882.950000003</v>
      </c>
      <c r="K12" s="197"/>
      <c r="L12" s="197"/>
      <c r="M12" s="197"/>
      <c r="N12" s="197"/>
      <c r="O12" s="197"/>
      <c r="P12" s="197"/>
      <c r="Q12" s="197"/>
      <c r="R12" s="197">
        <f>SUM(F12:Q12)</f>
        <v>55060882.950000003</v>
      </c>
      <c r="S12" s="197"/>
      <c r="T12" s="188"/>
    </row>
    <row r="13" spans="3:20" ht="22.5" customHeight="1" x14ac:dyDescent="0.25">
      <c r="C13" s="194" t="s">
        <v>409</v>
      </c>
      <c r="D13" s="202">
        <v>2388571</v>
      </c>
      <c r="E13" s="202">
        <v>2388571</v>
      </c>
      <c r="F13" s="202">
        <v>170000</v>
      </c>
      <c r="G13" s="197">
        <v>95000</v>
      </c>
      <c r="H13" s="197">
        <v>45000</v>
      </c>
      <c r="I13" s="197">
        <v>175000</v>
      </c>
      <c r="J13" s="197">
        <v>60000</v>
      </c>
      <c r="K13" s="197"/>
      <c r="L13" s="197"/>
      <c r="M13" s="197"/>
      <c r="N13" s="197"/>
      <c r="O13" s="197"/>
      <c r="P13" s="197"/>
      <c r="Q13" s="197"/>
      <c r="R13" s="197">
        <f>SUM(F13:Q13)</f>
        <v>545000</v>
      </c>
      <c r="S13" s="197"/>
      <c r="T13" s="188"/>
    </row>
    <row r="14" spans="3:20" ht="22.5" customHeight="1" x14ac:dyDescent="0.25">
      <c r="C14" s="194" t="s">
        <v>408</v>
      </c>
      <c r="D14" s="202">
        <v>66205406</v>
      </c>
      <c r="E14" s="202">
        <v>19705406</v>
      </c>
      <c r="F14" s="202">
        <v>0</v>
      </c>
      <c r="G14" s="197">
        <v>0</v>
      </c>
      <c r="H14" s="197">
        <v>0</v>
      </c>
      <c r="I14" s="197">
        <v>0</v>
      </c>
      <c r="J14" s="197">
        <v>0</v>
      </c>
      <c r="K14" s="197"/>
      <c r="L14" s="197"/>
      <c r="M14" s="197"/>
      <c r="N14" s="197"/>
      <c r="O14" s="197"/>
      <c r="P14" s="197"/>
      <c r="Q14" s="197"/>
      <c r="R14" s="197">
        <f>SUM(F14:Q14)</f>
        <v>0</v>
      </c>
      <c r="S14" s="197"/>
      <c r="T14" s="188"/>
    </row>
    <row r="15" spans="3:20" ht="22.5" customHeight="1" x14ac:dyDescent="0.25">
      <c r="C15" s="194" t="s">
        <v>407</v>
      </c>
      <c r="D15" s="202">
        <v>150398546</v>
      </c>
      <c r="E15" s="202">
        <v>150398546</v>
      </c>
      <c r="F15" s="202">
        <v>159007.34</v>
      </c>
      <c r="G15" s="197">
        <v>12602299.99</v>
      </c>
      <c r="H15" s="197">
        <v>25339684.82</v>
      </c>
      <c r="I15" s="197">
        <v>12892725.869999999</v>
      </c>
      <c r="J15" s="197">
        <v>140847.53</v>
      </c>
      <c r="K15" s="197"/>
      <c r="L15" s="197"/>
      <c r="M15" s="197"/>
      <c r="N15" s="197"/>
      <c r="O15" s="197"/>
      <c r="P15" s="197"/>
      <c r="Q15" s="197"/>
      <c r="R15" s="197">
        <f>SUM(F15:Q15)</f>
        <v>51134565.549999997</v>
      </c>
      <c r="S15" s="197"/>
      <c r="T15" s="188"/>
    </row>
    <row r="16" spans="3:20" ht="19.5" customHeight="1" x14ac:dyDescent="0.25">
      <c r="C16" s="196" t="s">
        <v>406</v>
      </c>
      <c r="D16" s="203">
        <f>D17+D18+D19+D20+D21+D22+D23+D24+D25</f>
        <v>284131625</v>
      </c>
      <c r="E16" s="203">
        <f>E17+E18+E19+E20+E21+E22+E23+E24+E25</f>
        <v>272554029.25</v>
      </c>
      <c r="F16" s="203">
        <f>F17+F18+F19+F20+F21+F22+F23+F24+F25</f>
        <v>21940623.68</v>
      </c>
      <c r="G16" s="203">
        <f>G17+G18+G19+G20+G21+G22+G23+G24+G25</f>
        <v>17878795.729999997</v>
      </c>
      <c r="H16" s="199">
        <f>SUM(H17:H25)</f>
        <v>26184044.960000001</v>
      </c>
      <c r="I16" s="199">
        <f>SUM(I17:I25)</f>
        <v>16245303.620000001</v>
      </c>
      <c r="J16" s="199">
        <f>SUM(J17:J25)</f>
        <v>16196748.119999997</v>
      </c>
      <c r="K16" s="199">
        <f>SUM(K17:K25)</f>
        <v>0</v>
      </c>
      <c r="L16" s="199">
        <f>SUM(L17:L25)</f>
        <v>0</v>
      </c>
      <c r="M16" s="199">
        <f>SUM(M17:M25)</f>
        <v>0</v>
      </c>
      <c r="N16" s="199">
        <f>SUM(N17:N25)</f>
        <v>0</v>
      </c>
      <c r="O16" s="199">
        <f>SUM(O17:O25)</f>
        <v>0</v>
      </c>
      <c r="P16" s="199">
        <f>SUM(P17:P25)</f>
        <v>0</v>
      </c>
      <c r="Q16" s="204">
        <f>SUM(Q17:Q25)</f>
        <v>0</v>
      </c>
      <c r="R16" s="199">
        <f>SUM(F16:Q16)</f>
        <v>98445516.109999985</v>
      </c>
      <c r="S16" s="199"/>
      <c r="T16" s="188"/>
    </row>
    <row r="17" spans="3:20" ht="19.5" customHeight="1" x14ac:dyDescent="0.25">
      <c r="C17" s="194" t="s">
        <v>405</v>
      </c>
      <c r="D17" s="202">
        <v>39426132</v>
      </c>
      <c r="E17" s="202">
        <v>37890234.119999997</v>
      </c>
      <c r="F17" s="202">
        <v>385974.32</v>
      </c>
      <c r="G17" s="197">
        <v>2803828.26</v>
      </c>
      <c r="H17" s="197">
        <v>1952376.58</v>
      </c>
      <c r="I17" s="197">
        <v>2322956.56</v>
      </c>
      <c r="J17" s="197">
        <v>2507480.7799999998</v>
      </c>
      <c r="K17" s="197"/>
      <c r="L17" s="197"/>
      <c r="M17" s="197"/>
      <c r="N17" s="197"/>
      <c r="O17" s="197"/>
      <c r="P17" s="197"/>
      <c r="Q17" s="197"/>
      <c r="R17" s="197">
        <f>SUM(F17:Q17)</f>
        <v>9972616.5</v>
      </c>
      <c r="S17" s="197"/>
      <c r="T17" s="188"/>
    </row>
    <row r="18" spans="3:20" ht="17.25" customHeight="1" x14ac:dyDescent="0.25">
      <c r="C18" s="194" t="s">
        <v>404</v>
      </c>
      <c r="D18" s="202">
        <v>29398510</v>
      </c>
      <c r="E18" s="202">
        <v>29398510</v>
      </c>
      <c r="F18" s="202">
        <v>1927691</v>
      </c>
      <c r="G18" s="197">
        <v>5433904.5599999996</v>
      </c>
      <c r="H18" s="197">
        <v>2962998.99</v>
      </c>
      <c r="I18" s="197">
        <v>8983</v>
      </c>
      <c r="J18" s="197">
        <v>2294503</v>
      </c>
      <c r="K18" s="197"/>
      <c r="L18" s="197"/>
      <c r="M18" s="197"/>
      <c r="N18" s="197"/>
      <c r="O18" s="197"/>
      <c r="P18" s="197"/>
      <c r="Q18" s="197"/>
      <c r="R18" s="197">
        <f>SUM(F18:Q18)</f>
        <v>12628080.550000001</v>
      </c>
      <c r="S18" s="197"/>
      <c r="T18" s="188"/>
    </row>
    <row r="19" spans="3:20" ht="24" customHeight="1" x14ac:dyDescent="0.25">
      <c r="C19" s="194" t="s">
        <v>403</v>
      </c>
      <c r="D19" s="202">
        <v>10535188</v>
      </c>
      <c r="E19" s="202">
        <v>7364474.1299999999</v>
      </c>
      <c r="F19" s="202">
        <v>864981.76</v>
      </c>
      <c r="G19" s="197">
        <v>683853.24</v>
      </c>
      <c r="H19" s="197">
        <v>215766.35</v>
      </c>
      <c r="I19" s="197">
        <v>839930.6</v>
      </c>
      <c r="J19" s="197">
        <v>314708.09999999998</v>
      </c>
      <c r="K19" s="197"/>
      <c r="L19" s="197"/>
      <c r="M19" s="197"/>
      <c r="N19" s="197"/>
      <c r="O19" s="197"/>
      <c r="P19" s="197"/>
      <c r="Q19" s="197"/>
      <c r="R19" s="197">
        <f>SUM(F19:Q19)</f>
        <v>2919240.0500000003</v>
      </c>
      <c r="S19" s="197"/>
      <c r="T19" s="188"/>
    </row>
    <row r="20" spans="3:20" ht="25.5" customHeight="1" x14ac:dyDescent="0.25">
      <c r="C20" s="194" t="s">
        <v>402</v>
      </c>
      <c r="D20" s="202">
        <v>2533072</v>
      </c>
      <c r="E20" s="202">
        <v>2533072</v>
      </c>
      <c r="F20" s="202">
        <v>97140.3</v>
      </c>
      <c r="G20" s="197">
        <v>147095</v>
      </c>
      <c r="H20" s="197">
        <v>176800</v>
      </c>
      <c r="I20" s="197">
        <v>178149</v>
      </c>
      <c r="J20" s="197">
        <v>106952</v>
      </c>
      <c r="K20" s="197"/>
      <c r="L20" s="197"/>
      <c r="M20" s="197"/>
      <c r="N20" s="197"/>
      <c r="O20" s="197"/>
      <c r="P20" s="197"/>
      <c r="Q20" s="197"/>
      <c r="R20" s="197">
        <f>SUM(F20:Q20)</f>
        <v>706136.3</v>
      </c>
      <c r="S20" s="197"/>
      <c r="T20" s="188"/>
    </row>
    <row r="21" spans="3:20" ht="24" customHeight="1" x14ac:dyDescent="0.25">
      <c r="C21" s="194" t="s">
        <v>401</v>
      </c>
      <c r="D21" s="202">
        <v>26280632</v>
      </c>
      <c r="E21" s="202">
        <v>22458568</v>
      </c>
      <c r="F21" s="202">
        <v>245913.05</v>
      </c>
      <c r="G21" s="197">
        <v>161970.4</v>
      </c>
      <c r="H21" s="197">
        <v>974840</v>
      </c>
      <c r="I21" s="197">
        <v>243745</v>
      </c>
      <c r="J21" s="197">
        <v>122092.5</v>
      </c>
      <c r="K21" s="197"/>
      <c r="L21" s="197"/>
      <c r="M21" s="197"/>
      <c r="N21" s="197"/>
      <c r="O21" s="197"/>
      <c r="P21" s="197"/>
      <c r="Q21" s="197"/>
      <c r="R21" s="197">
        <f>SUM(F21:Q21)</f>
        <v>1748560.95</v>
      </c>
      <c r="S21" s="197"/>
      <c r="T21" s="188"/>
    </row>
    <row r="22" spans="3:20" ht="19.5" customHeight="1" x14ac:dyDescent="0.25">
      <c r="C22" s="194" t="s">
        <v>400</v>
      </c>
      <c r="D22" s="202">
        <v>40023393</v>
      </c>
      <c r="E22" s="202">
        <v>36623393</v>
      </c>
      <c r="F22" s="202">
        <v>2242965.16</v>
      </c>
      <c r="G22" s="197">
        <v>1803165.86</v>
      </c>
      <c r="H22" s="197">
        <v>1968614.62</v>
      </c>
      <c r="I22" s="197">
        <v>1678540.74</v>
      </c>
      <c r="J22" s="197">
        <v>1757028.44</v>
      </c>
      <c r="K22" s="197"/>
      <c r="L22" s="197"/>
      <c r="M22" s="197"/>
      <c r="N22" s="197"/>
      <c r="O22" s="197"/>
      <c r="P22" s="197"/>
      <c r="Q22" s="197"/>
      <c r="R22" s="197">
        <f>SUM(F22:Q22)</f>
        <v>9450314.8200000003</v>
      </c>
      <c r="S22" s="197"/>
      <c r="T22" s="188"/>
    </row>
    <row r="23" spans="3:20" ht="35.25" customHeight="1" x14ac:dyDescent="0.25">
      <c r="C23" s="194" t="s">
        <v>399</v>
      </c>
      <c r="D23" s="202">
        <v>9641615</v>
      </c>
      <c r="E23" s="202">
        <v>9991615</v>
      </c>
      <c r="F23" s="202">
        <v>30603.65</v>
      </c>
      <c r="G23" s="197">
        <v>727876.41</v>
      </c>
      <c r="H23" s="197">
        <v>181571.52</v>
      </c>
      <c r="I23" s="197">
        <v>274590.09000000003</v>
      </c>
      <c r="J23" s="197">
        <v>2337296.44</v>
      </c>
      <c r="K23" s="197"/>
      <c r="L23" s="197"/>
      <c r="M23" s="197"/>
      <c r="N23" s="197"/>
      <c r="O23" s="197"/>
      <c r="P23" s="197"/>
      <c r="Q23" s="197"/>
      <c r="R23" s="197">
        <f>SUM(F23:Q23)</f>
        <v>3551938.1100000003</v>
      </c>
      <c r="S23" s="197"/>
      <c r="T23" s="188"/>
    </row>
    <row r="24" spans="3:20" ht="30.75" customHeight="1" x14ac:dyDescent="0.25">
      <c r="C24" s="194" t="s">
        <v>398</v>
      </c>
      <c r="D24" s="202">
        <v>114795077</v>
      </c>
      <c r="E24" s="202">
        <v>114796157</v>
      </c>
      <c r="F24" s="177">
        <v>16145354.439999999</v>
      </c>
      <c r="G24" s="197">
        <v>6047177.5999999996</v>
      </c>
      <c r="H24" s="197">
        <v>17116505.899999999</v>
      </c>
      <c r="I24" s="197">
        <v>10590827.130000001</v>
      </c>
      <c r="J24" s="197">
        <v>6393603.6600000001</v>
      </c>
      <c r="K24" s="197"/>
      <c r="L24" s="197"/>
      <c r="M24" s="197"/>
      <c r="N24" s="197"/>
      <c r="O24" s="197"/>
      <c r="P24" s="197"/>
      <c r="Q24" s="197"/>
      <c r="R24" s="197">
        <f>SUM(F24:Q24)</f>
        <v>56293468.730000004</v>
      </c>
      <c r="S24" s="197"/>
      <c r="T24" s="188"/>
    </row>
    <row r="25" spans="3:20" ht="15.75" x14ac:dyDescent="0.25">
      <c r="C25" s="194" t="s">
        <v>397</v>
      </c>
      <c r="D25" s="202">
        <v>11498006</v>
      </c>
      <c r="E25" s="202">
        <v>11498006</v>
      </c>
      <c r="F25" s="202">
        <v>0</v>
      </c>
      <c r="G25" s="197">
        <v>69924.399999999994</v>
      </c>
      <c r="H25" s="197">
        <v>634571</v>
      </c>
      <c r="I25" s="197">
        <v>107581.5</v>
      </c>
      <c r="J25" s="197">
        <v>363083.2</v>
      </c>
      <c r="K25" s="197"/>
      <c r="L25" s="197"/>
      <c r="M25" s="197"/>
      <c r="N25" s="197"/>
      <c r="O25" s="197"/>
      <c r="P25" s="197"/>
      <c r="Q25" s="197"/>
      <c r="R25" s="197">
        <f>SUM(F25:Q25)</f>
        <v>1175160.1000000001</v>
      </c>
      <c r="S25" s="197"/>
      <c r="T25" s="188"/>
    </row>
    <row r="26" spans="3:20" ht="15.75" x14ac:dyDescent="0.25">
      <c r="C26" s="196" t="s">
        <v>396</v>
      </c>
      <c r="D26" s="203">
        <f>D27+D28+D29+D30+D31+D32+D33+D34+D35</f>
        <v>120452551</v>
      </c>
      <c r="E26" s="203">
        <f>E27+E28+E29+E30+E31+E32+E33+E34+E35</f>
        <v>133573764.81</v>
      </c>
      <c r="F26" s="203">
        <f>F27+F28+F29+F30+F31+F32+F33+F34+F35</f>
        <v>735948.47</v>
      </c>
      <c r="G26" s="203">
        <f>G27+G28+G29+G30+G31+G32+G33+G34+G35</f>
        <v>1558397.79</v>
      </c>
      <c r="H26" s="199">
        <f>SUM(H27:H35)</f>
        <v>2964577.81</v>
      </c>
      <c r="I26" s="199">
        <f>SUM(I27:I35)</f>
        <v>6265695.1300000008</v>
      </c>
      <c r="J26" s="199">
        <f>SUM(J27:J35)</f>
        <v>4912963.0199999996</v>
      </c>
      <c r="K26" s="199">
        <f>SUM(K27:K35)</f>
        <v>0</v>
      </c>
      <c r="L26" s="199">
        <f>SUM(L27:L35)</f>
        <v>0</v>
      </c>
      <c r="M26" s="199">
        <f>SUM(M27:M35)</f>
        <v>0</v>
      </c>
      <c r="N26" s="199">
        <f>SUM(N27:N35)</f>
        <v>0</v>
      </c>
      <c r="O26" s="199">
        <f>SUM(O27:O35)</f>
        <v>0</v>
      </c>
      <c r="P26" s="199">
        <f>SUM(P27:P35)</f>
        <v>0</v>
      </c>
      <c r="Q26" s="204">
        <f>SUM(Q27:Q35)</f>
        <v>0</v>
      </c>
      <c r="R26" s="199">
        <f>SUM(F26:Q26)</f>
        <v>16437582.220000001</v>
      </c>
      <c r="S26" s="199"/>
      <c r="T26" s="188"/>
    </row>
    <row r="27" spans="3:20" ht="15.75" x14ac:dyDescent="0.25">
      <c r="C27" s="194" t="s">
        <v>395</v>
      </c>
      <c r="D27" s="202">
        <v>3416658</v>
      </c>
      <c r="E27" s="202">
        <v>3316658</v>
      </c>
      <c r="F27" s="197">
        <v>420437.37</v>
      </c>
      <c r="G27" s="197">
        <v>619761.03</v>
      </c>
      <c r="H27" s="197">
        <v>1091026.01</v>
      </c>
      <c r="I27" s="197">
        <v>808642.18</v>
      </c>
      <c r="J27" s="197">
        <v>317306.8</v>
      </c>
      <c r="K27" s="197"/>
      <c r="L27" s="197"/>
      <c r="M27" s="197"/>
      <c r="N27" s="197"/>
      <c r="O27" s="197"/>
      <c r="P27" s="197"/>
      <c r="Q27" s="197"/>
      <c r="R27" s="197">
        <f>SUM(F27:Q27)</f>
        <v>3257173.39</v>
      </c>
      <c r="S27" s="197"/>
      <c r="T27" s="188"/>
    </row>
    <row r="28" spans="3:20" ht="15.75" x14ac:dyDescent="0.25">
      <c r="C28" s="194" t="s">
        <v>394</v>
      </c>
      <c r="D28" s="202">
        <v>3734146</v>
      </c>
      <c r="E28" s="202">
        <v>3734146</v>
      </c>
      <c r="F28" s="197">
        <v>1160.06</v>
      </c>
      <c r="G28" s="197">
        <v>4975</v>
      </c>
      <c r="H28" s="197">
        <v>13335</v>
      </c>
      <c r="I28" s="197">
        <v>650</v>
      </c>
      <c r="J28" s="197">
        <v>1888</v>
      </c>
      <c r="K28" s="197"/>
      <c r="L28" s="197"/>
      <c r="M28" s="197"/>
      <c r="N28" s="197"/>
      <c r="O28" s="197"/>
      <c r="P28" s="197"/>
      <c r="Q28" s="197"/>
      <c r="R28" s="197">
        <f>SUM(F28:Q28)</f>
        <v>22008.059999999998</v>
      </c>
      <c r="S28" s="197"/>
      <c r="T28" s="188"/>
    </row>
    <row r="29" spans="3:20" ht="15.75" x14ac:dyDescent="0.25">
      <c r="C29" s="194" t="s">
        <v>393</v>
      </c>
      <c r="D29" s="202">
        <v>5994164</v>
      </c>
      <c r="E29" s="202">
        <v>4974164</v>
      </c>
      <c r="F29" s="197">
        <v>3092.45</v>
      </c>
      <c r="G29" s="197">
        <v>160</v>
      </c>
      <c r="H29" s="197">
        <v>174740.9</v>
      </c>
      <c r="I29" s="197">
        <v>3885.14</v>
      </c>
      <c r="J29" s="197">
        <v>615080.81000000006</v>
      </c>
      <c r="K29" s="197"/>
      <c r="L29" s="197"/>
      <c r="M29" s="197"/>
      <c r="N29" s="197"/>
      <c r="O29" s="197"/>
      <c r="P29"/>
      <c r="Q29" s="197"/>
      <c r="R29" s="197">
        <f>SUM(F29:Q29)</f>
        <v>796959.3</v>
      </c>
      <c r="S29" s="197"/>
      <c r="T29" s="188"/>
    </row>
    <row r="30" spans="3:20" ht="15.75" x14ac:dyDescent="0.25">
      <c r="C30" s="194" t="s">
        <v>392</v>
      </c>
      <c r="D30" s="202">
        <v>1862867</v>
      </c>
      <c r="E30" s="202">
        <v>1812867</v>
      </c>
      <c r="F30" s="197">
        <v>474.2</v>
      </c>
      <c r="G30" s="197">
        <v>0</v>
      </c>
      <c r="H30" s="197"/>
      <c r="I30" s="197">
        <v>0</v>
      </c>
      <c r="J30" s="197">
        <v>0</v>
      </c>
      <c r="K30" s="197"/>
      <c r="L30" s="197"/>
      <c r="M30" s="197"/>
      <c r="N30" s="197"/>
      <c r="O30" s="197"/>
      <c r="P30" s="197"/>
      <c r="Q30" s="197"/>
      <c r="R30" s="197">
        <f>SUM(F30:Q30)</f>
        <v>474.2</v>
      </c>
      <c r="S30" s="197"/>
      <c r="T30" s="188"/>
    </row>
    <row r="31" spans="3:20" ht="15.75" x14ac:dyDescent="0.25">
      <c r="C31" s="194" t="s">
        <v>391</v>
      </c>
      <c r="D31" s="202">
        <v>69233960</v>
      </c>
      <c r="E31" s="202">
        <v>69233960</v>
      </c>
      <c r="F31" s="197">
        <v>1995</v>
      </c>
      <c r="G31" s="197">
        <v>41104.199999999997</v>
      </c>
      <c r="H31" s="197">
        <v>7610.76</v>
      </c>
      <c r="I31" s="197">
        <v>1314.42</v>
      </c>
      <c r="J31" s="197">
        <v>193879.91</v>
      </c>
      <c r="K31" s="197"/>
      <c r="L31" s="197"/>
      <c r="M31" s="197"/>
      <c r="N31" s="197"/>
      <c r="O31" s="197"/>
      <c r="P31" s="197"/>
      <c r="Q31" s="197"/>
      <c r="R31" s="197">
        <f>SUM(F31:Q31)</f>
        <v>245904.29</v>
      </c>
      <c r="S31" s="197"/>
      <c r="T31" s="188"/>
    </row>
    <row r="32" spans="3:20" ht="15.75" x14ac:dyDescent="0.25">
      <c r="C32" s="194" t="s">
        <v>390</v>
      </c>
      <c r="D32" s="202">
        <v>1560137</v>
      </c>
      <c r="E32" s="202">
        <v>2180137</v>
      </c>
      <c r="F32" s="197">
        <v>10978.63</v>
      </c>
      <c r="G32" s="197">
        <v>32143</v>
      </c>
      <c r="H32" s="197">
        <v>40478.080000000002</v>
      </c>
      <c r="I32" s="197">
        <v>1425</v>
      </c>
      <c r="J32" s="197">
        <v>140554.29</v>
      </c>
      <c r="K32" s="197"/>
      <c r="L32" s="197"/>
      <c r="M32" s="197"/>
      <c r="N32" s="197"/>
      <c r="O32" s="197"/>
      <c r="P32"/>
      <c r="Q32" s="197"/>
      <c r="R32" s="197">
        <f>SUM(F32:Q32)</f>
        <v>225579</v>
      </c>
      <c r="S32" s="197"/>
      <c r="T32" s="188"/>
    </row>
    <row r="33" spans="3:20" ht="31.5" x14ac:dyDescent="0.25">
      <c r="C33" s="194" t="s">
        <v>389</v>
      </c>
      <c r="D33" s="202">
        <v>18478017</v>
      </c>
      <c r="E33" s="202">
        <v>29828017</v>
      </c>
      <c r="F33" s="197">
        <v>168420.5</v>
      </c>
      <c r="G33" s="197">
        <v>515551.6</v>
      </c>
      <c r="H33" s="197">
        <v>1178384</v>
      </c>
      <c r="I33" s="197">
        <v>866903.2</v>
      </c>
      <c r="J33" s="197">
        <v>1646921.57</v>
      </c>
      <c r="K33" s="197"/>
      <c r="L33" s="197"/>
      <c r="M33" s="197"/>
      <c r="N33" s="197"/>
      <c r="O33" s="197"/>
      <c r="P33" s="197"/>
      <c r="Q33" s="197"/>
      <c r="R33" s="197">
        <f>SUM(F33:Q33)</f>
        <v>4376180.87</v>
      </c>
      <c r="S33" s="197"/>
      <c r="T33" s="188"/>
    </row>
    <row r="34" spans="3:20" ht="31.5" x14ac:dyDescent="0.25">
      <c r="C34" s="194" t="s">
        <v>388</v>
      </c>
      <c r="D34" s="202">
        <v>0</v>
      </c>
      <c r="E34" s="202">
        <v>0</v>
      </c>
      <c r="F34" s="197">
        <v>0</v>
      </c>
      <c r="G34" s="197">
        <v>0</v>
      </c>
      <c r="H34" s="197">
        <v>0</v>
      </c>
      <c r="I34" s="197">
        <v>0</v>
      </c>
      <c r="J34" s="197">
        <v>0</v>
      </c>
      <c r="K34" s="197">
        <v>0</v>
      </c>
      <c r="L34" s="197"/>
      <c r="M34" s="197"/>
      <c r="N34" s="197"/>
      <c r="O34" s="197"/>
      <c r="P34" s="197"/>
      <c r="Q34" s="197"/>
      <c r="R34" s="197">
        <f>SUM(F34:Q34)</f>
        <v>0</v>
      </c>
      <c r="S34" s="197"/>
      <c r="T34" s="188"/>
    </row>
    <row r="35" spans="3:20" ht="15.75" x14ac:dyDescent="0.25">
      <c r="C35" s="194" t="s">
        <v>387</v>
      </c>
      <c r="D35" s="202">
        <v>16172602</v>
      </c>
      <c r="E35" s="202">
        <v>18493815.809999999</v>
      </c>
      <c r="F35" s="197">
        <v>129390.26</v>
      </c>
      <c r="G35" s="197">
        <v>344702.96</v>
      </c>
      <c r="H35" s="197">
        <v>459003.06</v>
      </c>
      <c r="I35" s="197">
        <v>4582875.1900000004</v>
      </c>
      <c r="J35" s="197">
        <v>1997331.64</v>
      </c>
      <c r="K35" s="197"/>
      <c r="L35" s="197"/>
      <c r="M35" s="197"/>
      <c r="N35" s="197"/>
      <c r="O35" s="197"/>
      <c r="P35" s="197"/>
      <c r="Q35" s="197"/>
      <c r="R35" s="197">
        <f>SUM(F35:Q35)</f>
        <v>7513303.1100000003</v>
      </c>
      <c r="S35" s="197"/>
      <c r="T35" s="188"/>
    </row>
    <row r="36" spans="3:20" ht="15.75" x14ac:dyDescent="0.25">
      <c r="C36" s="196" t="s">
        <v>386</v>
      </c>
      <c r="D36" s="203">
        <f>D37+D43+D38+D44</f>
        <v>11996463</v>
      </c>
      <c r="E36" s="203">
        <f>E37+E43+E38+E44+E39</f>
        <v>8374169.1899999995</v>
      </c>
      <c r="F36" s="203">
        <f>F37+F43+F38+F44</f>
        <v>464603.24</v>
      </c>
      <c r="G36" s="203">
        <f>G37+G43+G38+G44+G39</f>
        <v>662728.4</v>
      </c>
      <c r="H36" s="199">
        <f>SUM(H37:H51)</f>
        <v>0</v>
      </c>
      <c r="I36" s="199">
        <f>SUM(I37:I51)</f>
        <v>761705</v>
      </c>
      <c r="J36" s="199">
        <f>SUM(J37:J51)</f>
        <v>0</v>
      </c>
      <c r="K36" s="199">
        <f>SUM(K37:K51)</f>
        <v>0</v>
      </c>
      <c r="L36" s="199">
        <f>SUM(L37:L51)</f>
        <v>0</v>
      </c>
      <c r="M36" s="199">
        <f>SUM(M37:M51)</f>
        <v>0</v>
      </c>
      <c r="N36" s="199">
        <f>SUM(N37:N51)</f>
        <v>0</v>
      </c>
      <c r="O36" s="199">
        <f>SUM(O37:O51)</f>
        <v>0</v>
      </c>
      <c r="P36" s="199">
        <f>SUM(P37:P51)</f>
        <v>0</v>
      </c>
      <c r="Q36" s="204">
        <f>SUM(Q37:Q51)</f>
        <v>0</v>
      </c>
      <c r="R36" s="199">
        <f>SUM(F36:Q36)</f>
        <v>1889036.6400000001</v>
      </c>
      <c r="S36" s="199"/>
      <c r="T36" s="188"/>
    </row>
    <row r="37" spans="3:20" ht="15.75" x14ac:dyDescent="0.25">
      <c r="C37" s="194" t="s">
        <v>385</v>
      </c>
      <c r="D37" s="202">
        <v>4148566</v>
      </c>
      <c r="E37" s="202">
        <v>4104457.76</v>
      </c>
      <c r="F37" s="197">
        <v>0</v>
      </c>
      <c r="G37" s="197">
        <v>332728.40000000002</v>
      </c>
      <c r="H37" s="197">
        <v>0</v>
      </c>
      <c r="I37" s="197">
        <v>500000</v>
      </c>
      <c r="J37" s="197">
        <v>0</v>
      </c>
      <c r="K37" s="197"/>
      <c r="L37" s="197"/>
      <c r="M37" s="197"/>
      <c r="N37" s="206"/>
      <c r="O37" s="197"/>
      <c r="P37" s="197"/>
      <c r="Q37" s="197"/>
      <c r="R37" s="197">
        <f>SUM(F37:Q37)</f>
        <v>832728.4</v>
      </c>
      <c r="S37" s="197"/>
      <c r="T37" s="188"/>
    </row>
    <row r="38" spans="3:20" ht="31.5" x14ac:dyDescent="0.25">
      <c r="C38" s="194" t="s">
        <v>384</v>
      </c>
      <c r="D38" s="202">
        <v>7165697</v>
      </c>
      <c r="E38" s="202">
        <v>3043403.19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/>
      <c r="L38" s="205"/>
      <c r="M38" s="197"/>
      <c r="N38" s="197"/>
      <c r="O38" s="197"/>
      <c r="P38" s="197"/>
      <c r="Q38" s="197"/>
      <c r="R38" s="197">
        <f>SUM(F38:Q38)</f>
        <v>0</v>
      </c>
      <c r="S38" s="197"/>
      <c r="T38" s="188"/>
    </row>
    <row r="39" spans="3:20" ht="31.5" x14ac:dyDescent="0.25">
      <c r="C39" s="194" t="s">
        <v>383</v>
      </c>
      <c r="D39" s="202">
        <v>0</v>
      </c>
      <c r="E39" s="202">
        <v>500000</v>
      </c>
      <c r="F39" s="197">
        <v>0</v>
      </c>
      <c r="G39" s="197">
        <v>330000</v>
      </c>
      <c r="H39" s="197">
        <v>0</v>
      </c>
      <c r="I39" s="197">
        <v>0</v>
      </c>
      <c r="J39" s="197">
        <v>0</v>
      </c>
      <c r="K39" s="197"/>
      <c r="L39" s="205"/>
      <c r="M39" s="197"/>
      <c r="N39" s="197"/>
      <c r="O39" s="197"/>
      <c r="P39" s="197"/>
      <c r="Q39" s="197"/>
      <c r="R39" s="197">
        <f>SUM(F39:Q39)</f>
        <v>330000</v>
      </c>
      <c r="S39" s="197"/>
      <c r="T39" s="188"/>
    </row>
    <row r="40" spans="3:20" ht="31.5" hidden="1" x14ac:dyDescent="0.25">
      <c r="C40" s="194" t="s">
        <v>382</v>
      </c>
      <c r="D40" s="202"/>
      <c r="E40" s="202"/>
      <c r="F40" s="197"/>
      <c r="G40" s="197">
        <v>0</v>
      </c>
      <c r="H40" s="197"/>
      <c r="I40" s="197"/>
      <c r="J40" s="197"/>
      <c r="K40" s="197">
        <v>0</v>
      </c>
      <c r="L40" s="205"/>
      <c r="M40" s="197"/>
      <c r="N40" s="197"/>
      <c r="O40" s="197"/>
      <c r="P40" s="197"/>
      <c r="Q40" s="197"/>
      <c r="R40" s="197">
        <v>0</v>
      </c>
      <c r="S40" s="197"/>
      <c r="T40" s="188"/>
    </row>
    <row r="41" spans="3:20" ht="31.5" hidden="1" x14ac:dyDescent="0.25">
      <c r="C41" s="194" t="s">
        <v>381</v>
      </c>
      <c r="D41" s="202"/>
      <c r="E41" s="202"/>
      <c r="F41" s="197"/>
      <c r="G41" s="197">
        <v>0</v>
      </c>
      <c r="H41" s="197"/>
      <c r="I41" s="197"/>
      <c r="J41" s="197"/>
      <c r="K41" s="197">
        <v>0</v>
      </c>
      <c r="L41" s="205"/>
      <c r="M41" s="197"/>
      <c r="N41" s="197"/>
      <c r="O41" s="197"/>
      <c r="P41" s="197"/>
      <c r="Q41" s="197"/>
      <c r="R41" s="197">
        <v>0</v>
      </c>
      <c r="S41" s="197"/>
      <c r="T41" s="188"/>
    </row>
    <row r="42" spans="3:20" ht="15.75" hidden="1" x14ac:dyDescent="0.25">
      <c r="C42" s="194" t="s">
        <v>380</v>
      </c>
      <c r="D42" s="202"/>
      <c r="E42" s="202"/>
      <c r="F42" s="197"/>
      <c r="G42" s="197"/>
      <c r="H42" s="197"/>
      <c r="I42" s="197"/>
      <c r="J42" s="197"/>
      <c r="K42" s="197"/>
      <c r="L42" s="205"/>
      <c r="M42" s="197"/>
      <c r="N42" s="197"/>
      <c r="O42" s="197"/>
      <c r="P42" s="197"/>
      <c r="Q42" s="197"/>
      <c r="R42" s="197">
        <v>0</v>
      </c>
      <c r="S42" s="197"/>
      <c r="T42" s="188"/>
    </row>
    <row r="43" spans="3:20" ht="15.75" x14ac:dyDescent="0.25">
      <c r="C43" s="194" t="s">
        <v>379</v>
      </c>
      <c r="D43" s="202">
        <v>682200</v>
      </c>
      <c r="E43" s="202">
        <v>726308.24</v>
      </c>
      <c r="F43" s="177">
        <v>464603.24</v>
      </c>
      <c r="G43" s="197">
        <v>0</v>
      </c>
      <c r="H43" s="197">
        <v>0</v>
      </c>
      <c r="I43" s="197">
        <v>261705</v>
      </c>
      <c r="J43" s="197">
        <v>0</v>
      </c>
      <c r="K43" s="197">
        <v>0</v>
      </c>
      <c r="L43" s="197"/>
      <c r="M43" s="197"/>
      <c r="N43" s="197"/>
      <c r="O43" s="197"/>
      <c r="P43" s="197"/>
      <c r="Q43" s="197"/>
      <c r="R43" s="197">
        <f>SUM(F43:Q43)</f>
        <v>726308.24</v>
      </c>
      <c r="S43" s="197"/>
      <c r="T43" s="188"/>
    </row>
    <row r="44" spans="3:20" ht="31.5" x14ac:dyDescent="0.25">
      <c r="C44" s="194" t="s">
        <v>378</v>
      </c>
      <c r="D44" s="202">
        <v>0</v>
      </c>
      <c r="E44" s="202">
        <v>0</v>
      </c>
      <c r="F44" s="197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7"/>
      <c r="M44" s="197"/>
      <c r="N44" s="197"/>
      <c r="O44" s="197"/>
      <c r="P44" s="197"/>
      <c r="Q44" s="197"/>
      <c r="R44" s="197">
        <f>SUM(F44:Q44)</f>
        <v>0</v>
      </c>
      <c r="S44" s="197"/>
      <c r="T44" s="188"/>
    </row>
    <row r="45" spans="3:20" ht="15.75" x14ac:dyDescent="0.25">
      <c r="C45" s="196" t="s">
        <v>377</v>
      </c>
      <c r="D45" s="203">
        <v>0</v>
      </c>
      <c r="E45" s="203">
        <v>0</v>
      </c>
      <c r="F45" s="199">
        <v>0</v>
      </c>
      <c r="G45" s="197">
        <v>0</v>
      </c>
      <c r="H45" s="199">
        <v>0</v>
      </c>
      <c r="I45" s="199">
        <v>0</v>
      </c>
      <c r="J45" s="199">
        <v>0</v>
      </c>
      <c r="K45" s="197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7">
        <f>SUM(F45:Q45)</f>
        <v>0</v>
      </c>
      <c r="S45" s="197"/>
      <c r="T45" s="188"/>
    </row>
    <row r="46" spans="3:20" ht="15.75" x14ac:dyDescent="0.25">
      <c r="C46" s="194" t="s">
        <v>376</v>
      </c>
      <c r="D46" s="202">
        <v>0</v>
      </c>
      <c r="E46" s="202">
        <v>0</v>
      </c>
      <c r="F46" s="197">
        <v>0</v>
      </c>
      <c r="G46" s="197">
        <v>0</v>
      </c>
      <c r="H46" s="197">
        <v>0</v>
      </c>
      <c r="I46" s="197">
        <v>0</v>
      </c>
      <c r="J46" s="197">
        <v>0</v>
      </c>
      <c r="K46" s="197">
        <v>0</v>
      </c>
      <c r="L46" s="197">
        <v>0</v>
      </c>
      <c r="M46" s="197">
        <v>0</v>
      </c>
      <c r="N46" s="197">
        <v>0</v>
      </c>
      <c r="O46" s="197">
        <v>0</v>
      </c>
      <c r="P46" s="197">
        <v>0</v>
      </c>
      <c r="Q46" s="197"/>
      <c r="R46" s="197">
        <f>SUM(F46:Q46)</f>
        <v>0</v>
      </c>
      <c r="S46" s="197"/>
      <c r="T46" s="188"/>
    </row>
    <row r="47" spans="3:20" ht="31.5" x14ac:dyDescent="0.25">
      <c r="C47" s="194" t="s">
        <v>375</v>
      </c>
      <c r="D47" s="202">
        <v>0</v>
      </c>
      <c r="E47" s="202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197">
        <v>0</v>
      </c>
      <c r="Q47" s="197"/>
      <c r="R47" s="197">
        <f>SUM(F47:Q47)</f>
        <v>0</v>
      </c>
      <c r="S47" s="197"/>
      <c r="T47" s="188"/>
    </row>
    <row r="48" spans="3:20" ht="31.5" x14ac:dyDescent="0.25">
      <c r="C48" s="194" t="s">
        <v>374</v>
      </c>
      <c r="D48" s="202">
        <v>0</v>
      </c>
      <c r="E48" s="202">
        <v>0</v>
      </c>
      <c r="F48" s="177">
        <v>0</v>
      </c>
      <c r="G48" s="197">
        <v>0</v>
      </c>
      <c r="H48" s="197">
        <v>0</v>
      </c>
      <c r="I48" s="197">
        <v>0</v>
      </c>
      <c r="J48" s="197">
        <v>0</v>
      </c>
      <c r="K48" s="197">
        <v>0</v>
      </c>
      <c r="L48" s="197">
        <v>0</v>
      </c>
      <c r="M48" s="197">
        <v>0</v>
      </c>
      <c r="N48" s="197">
        <v>0</v>
      </c>
      <c r="O48" s="197">
        <v>0</v>
      </c>
      <c r="P48" s="197">
        <v>0</v>
      </c>
      <c r="Q48" s="197"/>
      <c r="R48" s="197">
        <f>SUM(F48:Q48)</f>
        <v>0</v>
      </c>
      <c r="S48" s="197"/>
      <c r="T48" s="188"/>
    </row>
    <row r="49" spans="3:20" ht="31.5" hidden="1" x14ac:dyDescent="0.25">
      <c r="C49" s="194" t="s">
        <v>373</v>
      </c>
      <c r="D49" s="202">
        <v>0</v>
      </c>
      <c r="E49" s="202">
        <v>0</v>
      </c>
      <c r="F49" s="197"/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  <c r="Q49" s="197"/>
      <c r="R49" s="197">
        <v>0</v>
      </c>
      <c r="S49" s="197"/>
      <c r="T49" s="188"/>
    </row>
    <row r="50" spans="3:20" ht="15.75" hidden="1" x14ac:dyDescent="0.25">
      <c r="C50" s="194" t="s">
        <v>372</v>
      </c>
      <c r="D50" s="202">
        <v>0</v>
      </c>
      <c r="E50" s="202">
        <v>0</v>
      </c>
      <c r="F50" s="197"/>
      <c r="G50" s="197">
        <v>0</v>
      </c>
      <c r="H50" s="197">
        <v>0</v>
      </c>
      <c r="I50" s="197">
        <v>0</v>
      </c>
      <c r="J50" s="197">
        <v>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/>
      <c r="R50" s="197">
        <v>0</v>
      </c>
      <c r="S50" s="197"/>
      <c r="T50" s="188"/>
    </row>
    <row r="51" spans="3:20" ht="40.5" customHeight="1" x14ac:dyDescent="0.25">
      <c r="C51" s="194" t="s">
        <v>371</v>
      </c>
      <c r="D51" s="202">
        <v>0</v>
      </c>
      <c r="E51" s="202">
        <v>0</v>
      </c>
      <c r="F51" s="177">
        <v>0</v>
      </c>
      <c r="G51" s="197">
        <v>0</v>
      </c>
      <c r="H51" s="197">
        <v>0</v>
      </c>
      <c r="I51" s="197">
        <v>0</v>
      </c>
      <c r="J51" s="197">
        <v>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/>
      <c r="R51" s="197">
        <f>SUM(F51:Q51)</f>
        <v>0</v>
      </c>
      <c r="S51" s="197"/>
      <c r="T51" s="188"/>
    </row>
    <row r="52" spans="3:20" ht="15.75" x14ac:dyDescent="0.25">
      <c r="C52" s="196" t="s">
        <v>370</v>
      </c>
      <c r="D52" s="203">
        <f>D53+D54+D55+D56+D57+D58+D59+D60+D61</f>
        <v>63230366</v>
      </c>
      <c r="E52" s="203">
        <f>E53+E54+E55+E56+E57+E58+E59+E60+E61</f>
        <v>63280366</v>
      </c>
      <c r="F52" s="203">
        <f>F53+F54+F55+F56+F57+F58+F59+F60+F61</f>
        <v>324344.61000000004</v>
      </c>
      <c r="G52" s="203">
        <f>G53+G54+G55+G56+G57+G58+G59+G60+G61</f>
        <v>1009088.36</v>
      </c>
      <c r="H52" s="203">
        <f>H53+H54+H55+H56+H57+H58+H59+H60+H61</f>
        <v>507870.66000000003</v>
      </c>
      <c r="I52" s="203">
        <f>I53+I54+I55+I56+I57+I58+I59+I60+I61</f>
        <v>688349.67</v>
      </c>
      <c r="J52" s="203">
        <f>J53+J54+J55+J56+J57+J58+J59+J60+J61</f>
        <v>7901365.1799999997</v>
      </c>
      <c r="K52" s="203">
        <f>K53+K54+K55+K56+K57+K58+K59+K60+K61</f>
        <v>0</v>
      </c>
      <c r="L52" s="203">
        <f>L53+L54+L55+L56+L57+L58+L59+L60+L61</f>
        <v>0</v>
      </c>
      <c r="M52" s="203">
        <f>M53+M54+M55+M56+M57+M58+M59+M60+M61</f>
        <v>0</v>
      </c>
      <c r="N52" s="199">
        <f>SUM(N53:N61)</f>
        <v>0</v>
      </c>
      <c r="O52" s="204">
        <f>SUM(O53:O61)</f>
        <v>0</v>
      </c>
      <c r="P52" s="204">
        <f>SUM(P53:P61)</f>
        <v>0</v>
      </c>
      <c r="Q52" s="204">
        <f>SUM(Q53:Q61)</f>
        <v>0</v>
      </c>
      <c r="R52" s="199">
        <f>SUM(F52:Q52)</f>
        <v>10431018.48</v>
      </c>
      <c r="S52" s="199"/>
      <c r="T52" s="188"/>
    </row>
    <row r="53" spans="3:20" ht="15.75" x14ac:dyDescent="0.25">
      <c r="C53" s="194" t="s">
        <v>369</v>
      </c>
      <c r="D53" s="202">
        <v>29022696</v>
      </c>
      <c r="E53" s="202">
        <v>29022696</v>
      </c>
      <c r="F53" s="197">
        <v>299014.34000000003</v>
      </c>
      <c r="G53" s="197">
        <v>987674.86</v>
      </c>
      <c r="H53" s="197">
        <v>409494.19</v>
      </c>
      <c r="I53" s="197">
        <v>74694.91</v>
      </c>
      <c r="J53" s="197">
        <v>7169145.3700000001</v>
      </c>
      <c r="K53" s="197"/>
      <c r="L53" s="197"/>
      <c r="M53" s="197"/>
      <c r="N53" s="197"/>
      <c r="O53" s="197"/>
      <c r="P53" s="197"/>
      <c r="Q53" s="197"/>
      <c r="R53" s="197">
        <f>SUM(F53:Q53)</f>
        <v>8940023.6699999999</v>
      </c>
      <c r="S53" s="197"/>
      <c r="T53" s="188"/>
    </row>
    <row r="54" spans="3:20" ht="31.5" x14ac:dyDescent="0.25">
      <c r="C54" s="194" t="s">
        <v>368</v>
      </c>
      <c r="D54" s="202">
        <v>2382995</v>
      </c>
      <c r="E54" s="202">
        <v>2382995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/>
      <c r="L54" s="197"/>
      <c r="M54" s="197"/>
      <c r="N54" s="197"/>
      <c r="O54" s="197"/>
      <c r="P54" s="197"/>
      <c r="Q54" s="197"/>
      <c r="R54" s="197">
        <f>SUM(F54:Q54)</f>
        <v>0</v>
      </c>
      <c r="S54" s="197"/>
      <c r="T54" s="188"/>
    </row>
    <row r="55" spans="3:20" ht="15.75" x14ac:dyDescent="0.25">
      <c r="C55" s="194" t="s">
        <v>367</v>
      </c>
      <c r="D55" s="202">
        <v>998753</v>
      </c>
      <c r="E55" s="202">
        <v>1048753</v>
      </c>
      <c r="F55" s="197">
        <v>0</v>
      </c>
      <c r="G55" s="197">
        <v>0</v>
      </c>
      <c r="H55" s="197">
        <v>0</v>
      </c>
      <c r="I55" s="197">
        <v>0</v>
      </c>
      <c r="J55" s="197">
        <v>1917.5</v>
      </c>
      <c r="K55" s="197"/>
      <c r="L55" s="197"/>
      <c r="M55" s="197"/>
      <c r="N55" s="197"/>
      <c r="O55" s="197"/>
      <c r="P55" s="197"/>
      <c r="Q55" s="197"/>
      <c r="R55" s="197">
        <f>SUM(F55:Q55)</f>
        <v>1917.5</v>
      </c>
      <c r="S55" s="197"/>
      <c r="T55" s="188"/>
    </row>
    <row r="56" spans="3:20" ht="31.5" x14ac:dyDescent="0.25">
      <c r="C56" s="194" t="s">
        <v>366</v>
      </c>
      <c r="D56" s="202">
        <v>18765672</v>
      </c>
      <c r="E56" s="202">
        <v>18915672</v>
      </c>
      <c r="F56" s="197">
        <v>0</v>
      </c>
      <c r="G56" s="197">
        <v>0</v>
      </c>
      <c r="H56" s="197">
        <v>0</v>
      </c>
      <c r="I56" s="197">
        <v>0</v>
      </c>
      <c r="J56" s="197">
        <v>3576</v>
      </c>
      <c r="K56" s="197"/>
      <c r="L56" s="197"/>
      <c r="M56" s="197"/>
      <c r="N56" s="197"/>
      <c r="O56" s="197"/>
      <c r="P56" s="197"/>
      <c r="Q56" s="197"/>
      <c r="R56" s="197">
        <f>SUM(F56:Q56)</f>
        <v>3576</v>
      </c>
      <c r="S56" s="197"/>
      <c r="T56" s="188"/>
    </row>
    <row r="57" spans="3:20" ht="17.25" customHeight="1" x14ac:dyDescent="0.25">
      <c r="C57" s="194" t="s">
        <v>365</v>
      </c>
      <c r="D57" s="202">
        <v>9276413</v>
      </c>
      <c r="E57" s="202">
        <v>9226413</v>
      </c>
      <c r="F57" s="197">
        <v>25330.27</v>
      </c>
      <c r="G57" s="197">
        <v>0</v>
      </c>
      <c r="H57" s="197">
        <v>8723</v>
      </c>
      <c r="I57" s="197">
        <v>0</v>
      </c>
      <c r="J57" s="197">
        <v>726726.31</v>
      </c>
      <c r="K57" s="197"/>
      <c r="L57" s="197"/>
      <c r="M57" s="197"/>
      <c r="N57" s="197"/>
      <c r="O57" s="197"/>
      <c r="P57" s="197"/>
      <c r="Q57" s="197"/>
      <c r="R57" s="197">
        <f>SUM(F57:Q57)</f>
        <v>760779.58000000007</v>
      </c>
      <c r="S57" s="197"/>
      <c r="T57" s="188"/>
    </row>
    <row r="58" spans="3:20" ht="15.75" x14ac:dyDescent="0.25">
      <c r="C58" s="194" t="s">
        <v>364</v>
      </c>
      <c r="D58" s="202">
        <v>739570</v>
      </c>
      <c r="E58" s="202">
        <v>739570</v>
      </c>
      <c r="F58" s="197">
        <v>0</v>
      </c>
      <c r="G58" s="197">
        <v>21413.5</v>
      </c>
      <c r="H58" s="197">
        <v>89653.47</v>
      </c>
      <c r="I58" s="197">
        <v>0</v>
      </c>
      <c r="J58" s="197">
        <v>0</v>
      </c>
      <c r="K58" s="197"/>
      <c r="L58" s="197"/>
      <c r="M58" s="197"/>
      <c r="N58" s="197"/>
      <c r="O58" s="197"/>
      <c r="P58" s="197"/>
      <c r="Q58" s="197"/>
      <c r="R58" s="197">
        <f>SUM(F58:Q58)</f>
        <v>111066.97</v>
      </c>
      <c r="S58" s="197"/>
      <c r="T58" s="188"/>
    </row>
    <row r="59" spans="3:20" ht="19.5" customHeight="1" x14ac:dyDescent="0.25">
      <c r="C59" s="194" t="s">
        <v>363</v>
      </c>
      <c r="D59" s="202">
        <v>0</v>
      </c>
      <c r="E59" s="202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/>
      <c r="L59" s="197"/>
      <c r="M59" s="197"/>
      <c r="N59" s="197"/>
      <c r="O59" s="197"/>
      <c r="P59" s="197"/>
      <c r="Q59" s="197"/>
      <c r="R59" s="197">
        <f>SUM(F59:Q59)</f>
        <v>0</v>
      </c>
      <c r="S59" s="197"/>
      <c r="T59" s="188"/>
    </row>
    <row r="60" spans="3:20" ht="17.25" customHeight="1" x14ac:dyDescent="0.25">
      <c r="C60" s="194" t="s">
        <v>362</v>
      </c>
      <c r="D60" s="202">
        <v>1713155</v>
      </c>
      <c r="E60" s="202">
        <v>1713155</v>
      </c>
      <c r="F60" s="197">
        <v>0</v>
      </c>
      <c r="G60" s="197">
        <v>0</v>
      </c>
      <c r="H60" s="197">
        <v>0</v>
      </c>
      <c r="I60" s="197">
        <v>613654.76</v>
      </c>
      <c r="J60" s="197">
        <v>0</v>
      </c>
      <c r="K60" s="197"/>
      <c r="L60" s="197"/>
      <c r="M60" s="197"/>
      <c r="N60" s="197"/>
      <c r="O60" s="197"/>
      <c r="P60" s="197"/>
      <c r="Q60" s="197"/>
      <c r="R60" s="197">
        <f>SUM(F60:Q60)</f>
        <v>613654.76</v>
      </c>
      <c r="S60" s="197"/>
      <c r="T60" s="188"/>
    </row>
    <row r="61" spans="3:20" ht="44.25" customHeight="1" x14ac:dyDescent="0.25">
      <c r="C61" s="194" t="s">
        <v>361</v>
      </c>
      <c r="D61" s="202">
        <v>331112</v>
      </c>
      <c r="E61" s="202">
        <v>231112</v>
      </c>
      <c r="F61" s="197">
        <v>0</v>
      </c>
      <c r="G61" s="197">
        <v>0</v>
      </c>
      <c r="H61" s="197">
        <v>0</v>
      </c>
      <c r="I61" s="197">
        <v>0</v>
      </c>
      <c r="J61" s="197">
        <v>0</v>
      </c>
      <c r="K61" s="197"/>
      <c r="L61" s="197"/>
      <c r="M61" s="197"/>
      <c r="N61" s="197"/>
      <c r="O61" s="197"/>
      <c r="P61" s="197"/>
      <c r="Q61" s="197"/>
      <c r="R61" s="197">
        <f>SUM(F61:Q61)</f>
        <v>0</v>
      </c>
      <c r="S61" s="197"/>
      <c r="T61" s="188"/>
    </row>
    <row r="62" spans="3:20" ht="15.75" x14ac:dyDescent="0.25">
      <c r="C62" s="196" t="s">
        <v>360</v>
      </c>
      <c r="D62" s="203">
        <f>D63+D64+D65</f>
        <v>168976447</v>
      </c>
      <c r="E62" s="203">
        <f>E63+E64+E65</f>
        <v>170612344.88</v>
      </c>
      <c r="F62" s="203">
        <f>F63+F64+F65</f>
        <v>14794360.66</v>
      </c>
      <c r="G62" s="203">
        <f>G63+G64+G65</f>
        <v>16126766.949999999</v>
      </c>
      <c r="H62" s="203">
        <f>H63+H64+H65</f>
        <v>13828861.02</v>
      </c>
      <c r="I62" s="203">
        <f>I63+I64+I65</f>
        <v>16769439.07</v>
      </c>
      <c r="J62" s="203">
        <f>J63+J64+J65</f>
        <v>13266690.1</v>
      </c>
      <c r="K62" s="199">
        <v>0</v>
      </c>
      <c r="L62" s="199">
        <v>0</v>
      </c>
      <c r="M62" s="199">
        <v>0</v>
      </c>
      <c r="N62" s="204">
        <f>SUM(N63)</f>
        <v>0</v>
      </c>
      <c r="O62" s="204">
        <f>SUM(O63)</f>
        <v>0</v>
      </c>
      <c r="P62" s="204">
        <f>SUM(P64)</f>
        <v>0</v>
      </c>
      <c r="Q62" s="204">
        <f>SUM(Q64)</f>
        <v>0</v>
      </c>
      <c r="R62" s="199">
        <f>SUM(F62:Q62)</f>
        <v>74786117.799999997</v>
      </c>
      <c r="S62" s="199"/>
      <c r="T62" s="188"/>
    </row>
    <row r="63" spans="3:20" ht="15.75" x14ac:dyDescent="0.25">
      <c r="C63" s="194" t="s">
        <v>359</v>
      </c>
      <c r="D63" s="202">
        <v>27038353</v>
      </c>
      <c r="E63" s="202">
        <v>28574250.879999999</v>
      </c>
      <c r="F63" s="197">
        <v>795036.69</v>
      </c>
      <c r="G63" s="197">
        <v>866639.1</v>
      </c>
      <c r="H63" s="197">
        <v>139620.82</v>
      </c>
      <c r="I63" s="197">
        <v>169388.27</v>
      </c>
      <c r="J63" s="197">
        <v>704237.65</v>
      </c>
      <c r="K63" s="197"/>
      <c r="L63" s="197"/>
      <c r="M63" s="197"/>
      <c r="N63" s="197"/>
      <c r="O63" s="197"/>
      <c r="P63"/>
      <c r="Q63" s="197"/>
      <c r="R63" s="197">
        <f>SUM(F63:Q63)</f>
        <v>2674922.5300000003</v>
      </c>
      <c r="S63" s="197"/>
      <c r="T63" s="188"/>
    </row>
    <row r="64" spans="3:20" ht="15.75" x14ac:dyDescent="0.25">
      <c r="C64" s="194" t="s">
        <v>358</v>
      </c>
      <c r="D64" s="202">
        <v>141938094</v>
      </c>
      <c r="E64" s="202">
        <v>142038094</v>
      </c>
      <c r="F64" s="197">
        <v>13999323.970000001</v>
      </c>
      <c r="G64" s="197">
        <v>15260127.85</v>
      </c>
      <c r="H64" s="197">
        <v>13689240.199999999</v>
      </c>
      <c r="I64" s="197">
        <v>16600050.800000001</v>
      </c>
      <c r="J64" s="197">
        <v>12562452.449999999</v>
      </c>
      <c r="K64" s="197"/>
      <c r="L64" s="197"/>
      <c r="M64" s="197"/>
      <c r="N64" s="197"/>
      <c r="O64" s="197"/>
      <c r="P64" s="197"/>
      <c r="Q64" s="197"/>
      <c r="R64" s="197">
        <f>SUM(F64:Q64)</f>
        <v>72111195.269999996</v>
      </c>
      <c r="S64" s="197"/>
      <c r="T64" s="188"/>
    </row>
    <row r="65" spans="3:20" ht="15.75" x14ac:dyDescent="0.25">
      <c r="C65" s="194" t="s">
        <v>357</v>
      </c>
      <c r="D65" s="202">
        <v>0</v>
      </c>
      <c r="E65" s="202">
        <v>0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7">
        <v>0</v>
      </c>
      <c r="L65" s="197"/>
      <c r="M65" s="197"/>
      <c r="N65" s="197"/>
      <c r="O65" s="197"/>
      <c r="P65" s="197"/>
      <c r="Q65" s="197"/>
      <c r="R65" s="197">
        <f>SUM(F65:Q65)</f>
        <v>0</v>
      </c>
      <c r="S65" s="197"/>
      <c r="T65" s="188"/>
    </row>
    <row r="66" spans="3:20" ht="31.5" x14ac:dyDescent="0.25">
      <c r="C66" s="196" t="s">
        <v>356</v>
      </c>
      <c r="D66" s="203">
        <v>0</v>
      </c>
      <c r="E66" s="203">
        <v>0</v>
      </c>
      <c r="F66" s="199">
        <v>0</v>
      </c>
      <c r="G66" s="197">
        <v>0</v>
      </c>
      <c r="H66" s="199">
        <v>0</v>
      </c>
      <c r="I66" s="199">
        <v>0</v>
      </c>
      <c r="J66" s="199">
        <v>0</v>
      </c>
      <c r="K66" s="197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7">
        <f>SUM(F66:Q66)</f>
        <v>0</v>
      </c>
      <c r="S66" s="197"/>
      <c r="T66" s="188"/>
    </row>
    <row r="67" spans="3:20" ht="15.75" x14ac:dyDescent="0.25">
      <c r="C67" s="194" t="s">
        <v>355</v>
      </c>
      <c r="D67" s="202">
        <v>0</v>
      </c>
      <c r="E67" s="202">
        <v>0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197">
        <v>0</v>
      </c>
      <c r="Q67" s="197"/>
      <c r="R67" s="197">
        <f>SUM(F67:Q67)</f>
        <v>0</v>
      </c>
      <c r="S67" s="197"/>
      <c r="T67" s="188"/>
    </row>
    <row r="68" spans="3:20" ht="31.5" x14ac:dyDescent="0.25">
      <c r="C68" s="194" t="s">
        <v>354</v>
      </c>
      <c r="D68" s="202">
        <v>0</v>
      </c>
      <c r="E68" s="202">
        <v>0</v>
      </c>
      <c r="F68" s="197">
        <v>0</v>
      </c>
      <c r="G68" s="197">
        <v>0</v>
      </c>
      <c r="H68" s="197">
        <v>0</v>
      </c>
      <c r="I68" s="197">
        <v>0</v>
      </c>
      <c r="J68" s="197">
        <v>0</v>
      </c>
      <c r="K68" s="197">
        <v>0</v>
      </c>
      <c r="L68" s="197">
        <v>0</v>
      </c>
      <c r="M68" s="197">
        <v>0</v>
      </c>
      <c r="N68" s="197">
        <v>0</v>
      </c>
      <c r="O68" s="197">
        <v>0</v>
      </c>
      <c r="P68" s="197">
        <v>0</v>
      </c>
      <c r="Q68" s="197"/>
      <c r="R68" s="197">
        <f>SUM(F68:Q68)</f>
        <v>0</v>
      </c>
      <c r="S68" s="197"/>
      <c r="T68" s="188"/>
    </row>
    <row r="69" spans="3:20" ht="15.75" x14ac:dyDescent="0.25">
      <c r="C69" s="196" t="s">
        <v>353</v>
      </c>
      <c r="D69" s="203">
        <v>0</v>
      </c>
      <c r="E69" s="203">
        <v>0</v>
      </c>
      <c r="F69" s="199">
        <v>0</v>
      </c>
      <c r="G69" s="197">
        <v>0</v>
      </c>
      <c r="H69" s="199">
        <v>0</v>
      </c>
      <c r="I69" s="199">
        <v>0</v>
      </c>
      <c r="J69" s="199">
        <v>0</v>
      </c>
      <c r="K69" s="197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7">
        <f>SUM(F69:Q69)</f>
        <v>0</v>
      </c>
      <c r="S69" s="197"/>
      <c r="T69" s="188"/>
    </row>
    <row r="70" spans="3:20" ht="15.75" x14ac:dyDescent="0.25">
      <c r="C70" s="194" t="s">
        <v>352</v>
      </c>
      <c r="D70" s="202">
        <v>0</v>
      </c>
      <c r="E70" s="202">
        <v>0</v>
      </c>
      <c r="F70" s="197">
        <v>0</v>
      </c>
      <c r="G70" s="197">
        <v>0</v>
      </c>
      <c r="H70" s="197">
        <v>0</v>
      </c>
      <c r="I70" s="197">
        <v>0</v>
      </c>
      <c r="J70" s="197">
        <v>0</v>
      </c>
      <c r="K70" s="197">
        <v>0</v>
      </c>
      <c r="L70" s="197">
        <v>0</v>
      </c>
      <c r="M70" s="197">
        <v>0</v>
      </c>
      <c r="N70" s="197">
        <v>0</v>
      </c>
      <c r="O70" s="197">
        <v>0</v>
      </c>
      <c r="P70" s="197">
        <v>0</v>
      </c>
      <c r="Q70" s="197"/>
      <c r="R70" s="197">
        <f>SUM(F70:Q70)</f>
        <v>0</v>
      </c>
      <c r="S70" s="197"/>
      <c r="T70" s="188"/>
    </row>
    <row r="71" spans="3:20" ht="15.75" x14ac:dyDescent="0.25">
      <c r="C71" s="201" t="s">
        <v>351</v>
      </c>
      <c r="D71" s="200">
        <f>D72+D73</f>
        <v>0</v>
      </c>
      <c r="E71" s="200">
        <f>E72+E73</f>
        <v>0</v>
      </c>
      <c r="F71" s="199"/>
      <c r="G71" s="197">
        <v>0</v>
      </c>
      <c r="H71" s="199"/>
      <c r="I71" s="199"/>
      <c r="J71" s="199"/>
      <c r="K71" s="197">
        <v>0</v>
      </c>
      <c r="L71" s="199">
        <v>0</v>
      </c>
      <c r="M71" s="199"/>
      <c r="N71" s="199"/>
      <c r="O71" s="199"/>
      <c r="P71" s="199"/>
      <c r="Q71" s="199"/>
      <c r="R71" s="197">
        <f>SUM(F71:Q71)</f>
        <v>0</v>
      </c>
      <c r="S71" s="197"/>
      <c r="T71" s="188"/>
    </row>
    <row r="72" spans="3:20" ht="15.75" x14ac:dyDescent="0.25">
      <c r="C72" s="196" t="s">
        <v>350</v>
      </c>
      <c r="D72" s="200">
        <v>0</v>
      </c>
      <c r="E72" s="200">
        <v>0</v>
      </c>
      <c r="F72" s="199">
        <v>0</v>
      </c>
      <c r="G72" s="197">
        <v>0</v>
      </c>
      <c r="H72" s="199">
        <v>0</v>
      </c>
      <c r="I72" s="199"/>
      <c r="J72" s="197">
        <v>0</v>
      </c>
      <c r="K72" s="197">
        <v>0</v>
      </c>
      <c r="L72" s="199">
        <v>0</v>
      </c>
      <c r="M72" s="197">
        <v>0</v>
      </c>
      <c r="N72" s="199">
        <v>0</v>
      </c>
      <c r="O72" s="199">
        <v>0</v>
      </c>
      <c r="P72" s="197">
        <v>0</v>
      </c>
      <c r="Q72" s="199">
        <v>0</v>
      </c>
      <c r="R72" s="197">
        <f>SUM(F72:Q72)</f>
        <v>0</v>
      </c>
      <c r="S72" s="197"/>
      <c r="T72" s="188"/>
    </row>
    <row r="73" spans="3:20" ht="15.75" x14ac:dyDescent="0.25">
      <c r="C73" s="194" t="s">
        <v>349</v>
      </c>
      <c r="D73" s="198">
        <v>0</v>
      </c>
      <c r="E73" s="198">
        <v>0</v>
      </c>
      <c r="F73" s="197">
        <v>0</v>
      </c>
      <c r="G73" s="197">
        <v>0</v>
      </c>
      <c r="H73" s="197"/>
      <c r="I73" s="197">
        <v>0</v>
      </c>
      <c r="J73" s="197"/>
      <c r="K73" s="197">
        <v>0</v>
      </c>
      <c r="L73" s="197"/>
      <c r="M73" s="197"/>
      <c r="N73" s="197"/>
      <c r="O73" s="197"/>
      <c r="P73" s="197"/>
      <c r="Q73" s="197"/>
      <c r="R73" s="197">
        <f>SUM(F73:Q73)</f>
        <v>0</v>
      </c>
      <c r="S73" s="197"/>
      <c r="T73" s="188"/>
    </row>
    <row r="74" spans="3:20" ht="23.25" customHeight="1" x14ac:dyDescent="0.25">
      <c r="C74" s="194" t="s">
        <v>348</v>
      </c>
      <c r="D74" s="198">
        <v>0</v>
      </c>
      <c r="E74" s="198">
        <v>0</v>
      </c>
      <c r="F74" s="197">
        <v>0</v>
      </c>
      <c r="G74" s="197">
        <v>0</v>
      </c>
      <c r="H74" s="197">
        <v>0</v>
      </c>
      <c r="I74" s="197">
        <v>0</v>
      </c>
      <c r="J74" s="197">
        <v>0</v>
      </c>
      <c r="K74" s="197">
        <v>0</v>
      </c>
      <c r="L74" s="197"/>
      <c r="M74" s="197"/>
      <c r="N74" s="197"/>
      <c r="O74" s="197"/>
      <c r="P74" s="197"/>
      <c r="Q74" s="197"/>
      <c r="R74" s="197">
        <f>SUM(F74:Q74)</f>
        <v>0</v>
      </c>
      <c r="S74" s="197"/>
      <c r="T74" s="188"/>
    </row>
    <row r="75" spans="3:20" ht="15.75" x14ac:dyDescent="0.25">
      <c r="C75" s="196" t="s">
        <v>347</v>
      </c>
      <c r="D75" s="200">
        <f>D76+D77</f>
        <v>10000000</v>
      </c>
      <c r="E75" s="200">
        <f>E76+E77</f>
        <v>10000000</v>
      </c>
      <c r="F75" s="200">
        <f>+F76+F77</f>
        <v>6393049.9900000002</v>
      </c>
      <c r="G75" s="200">
        <f>G76+G77</f>
        <v>62105.55</v>
      </c>
      <c r="H75" s="200">
        <f>H76+H77</f>
        <v>0</v>
      </c>
      <c r="I75" s="200">
        <f>I76+I77</f>
        <v>0</v>
      </c>
      <c r="J75" s="200">
        <f>J76+J77</f>
        <v>464047.79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f>SUM(F75:Q75)</f>
        <v>6919203.3300000001</v>
      </c>
      <c r="S75" s="199"/>
      <c r="T75" s="188"/>
    </row>
    <row r="76" spans="3:20" ht="15.75" x14ac:dyDescent="0.25">
      <c r="C76" s="194" t="s">
        <v>346</v>
      </c>
      <c r="D76" s="198">
        <v>10000000</v>
      </c>
      <c r="E76" s="198">
        <v>10000000</v>
      </c>
      <c r="F76" s="177">
        <v>6393049.9900000002</v>
      </c>
      <c r="G76" s="177">
        <v>62105.55</v>
      </c>
      <c r="H76" s="177">
        <v>0</v>
      </c>
      <c r="I76" s="177">
        <v>0</v>
      </c>
      <c r="J76" s="177">
        <v>464047.79</v>
      </c>
      <c r="K76" s="177"/>
      <c r="L76" s="177"/>
      <c r="M76" s="177"/>
      <c r="N76" s="177"/>
      <c r="O76" s="177"/>
      <c r="P76" s="177"/>
      <c r="Q76" s="177"/>
      <c r="R76" s="177"/>
      <c r="S76" s="197"/>
      <c r="T76" s="188"/>
    </row>
    <row r="77" spans="3:20" ht="15.75" x14ac:dyDescent="0.25">
      <c r="C77" s="194" t="s">
        <v>345</v>
      </c>
      <c r="D77" s="193">
        <v>0</v>
      </c>
      <c r="E77" s="193">
        <v>0</v>
      </c>
      <c r="F77" s="177">
        <v>0</v>
      </c>
      <c r="G77" s="177">
        <v>0</v>
      </c>
      <c r="H77" s="177">
        <v>0</v>
      </c>
      <c r="I77" s="177">
        <v>0</v>
      </c>
      <c r="K77" s="177"/>
      <c r="L77" s="177"/>
      <c r="M77" s="177"/>
      <c r="N77" s="177"/>
      <c r="O77" s="177"/>
      <c r="P77" s="177"/>
      <c r="Q77" s="177"/>
      <c r="R77" s="177"/>
      <c r="S77" s="197"/>
      <c r="T77" s="188"/>
    </row>
    <row r="78" spans="3:20" ht="15.75" x14ac:dyDescent="0.25">
      <c r="C78" s="196" t="s">
        <v>344</v>
      </c>
      <c r="D78" s="195">
        <v>0</v>
      </c>
      <c r="E78" s="195">
        <v>0</v>
      </c>
      <c r="F78" s="177">
        <v>0</v>
      </c>
      <c r="G78" s="177">
        <v>0</v>
      </c>
      <c r="H78" s="177">
        <v>0</v>
      </c>
      <c r="I78" s="177">
        <v>0</v>
      </c>
      <c r="K78" s="177"/>
      <c r="L78" s="177"/>
      <c r="M78" s="177"/>
      <c r="N78" s="177"/>
      <c r="O78" s="177"/>
      <c r="P78" s="177"/>
      <c r="Q78" s="177"/>
      <c r="R78" s="177"/>
      <c r="S78" s="177"/>
      <c r="T78" s="188"/>
    </row>
    <row r="79" spans="3:20" ht="15.75" x14ac:dyDescent="0.25">
      <c r="C79" s="194" t="s">
        <v>343</v>
      </c>
      <c r="D79" s="193">
        <v>0</v>
      </c>
      <c r="E79" s="193">
        <v>0</v>
      </c>
      <c r="F79" s="192">
        <v>0</v>
      </c>
      <c r="G79" s="192">
        <v>0</v>
      </c>
      <c r="H79" s="192"/>
      <c r="I79" s="192">
        <v>0</v>
      </c>
      <c r="J79" s="192"/>
      <c r="K79" s="192">
        <v>0</v>
      </c>
      <c r="L79" s="192"/>
      <c r="M79" s="192"/>
      <c r="N79" s="192"/>
      <c r="O79" s="192"/>
      <c r="P79" s="192"/>
      <c r="Q79" s="192"/>
      <c r="R79" s="192">
        <v>0</v>
      </c>
      <c r="S79" s="192"/>
      <c r="T79" s="188"/>
    </row>
    <row r="80" spans="3:20" ht="16.5" thickBot="1" x14ac:dyDescent="0.3">
      <c r="C80" s="191" t="s">
        <v>342</v>
      </c>
      <c r="D80" s="190">
        <f>D10+D16+D26+D36+D52+D62+D75</f>
        <v>1707625225</v>
      </c>
      <c r="E80" s="190">
        <f>+E75+E62+E52+E36+E26+E16+E10</f>
        <v>1707625225</v>
      </c>
      <c r="F80" s="190">
        <f>F10+F16+F26+F36+F52+F62+F75</f>
        <v>102720704.30999999</v>
      </c>
      <c r="G80" s="190">
        <f>G10+G16+G26+G36+G52+G62+G75</f>
        <v>106138350.05000001</v>
      </c>
      <c r="H80" s="190">
        <f>H10+H16+H26+H36+H52+H62+H75</f>
        <v>132290699.60000001</v>
      </c>
      <c r="I80" s="190">
        <f>I10+I16+I26+I36+I52+I62+I75</f>
        <v>122688463.93000001</v>
      </c>
      <c r="J80" s="190">
        <f>J10+J16+J26+J36+J52+J62+J75</f>
        <v>149892254.01999998</v>
      </c>
      <c r="K80" s="190">
        <f>K10+K16+K26+K36+K52+K62+K75</f>
        <v>0</v>
      </c>
      <c r="L80" s="190">
        <f>L10+L16+L26+L36+L52+L62+L75</f>
        <v>0</v>
      </c>
      <c r="M80" s="190">
        <f>M10+M16+M26+M36+M52+M62+M75</f>
        <v>0</v>
      </c>
      <c r="N80" s="190">
        <f>+N75+N62+N52+N36+N26+N16+N10</f>
        <v>0</v>
      </c>
      <c r="O80" s="190">
        <f>+O75+O62+O52+O36+O26+O16+O10</f>
        <v>0</v>
      </c>
      <c r="P80" s="190">
        <f>+P75+P62+P52+P36+P26+P16+P10</f>
        <v>0</v>
      </c>
      <c r="Q80" s="190">
        <f>+Q75+Q62+Q52+Q36+Q26+Q16+Q10</f>
        <v>0</v>
      </c>
      <c r="R80" s="190">
        <f>+R75+R62+R52+R36+R26+R16+R10</f>
        <v>613730471.90999997</v>
      </c>
      <c r="S80" s="189"/>
      <c r="T80" s="188"/>
    </row>
    <row r="81" spans="3:19" ht="48.75" customHeight="1" thickBot="1" x14ac:dyDescent="0.4">
      <c r="C81" s="182" t="s">
        <v>341</v>
      </c>
      <c r="E81" s="183"/>
      <c r="F81" s="187"/>
      <c r="G81" s="187"/>
      <c r="H81" s="187"/>
      <c r="I81" s="187"/>
      <c r="J81" s="187"/>
      <c r="K81" s="187"/>
      <c r="L81" s="183"/>
      <c r="M81" s="183"/>
      <c r="P81"/>
      <c r="Q81"/>
      <c r="R81" s="186"/>
      <c r="S81" s="186"/>
    </row>
    <row r="82" spans="3:19" ht="66.75" customHeight="1" thickBot="1" x14ac:dyDescent="0.4">
      <c r="C82" s="185" t="s">
        <v>340</v>
      </c>
      <c r="D82" s="184"/>
      <c r="F82" s="183"/>
      <c r="G82" s="183"/>
      <c r="H82" s="183"/>
      <c r="I82" s="183"/>
      <c r="J82" s="183"/>
      <c r="K82" s="183"/>
      <c r="L82" s="183"/>
      <c r="M82" s="183"/>
      <c r="P82"/>
      <c r="Q82"/>
    </row>
    <row r="83" spans="3:19" ht="126.75" customHeight="1" thickBot="1" x14ac:dyDescent="0.4">
      <c r="C83" s="182" t="s">
        <v>339</v>
      </c>
      <c r="I83" s="177"/>
      <c r="K83" s="181"/>
      <c r="P83"/>
      <c r="Q83"/>
    </row>
    <row r="84" spans="3:19" ht="39" customHeight="1" x14ac:dyDescent="0.35"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/>
    </row>
    <row r="85" spans="3:19" x14ac:dyDescent="0.35"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INGRESOS Y EGRESOS</vt:lpstr>
      <vt:lpstr>Presup. Aprobado-Ejec OAI</vt:lpstr>
      <vt:lpstr>' INGRESOS Y EGRESOS'!Área_de_impresión</vt:lpstr>
      <vt:lpstr>'Presup. Aprobado-Ejec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2024-06-20T19:28:42Z</cp:lastPrinted>
  <dcterms:created xsi:type="dcterms:W3CDTF">2023-04-03T19:08:33Z</dcterms:created>
  <dcterms:modified xsi:type="dcterms:W3CDTF">2024-06-20T19:30:15Z</dcterms:modified>
</cp:coreProperties>
</file>