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Documents\EVIDENCIAS DEL SUB-PORTAL\FINANZAS\Relacion Ingresos &amp; Egresos\2024\"/>
    </mc:Choice>
  </mc:AlternateContent>
  <xr:revisionPtr revIDLastSave="0" documentId="8_{C658887E-60AF-41F0-9748-73C2257CE8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NIO 2024" sheetId="1" r:id="rId1"/>
    <sheet name="Presup. Aprobado-Ejec OAI" sheetId="2" r:id="rId2"/>
  </sheets>
  <definedNames>
    <definedName name="_xlnm.Print_Area" localSheetId="0">'JUNIO 2024'!$A$1:$F$532</definedName>
    <definedName name="_xlnm.Print_Area" localSheetId="1">'Presup. Aprobado-Ejec OAI'!$A$1:$S$85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2" l="1"/>
  <c r="E10" i="2"/>
  <c r="F10" i="2"/>
  <c r="G10" i="2"/>
  <c r="R10" i="2" s="1"/>
  <c r="H10" i="2"/>
  <c r="I10" i="2"/>
  <c r="I80" i="2" s="1"/>
  <c r="J10" i="2"/>
  <c r="J80" i="2" s="1"/>
  <c r="K10" i="2"/>
  <c r="L10" i="2"/>
  <c r="M10" i="2"/>
  <c r="N10" i="2"/>
  <c r="O10" i="2"/>
  <c r="P10" i="2"/>
  <c r="Q10" i="2"/>
  <c r="R11" i="2"/>
  <c r="R12" i="2"/>
  <c r="R13" i="2"/>
  <c r="R14" i="2"/>
  <c r="R15" i="2"/>
  <c r="D16" i="2"/>
  <c r="D80" i="2" s="1"/>
  <c r="E16" i="2"/>
  <c r="E80" i="2" s="1"/>
  <c r="F16" i="2"/>
  <c r="F80" i="2" s="1"/>
  <c r="G16" i="2"/>
  <c r="H16" i="2"/>
  <c r="I16" i="2"/>
  <c r="J16" i="2"/>
  <c r="K16" i="2"/>
  <c r="K80" i="2" s="1"/>
  <c r="L16" i="2"/>
  <c r="L80" i="2" s="1"/>
  <c r="M16" i="2"/>
  <c r="M80" i="2" s="1"/>
  <c r="N16" i="2"/>
  <c r="O16" i="2"/>
  <c r="P16" i="2"/>
  <c r="Q16" i="2"/>
  <c r="R17" i="2"/>
  <c r="R18" i="2"/>
  <c r="R19" i="2"/>
  <c r="R20" i="2"/>
  <c r="R21" i="2"/>
  <c r="R22" i="2"/>
  <c r="R23" i="2"/>
  <c r="R24" i="2"/>
  <c r="R25" i="2"/>
  <c r="D26" i="2"/>
  <c r="E26" i="2"/>
  <c r="F26" i="2"/>
  <c r="R26" i="2" s="1"/>
  <c r="G26" i="2"/>
  <c r="G80" i="2" s="1"/>
  <c r="H26" i="2"/>
  <c r="I26" i="2"/>
  <c r="J26" i="2"/>
  <c r="K26" i="2"/>
  <c r="L26" i="2"/>
  <c r="M26" i="2"/>
  <c r="N26" i="2"/>
  <c r="O26" i="2"/>
  <c r="P26" i="2"/>
  <c r="Q26" i="2"/>
  <c r="R27" i="2"/>
  <c r="R28" i="2"/>
  <c r="R29" i="2"/>
  <c r="R30" i="2"/>
  <c r="R31" i="2"/>
  <c r="R32" i="2"/>
  <c r="R33" i="2"/>
  <c r="R34" i="2"/>
  <c r="R35" i="2"/>
  <c r="D36" i="2"/>
  <c r="E36" i="2"/>
  <c r="F36" i="2"/>
  <c r="R36" i="2" s="1"/>
  <c r="G36" i="2"/>
  <c r="H36" i="2"/>
  <c r="I36" i="2"/>
  <c r="J36" i="2"/>
  <c r="K36" i="2"/>
  <c r="L36" i="2"/>
  <c r="M36" i="2"/>
  <c r="N36" i="2"/>
  <c r="O36" i="2"/>
  <c r="O80" i="2" s="1"/>
  <c r="P36" i="2"/>
  <c r="Q36" i="2"/>
  <c r="R37" i="2"/>
  <c r="R38" i="2"/>
  <c r="R39" i="2"/>
  <c r="R43" i="2"/>
  <c r="R44" i="2"/>
  <c r="R45" i="2"/>
  <c r="R46" i="2"/>
  <c r="R47" i="2"/>
  <c r="R48" i="2"/>
  <c r="R51" i="2"/>
  <c r="D52" i="2"/>
  <c r="E52" i="2"/>
  <c r="F52" i="2"/>
  <c r="R52" i="2" s="1"/>
  <c r="G52" i="2"/>
  <c r="H52" i="2"/>
  <c r="I52" i="2"/>
  <c r="J52" i="2"/>
  <c r="K52" i="2"/>
  <c r="L52" i="2"/>
  <c r="M52" i="2"/>
  <c r="N52" i="2"/>
  <c r="O52" i="2"/>
  <c r="P52" i="2"/>
  <c r="Q52" i="2"/>
  <c r="R53" i="2"/>
  <c r="R54" i="2"/>
  <c r="R55" i="2"/>
  <c r="R56" i="2"/>
  <c r="R57" i="2"/>
  <c r="R58" i="2"/>
  <c r="R59" i="2"/>
  <c r="R60" i="2"/>
  <c r="R61" i="2"/>
  <c r="D62" i="2"/>
  <c r="E62" i="2"/>
  <c r="F62" i="2"/>
  <c r="G62" i="2"/>
  <c r="H62" i="2"/>
  <c r="R62" i="2" s="1"/>
  <c r="I62" i="2"/>
  <c r="J62" i="2"/>
  <c r="K62" i="2"/>
  <c r="N62" i="2"/>
  <c r="N80" i="2" s="1"/>
  <c r="O62" i="2"/>
  <c r="P62" i="2"/>
  <c r="P80" i="2" s="1"/>
  <c r="Q62" i="2"/>
  <c r="R63" i="2"/>
  <c r="R64" i="2"/>
  <c r="R65" i="2"/>
  <c r="D66" i="2"/>
  <c r="E66" i="2"/>
  <c r="F66" i="2"/>
  <c r="G66" i="2"/>
  <c r="H66" i="2"/>
  <c r="I66" i="2"/>
  <c r="J66" i="2"/>
  <c r="K66" i="2"/>
  <c r="R66" i="2"/>
  <c r="R67" i="2"/>
  <c r="R68" i="2"/>
  <c r="R69" i="2"/>
  <c r="R70" i="2"/>
  <c r="D71" i="2"/>
  <c r="E71" i="2"/>
  <c r="R71" i="2"/>
  <c r="R72" i="2"/>
  <c r="R73" i="2"/>
  <c r="R74" i="2"/>
  <c r="D75" i="2"/>
  <c r="E75" i="2"/>
  <c r="F75" i="2"/>
  <c r="R75" i="2" s="1"/>
  <c r="G75" i="2"/>
  <c r="H75" i="2"/>
  <c r="I75" i="2"/>
  <c r="J75" i="2"/>
  <c r="K75" i="2"/>
  <c r="R76" i="2"/>
  <c r="H80" i="2"/>
  <c r="Q80" i="2"/>
  <c r="R16" i="2" l="1"/>
  <c r="R80" i="2" s="1"/>
</calcChain>
</file>

<file path=xl/sharedStrings.xml><?xml version="1.0" encoding="utf-8"?>
<sst xmlns="http://schemas.openxmlformats.org/spreadsheetml/2006/main" count="1045" uniqueCount="538">
  <si>
    <t>REFERENCIA</t>
  </si>
  <si>
    <t>VALOR RD$</t>
  </si>
  <si>
    <t>TOTAL RD$</t>
  </si>
  <si>
    <t>DEP. EN RD$</t>
  </si>
  <si>
    <t>DEP. EN US</t>
  </si>
  <si>
    <t>TOTAL GENERAL</t>
  </si>
  <si>
    <t>VALOR US$</t>
  </si>
  <si>
    <t>FECHA</t>
  </si>
  <si>
    <t>PUERTO</t>
  </si>
  <si>
    <t>CONCEPTO</t>
  </si>
  <si>
    <t>REF.</t>
  </si>
  <si>
    <t>CUENTA NOMINA No. 010-500126-0</t>
  </si>
  <si>
    <t>DEPOSITOS BANCARIOS</t>
  </si>
  <si>
    <t>CUENTA OPERACIONES No. 010-500107-4</t>
  </si>
  <si>
    <t>OFIC.CENT.</t>
  </si>
  <si>
    <t>ACH</t>
  </si>
  <si>
    <t>HAINA OCCIDENTAL</t>
  </si>
  <si>
    <t>MANZANILLO</t>
  </si>
  <si>
    <t>FECHA INGRESO</t>
  </si>
  <si>
    <t>DESCRIPCION</t>
  </si>
  <si>
    <t>VALOR</t>
  </si>
  <si>
    <t xml:space="preserve">TASA </t>
  </si>
  <si>
    <t>AZUA</t>
  </si>
  <si>
    <t>CUENTA OPERACIONES</t>
  </si>
  <si>
    <t>TOTAL</t>
  </si>
  <si>
    <t>Cta # 010-500107-4</t>
  </si>
  <si>
    <t>DEPOSITO</t>
  </si>
  <si>
    <t>CREDITO CUENTA CORRIENTE</t>
  </si>
  <si>
    <t>CR CTA.CTE</t>
  </si>
  <si>
    <t>RELACION DE PAGOS ACH</t>
  </si>
  <si>
    <t>CONCILIACION DE CUENTA NOMINA</t>
  </si>
  <si>
    <t>Cta # 010-500126-0</t>
  </si>
  <si>
    <t>DEPOSITOS EN TRANSITOS</t>
  </si>
  <si>
    <t xml:space="preserve"> TOTAL </t>
  </si>
  <si>
    <t xml:space="preserve">SANTA BARBARA </t>
  </si>
  <si>
    <t>Fecha</t>
  </si>
  <si>
    <t>Beneficiario</t>
  </si>
  <si>
    <t>Concepto</t>
  </si>
  <si>
    <t>Monto</t>
  </si>
  <si>
    <t>DEPOSITOS EN TRANSITO</t>
  </si>
  <si>
    <t xml:space="preserve">-   </t>
  </si>
  <si>
    <t>CALDERA BANI</t>
  </si>
  <si>
    <t>SAN PEDRO DE MACORIS</t>
  </si>
  <si>
    <t>LA CANA</t>
  </si>
  <si>
    <t>LUPERON</t>
  </si>
  <si>
    <t>SANTA BARBARA</t>
  </si>
  <si>
    <t>BARAHONA</t>
  </si>
  <si>
    <t>LA ROMANA</t>
  </si>
  <si>
    <t>OFICINA CENTRAL</t>
  </si>
  <si>
    <t>PAGO ACH</t>
  </si>
  <si>
    <t xml:space="preserve"> -   </t>
  </si>
  <si>
    <t xml:space="preserve">SAMANA </t>
  </si>
  <si>
    <t>30070509-8</t>
  </si>
  <si>
    <t>820040243-1</t>
  </si>
  <si>
    <t>820040246-1</t>
  </si>
  <si>
    <t xml:space="preserve">Numero </t>
  </si>
  <si>
    <t xml:space="preserve">Cuenta </t>
  </si>
  <si>
    <t>REPOSICION DE CAJA CHICA</t>
  </si>
  <si>
    <t>CUENTA DOLAR No. 010-238720-6</t>
  </si>
  <si>
    <t>US/RD$</t>
  </si>
  <si>
    <t>PUERTO LA ROMANA</t>
  </si>
  <si>
    <t>SUB TOTAL</t>
  </si>
  <si>
    <t>PUERTO LUPERON</t>
  </si>
  <si>
    <t>49110200-1</t>
  </si>
  <si>
    <t>50004451-1</t>
  </si>
  <si>
    <t>820010509-3</t>
  </si>
  <si>
    <t>820010512-3</t>
  </si>
  <si>
    <t>820010211-1</t>
  </si>
  <si>
    <t>878861-13</t>
  </si>
  <si>
    <t>820040231-1</t>
  </si>
  <si>
    <t>769038-1</t>
  </si>
  <si>
    <t>820040128-1</t>
  </si>
  <si>
    <t>820040134-3</t>
  </si>
  <si>
    <t>30070444-13</t>
  </si>
  <si>
    <t>820010510-3</t>
  </si>
  <si>
    <t>820010158-3</t>
  </si>
  <si>
    <t>200102224-3</t>
  </si>
  <si>
    <t>20010133-3</t>
  </si>
  <si>
    <t>30020027-13</t>
  </si>
  <si>
    <t>30020030-13</t>
  </si>
  <si>
    <t>30020036-13</t>
  </si>
  <si>
    <t>30020039-13</t>
  </si>
  <si>
    <t>820020103-3</t>
  </si>
  <si>
    <t>820040416-3</t>
  </si>
  <si>
    <t>820020105-3</t>
  </si>
  <si>
    <t>820040180-3</t>
  </si>
  <si>
    <t>820040185-3</t>
  </si>
  <si>
    <t>820040164-3</t>
  </si>
  <si>
    <t>20010190-3</t>
  </si>
  <si>
    <t>21607428-13</t>
  </si>
  <si>
    <t>30030314-13</t>
  </si>
  <si>
    <t>30030317-13</t>
  </si>
  <si>
    <t>820040484-3</t>
  </si>
  <si>
    <t>820040487-3</t>
  </si>
  <si>
    <t>040162-3</t>
  </si>
  <si>
    <t>10030212-3</t>
  </si>
  <si>
    <t>820020252-3</t>
  </si>
  <si>
    <t>20020159-3</t>
  </si>
  <si>
    <t xml:space="preserve">     JUNIO 2024</t>
  </si>
  <si>
    <t xml:space="preserve">  PAGOS ACH</t>
  </si>
  <si>
    <t>020242-3</t>
  </si>
  <si>
    <t>020245-3</t>
  </si>
  <si>
    <t>020248-3</t>
  </si>
  <si>
    <t>21607430-13</t>
  </si>
  <si>
    <t>30030017-13</t>
  </si>
  <si>
    <t>30030020-13</t>
  </si>
  <si>
    <t>30030023-13</t>
  </si>
  <si>
    <t>SUBCIDIO DE MATERNIDAD</t>
  </si>
  <si>
    <t xml:space="preserve">FECHA </t>
  </si>
  <si>
    <t xml:space="preserve">VALOR </t>
  </si>
  <si>
    <t>10030120-5</t>
  </si>
  <si>
    <t xml:space="preserve">BOCA CHICA </t>
  </si>
  <si>
    <t>9125025-6</t>
  </si>
  <si>
    <t>PUERTO PLATA</t>
  </si>
  <si>
    <t>610923739-6</t>
  </si>
  <si>
    <t>90536817-1</t>
  </si>
  <si>
    <t>0030501-12</t>
  </si>
  <si>
    <t>30010852-8</t>
  </si>
  <si>
    <t>30010855-26</t>
  </si>
  <si>
    <t>60010237-10</t>
  </si>
  <si>
    <t>22850751-1</t>
  </si>
  <si>
    <t>820040018-1</t>
  </si>
  <si>
    <t>820040021-1</t>
  </si>
  <si>
    <t>8220040024-1</t>
  </si>
  <si>
    <t>610921898-6</t>
  </si>
  <si>
    <t>10060068-5</t>
  </si>
  <si>
    <t>30110591-26</t>
  </si>
  <si>
    <t xml:space="preserve">30110591-26 </t>
  </si>
  <si>
    <t>921502-13</t>
  </si>
  <si>
    <t>610849807-6</t>
  </si>
  <si>
    <t>820010052-1</t>
  </si>
  <si>
    <t>0020090-11</t>
  </si>
  <si>
    <t>SAMANA</t>
  </si>
  <si>
    <t>0020093-11</t>
  </si>
  <si>
    <t>0020096-11</t>
  </si>
  <si>
    <t>0020099-1</t>
  </si>
  <si>
    <t>850759-1</t>
  </si>
  <si>
    <t>10060047-5</t>
  </si>
  <si>
    <t>60031252-10</t>
  </si>
  <si>
    <t>60010240-10</t>
  </si>
  <si>
    <t>30010447-8</t>
  </si>
  <si>
    <t>820010014-1</t>
  </si>
  <si>
    <t>610849952-6</t>
  </si>
  <si>
    <t>10060198-5</t>
  </si>
  <si>
    <t>070314-21</t>
  </si>
  <si>
    <t>820040315-1</t>
  </si>
  <si>
    <t>820040318-1</t>
  </si>
  <si>
    <t>30010470-8</t>
  </si>
  <si>
    <t>197714-21</t>
  </si>
  <si>
    <t>700030031-6</t>
  </si>
  <si>
    <t>0060204-5</t>
  </si>
  <si>
    <t>70050219-17</t>
  </si>
  <si>
    <t>30090557-8</t>
  </si>
  <si>
    <t>608763755-6</t>
  </si>
  <si>
    <t>60080272-5</t>
  </si>
  <si>
    <t>700070331-6</t>
  </si>
  <si>
    <t>100170009-1</t>
  </si>
  <si>
    <t>10110097-5</t>
  </si>
  <si>
    <t>110102-5</t>
  </si>
  <si>
    <t>3875341-8</t>
  </si>
  <si>
    <t>4580612-11</t>
  </si>
  <si>
    <t>820040549-1</t>
  </si>
  <si>
    <t>820040552-1</t>
  </si>
  <si>
    <t>820040555-1</t>
  </si>
  <si>
    <t>30010783-8</t>
  </si>
  <si>
    <t>0020067-6</t>
  </si>
  <si>
    <t>71185-17</t>
  </si>
  <si>
    <t>10060213-5</t>
  </si>
  <si>
    <t>820040311-1</t>
  </si>
  <si>
    <t>592141-1</t>
  </si>
  <si>
    <t>30070591-8</t>
  </si>
  <si>
    <t>433082-1</t>
  </si>
  <si>
    <t>60891426-6</t>
  </si>
  <si>
    <t>310060073-5</t>
  </si>
  <si>
    <t>10060076-5</t>
  </si>
  <si>
    <t>00010174-12</t>
  </si>
  <si>
    <t>820010436-1</t>
  </si>
  <si>
    <t>820010440-1</t>
  </si>
  <si>
    <t>8269659-9</t>
  </si>
  <si>
    <t>30110415-8</t>
  </si>
  <si>
    <t>20150750-6</t>
  </si>
  <si>
    <t>608761708-6</t>
  </si>
  <si>
    <t>310060166-5</t>
  </si>
  <si>
    <t>10060237-5</t>
  </si>
  <si>
    <t>310060240-5</t>
  </si>
  <si>
    <t>820010279-1</t>
  </si>
  <si>
    <t>820010282-1</t>
  </si>
  <si>
    <t>30070555-8</t>
  </si>
  <si>
    <t>608760121-6</t>
  </si>
  <si>
    <t>10060111-11</t>
  </si>
  <si>
    <t>10060114-11</t>
  </si>
  <si>
    <t>10060118-11</t>
  </si>
  <si>
    <t>10060121-11</t>
  </si>
  <si>
    <t>70050131-17</t>
  </si>
  <si>
    <t>10040175-5</t>
  </si>
  <si>
    <t>820020306-1</t>
  </si>
  <si>
    <t>820020310-1</t>
  </si>
  <si>
    <t>30050315-8</t>
  </si>
  <si>
    <t>20150751-6</t>
  </si>
  <si>
    <t>608761089-6</t>
  </si>
  <si>
    <t>10050034-5</t>
  </si>
  <si>
    <t>4180853-1</t>
  </si>
  <si>
    <t>4218079-1</t>
  </si>
  <si>
    <t>608760241-6</t>
  </si>
  <si>
    <t>10040413-5</t>
  </si>
  <si>
    <t>820040594-1</t>
  </si>
  <si>
    <t>820040597-1</t>
  </si>
  <si>
    <t>820040600-1</t>
  </si>
  <si>
    <t>0060466-11</t>
  </si>
  <si>
    <t>30010778-26</t>
  </si>
  <si>
    <t xml:space="preserve">LA CANA </t>
  </si>
  <si>
    <t>30010781-8</t>
  </si>
  <si>
    <t>20150752-6</t>
  </si>
  <si>
    <t>611400253-6</t>
  </si>
  <si>
    <t>70050125-17</t>
  </si>
  <si>
    <t>10060141-5</t>
  </si>
  <si>
    <t>820010416-1</t>
  </si>
  <si>
    <t>820010419-1</t>
  </si>
  <si>
    <t>611401875-6</t>
  </si>
  <si>
    <t>310060093-5</t>
  </si>
  <si>
    <t>30110034-8</t>
  </si>
  <si>
    <t>70050156-17</t>
  </si>
  <si>
    <t>400030675-9</t>
  </si>
  <si>
    <t>820040284-1</t>
  </si>
  <si>
    <t>820040287-1</t>
  </si>
  <si>
    <t>6017029-11</t>
  </si>
  <si>
    <t>30010394-8</t>
  </si>
  <si>
    <t>611401952-6</t>
  </si>
  <si>
    <t>10010176-5</t>
  </si>
  <si>
    <t>7430180-26</t>
  </si>
  <si>
    <t>820040252-1</t>
  </si>
  <si>
    <t>820040255-1</t>
  </si>
  <si>
    <t>30010353-26</t>
  </si>
  <si>
    <t>30010356-8</t>
  </si>
  <si>
    <t>611400512-6</t>
  </si>
  <si>
    <t>20150753-6</t>
  </si>
  <si>
    <t>10020162-11</t>
  </si>
  <si>
    <t>10010195-5</t>
  </si>
  <si>
    <t>10020300-20</t>
  </si>
  <si>
    <t>00090160-9</t>
  </si>
  <si>
    <t>22850792-1</t>
  </si>
  <si>
    <t>22850785-1</t>
  </si>
  <si>
    <t>820010368-1</t>
  </si>
  <si>
    <t>820010371-1</t>
  </si>
  <si>
    <t>608944488-60</t>
  </si>
  <si>
    <t>22850758-1</t>
  </si>
  <si>
    <t>22850750-1</t>
  </si>
  <si>
    <t>22850754-1</t>
  </si>
  <si>
    <t>22850752-1</t>
  </si>
  <si>
    <t>22850781-1</t>
  </si>
  <si>
    <t>609097311-6</t>
  </si>
  <si>
    <t>820040529-1</t>
  </si>
  <si>
    <t>820040532-1</t>
  </si>
  <si>
    <t>820040535-1</t>
  </si>
  <si>
    <t>0040592-12</t>
  </si>
  <si>
    <t>30090879-8</t>
  </si>
  <si>
    <t>608765030-6</t>
  </si>
  <si>
    <t>310010086-5</t>
  </si>
  <si>
    <t>820040303-1</t>
  </si>
  <si>
    <t>820040306-1</t>
  </si>
  <si>
    <t>30070582-8</t>
  </si>
  <si>
    <t>564025110-6</t>
  </si>
  <si>
    <t>010098-1</t>
  </si>
  <si>
    <t>310010122-5</t>
  </si>
  <si>
    <t>6191445-8</t>
  </si>
  <si>
    <t>50040270-12</t>
  </si>
  <si>
    <t>040423-1</t>
  </si>
  <si>
    <t>040426-1</t>
  </si>
  <si>
    <t>30070698-8</t>
  </si>
  <si>
    <t>608765256-6</t>
  </si>
  <si>
    <t>5693103-13</t>
  </si>
  <si>
    <t>010335-1</t>
  </si>
  <si>
    <t>010339-1</t>
  </si>
  <si>
    <t>010342-1</t>
  </si>
  <si>
    <t>30110513-8</t>
  </si>
  <si>
    <t>608764995-6</t>
  </si>
  <si>
    <t>10060159-11</t>
  </si>
  <si>
    <t>310030180-5</t>
  </si>
  <si>
    <t>310030183-5</t>
  </si>
  <si>
    <t>020269-1</t>
  </si>
  <si>
    <t>020272-1</t>
  </si>
  <si>
    <t>60010688-10</t>
  </si>
  <si>
    <t>60010691-10</t>
  </si>
  <si>
    <t>60010685-10</t>
  </si>
  <si>
    <t>60010679-10</t>
  </si>
  <si>
    <t>60010682-10</t>
  </si>
  <si>
    <t>60010694-10</t>
  </si>
  <si>
    <t>130010424-26</t>
  </si>
  <si>
    <t>130010427-8</t>
  </si>
  <si>
    <t>JUNIO DEL 2024</t>
  </si>
  <si>
    <t>020478-1</t>
  </si>
  <si>
    <t>020475-1</t>
  </si>
  <si>
    <t>020472-1</t>
  </si>
  <si>
    <t>020461-1</t>
  </si>
  <si>
    <t>020458-1</t>
  </si>
  <si>
    <t>608765891-6</t>
  </si>
  <si>
    <t>611423246-6</t>
  </si>
  <si>
    <t xml:space="preserve">TOTAL GENERAL </t>
  </si>
  <si>
    <t>266400</t>
  </si>
  <si>
    <t>266401</t>
  </si>
  <si>
    <t>266402</t>
  </si>
  <si>
    <t>266403</t>
  </si>
  <si>
    <t>266404</t>
  </si>
  <si>
    <t>266405</t>
  </si>
  <si>
    <t>266406</t>
  </si>
  <si>
    <t>266407</t>
  </si>
  <si>
    <t>266408</t>
  </si>
  <si>
    <t>266409</t>
  </si>
  <si>
    <t>266410</t>
  </si>
  <si>
    <t>266411</t>
  </si>
  <si>
    <t>266412</t>
  </si>
  <si>
    <t>266413</t>
  </si>
  <si>
    <t>266414</t>
  </si>
  <si>
    <t>266415</t>
  </si>
  <si>
    <t>266416</t>
  </si>
  <si>
    <t>266417</t>
  </si>
  <si>
    <t>266418</t>
  </si>
  <si>
    <t>266419</t>
  </si>
  <si>
    <t>266420</t>
  </si>
  <si>
    <t>266421</t>
  </si>
  <si>
    <t>266422</t>
  </si>
  <si>
    <t>266423</t>
  </si>
  <si>
    <t>266424</t>
  </si>
  <si>
    <t>266425</t>
  </si>
  <si>
    <t>266426</t>
  </si>
  <si>
    <t>266427</t>
  </si>
  <si>
    <t>266428</t>
  </si>
  <si>
    <t>266429</t>
  </si>
  <si>
    <t>266430</t>
  </si>
  <si>
    <t>266431</t>
  </si>
  <si>
    <t>266432</t>
  </si>
  <si>
    <t>266433</t>
  </si>
  <si>
    <t>266434</t>
  </si>
  <si>
    <t>266435</t>
  </si>
  <si>
    <t>266436</t>
  </si>
  <si>
    <t>266437</t>
  </si>
  <si>
    <t>266438</t>
  </si>
  <si>
    <t>266439</t>
  </si>
  <si>
    <t>266440</t>
  </si>
  <si>
    <t>266441</t>
  </si>
  <si>
    <t>266442</t>
  </si>
  <si>
    <t>266443</t>
  </si>
  <si>
    <t>266444</t>
  </si>
  <si>
    <t>266445</t>
  </si>
  <si>
    <t>266446</t>
  </si>
  <si>
    <t>266447</t>
  </si>
  <si>
    <t>266448</t>
  </si>
  <si>
    <t>266449</t>
  </si>
  <si>
    <t>266450</t>
  </si>
  <si>
    <t>266451</t>
  </si>
  <si>
    <t>266452</t>
  </si>
  <si>
    <t>10/6/2024</t>
  </si>
  <si>
    <t>11/6/2024</t>
  </si>
  <si>
    <t>12/6/2024</t>
  </si>
  <si>
    <t>13/6/2024</t>
  </si>
  <si>
    <t>14/6/2024</t>
  </si>
  <si>
    <t>18/6/2024</t>
  </si>
  <si>
    <t>24/6/2024</t>
  </si>
  <si>
    <t>26/6/2024</t>
  </si>
  <si>
    <t>28/6/2024</t>
  </si>
  <si>
    <t>CAROLAY CARABALLO AMPARO</t>
  </si>
  <si>
    <t>WENDY DILONE DIAZ</t>
  </si>
  <si>
    <t>INSTITUTO DE AUXILIOS Y VIVIENDA (INAVI)</t>
  </si>
  <si>
    <t>SIND. NAC. TRABAJADORES Y EMPLEADOS DE APORDOM</t>
  </si>
  <si>
    <t>CESARIO BRITO LORENZO</t>
  </si>
  <si>
    <t>*** ANULADO ***</t>
  </si>
  <si>
    <t>KATIUSA JACQUELINES RAMIREZ NUÑEZ</t>
  </si>
  <si>
    <t>HILARY ELIANA NUÑEZ REYNOSO</t>
  </si>
  <si>
    <t>JOSE OVIDIO VASQUEZ CRUZ</t>
  </si>
  <si>
    <t>CONFESORA MANZANO GARCIA</t>
  </si>
  <si>
    <t>OSIRIS ARANGO CASTRO</t>
  </si>
  <si>
    <t>GILBERTO ALEXANDER MARTIN RAMIREZ CRUZ</t>
  </si>
  <si>
    <t>JISWEL JOSE NUÑEZ BATISTA</t>
  </si>
  <si>
    <t>SANDY DE JESUS ARIAS SANTANA</t>
  </si>
  <si>
    <t>ANA MARIA DE LOS SANTOS PAULINO</t>
  </si>
  <si>
    <t>LISBETH AMELIA CONCEPCION TAVAREZ</t>
  </si>
  <si>
    <t>ANYARLENE BERGES PEÑA</t>
  </si>
  <si>
    <t>MARILU SIERRA</t>
  </si>
  <si>
    <t>FRANCISCO LEONARDO PEGUERO ANDUJAR</t>
  </si>
  <si>
    <t>LINELVIS MICHELL DIAZ TAVERAS</t>
  </si>
  <si>
    <t>LUIS ARLES VIVIECA MADRIGAL</t>
  </si>
  <si>
    <t>LUIS ANDRES CUEVAS SUAREZ</t>
  </si>
  <si>
    <t>WILLY JEAN CARLOS BELLO DE LOS REYES</t>
  </si>
  <si>
    <t>FELIX DANIEL SANTANA ESPIRITUSANTO</t>
  </si>
  <si>
    <t>YSIDRA DIOSMARY ALTAGRACIA LIVENT DE TOVAR</t>
  </si>
  <si>
    <t>BLADIMIR ANTONIO SANCHEZ CALDERON</t>
  </si>
  <si>
    <t>CARMEN ROSA ROSARIO DE DE OLEO</t>
  </si>
  <si>
    <t>SUSI DE LA CRUZ</t>
  </si>
  <si>
    <t>GRETCHEN ELAINE VALDEZ MONSANTO</t>
  </si>
  <si>
    <t>BRENDA ESTEL GARCIA GONZALEZ</t>
  </si>
  <si>
    <t>WILLIAM LORENZO DIAZ</t>
  </si>
  <si>
    <t>JOHAN MANUEL PONCIANO FELIPE</t>
  </si>
  <si>
    <t>ORNAN SANTANA ESPIRITUSANTO</t>
  </si>
  <si>
    <t>MICHAEL BETANEO VILLAR RODRIGUEZ</t>
  </si>
  <si>
    <t>PATRICIO JESUS LEON CRUZ</t>
  </si>
  <si>
    <t>GENESIS GERALDINA DE LOS SANTOS MATOS</t>
  </si>
  <si>
    <t xml:space="preserve">UNIVERSIDAD CATOLICA SANTO DOMINGO (UCSD) </t>
  </si>
  <si>
    <t>ASOCIACION DOM. DE EXPORTADORES (ADOEXPO)</t>
  </si>
  <si>
    <t>COLEGIO DOM. ING. ARQ. Y AGRIMENSORES (CODIA)</t>
  </si>
  <si>
    <t>YUDY YSABEL CABREJA PIMENTEL</t>
  </si>
  <si>
    <t>KARINA VASQUEZ VASQUEZ</t>
  </si>
  <si>
    <t>NERKY DIANELA NIVAR</t>
  </si>
  <si>
    <t>VIOLETA YSABEL DIAZ CHERY</t>
  </si>
  <si>
    <t>CARMEN LIDIA DE LA CRUZ MARTINEZ</t>
  </si>
  <si>
    <t>JOHANNY MARIA CARREÑO PIMENTEL</t>
  </si>
  <si>
    <t>YRMA MARINA GUADALUPE LUNA MARTINEZ</t>
  </si>
  <si>
    <t>DENURYS ENERLISSA TIBURCIO SALAS</t>
  </si>
  <si>
    <t>GUMERCINDO REYES MEDINA</t>
  </si>
  <si>
    <t>JULIO VIZCAINO RODRIGUEZ</t>
  </si>
  <si>
    <t>BRENDA NATALIE COHEN BAEZ</t>
  </si>
  <si>
    <t>YLARIO MONTERO ENCARNACION</t>
  </si>
  <si>
    <t>LUIS TOMAS DOMINGUEZ GARABITOS</t>
  </si>
  <si>
    <t>PAGO RETENCION A EMPLEADOS</t>
  </si>
  <si>
    <t>PRESTACIONES LABORALES</t>
  </si>
  <si>
    <t>DIETA CONSEJO ADM.</t>
  </si>
  <si>
    <t>PREMIO A EMPLEADOS</t>
  </si>
  <si>
    <t>DONACIONES</t>
  </si>
  <si>
    <t>ASISTENCIA ECONOMICA</t>
  </si>
  <si>
    <t>NOMINA</t>
  </si>
  <si>
    <t>266453</t>
  </si>
  <si>
    <t>266454</t>
  </si>
  <si>
    <t>266455</t>
  </si>
  <si>
    <t>266456</t>
  </si>
  <si>
    <t>266457</t>
  </si>
  <si>
    <t>266458</t>
  </si>
  <si>
    <t>266459</t>
  </si>
  <si>
    <t>266460</t>
  </si>
  <si>
    <t>266461</t>
  </si>
  <si>
    <t>266462</t>
  </si>
  <si>
    <t>JOEL LUIS JIMENEZ OFFRER</t>
  </si>
  <si>
    <t>LORENZO SANTANA</t>
  </si>
  <si>
    <t>JUANA FRANCISCA RAMIREZ UPIA</t>
  </si>
  <si>
    <t>RAMON ALMANZOR CABRERA CANDELARIO</t>
  </si>
  <si>
    <t>YBIS DANITZA ROBLES GARCIA</t>
  </si>
  <si>
    <t>ARELYS ALTAGRACIA SOTO TEJEDA</t>
  </si>
  <si>
    <t>OLGA YOVANSKA NUÑEZ SANCHEZ</t>
  </si>
  <si>
    <t>ULISES PORFIRIO JIMENEZ JIMENEZ</t>
  </si>
  <si>
    <t>RADHAMES JOSE REYES</t>
  </si>
  <si>
    <t>DIONELIS ABREU NUÑEZ</t>
  </si>
  <si>
    <t xml:space="preserve">TOTAL DE CHEQUES                                                                                                                                                                                                                                                                                                                          15614347.39                                                                                                                                                                                                                                  </t>
  </si>
  <si>
    <t>Relacion de Egresos 30 de Junio 2024</t>
  </si>
  <si>
    <t>452400001+B3631498</t>
  </si>
  <si>
    <r>
      <rPr>
        <b/>
        <sz val="12"/>
        <color theme="1"/>
        <rFont val="Calibri"/>
        <family val="2"/>
        <scheme val="minor"/>
      </rPr>
      <t>Total devengado:</t>
    </r>
    <r>
      <rPr>
        <sz val="12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</si>
  <si>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r>
      <t xml:space="preserve">Presupuesto modificado:  </t>
    </r>
    <r>
      <rPr>
        <sz val="12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</si>
  <si>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2"/>
        <color theme="1"/>
        <rFont val="Calibri"/>
        <family val="2"/>
        <scheme val="minor"/>
      </rPr>
      <t>Presupuesto aprobado:</t>
    </r>
    <r>
      <rPr>
        <sz val="12"/>
        <color theme="1"/>
        <rFont val="Calibri"/>
        <family val="2"/>
        <scheme val="minor"/>
      </rPr>
      <t xml:space="preserve"> Se refiere al presupuesto aprobado en la Ley de Presupuesto General del Estado.</t>
    </r>
  </si>
  <si>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</si>
  <si>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</si>
  <si>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</si>
  <si>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</si>
  <si>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</si>
  <si>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</si>
  <si>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</si>
  <si>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</si>
  <si>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</si>
  <si>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</si>
  <si>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</si>
  <si>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</si>
  <si>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</si>
  <si>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</si>
  <si>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</si>
  <si>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</si>
  <si>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</si>
  <si>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</si>
  <si>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</si>
  <si>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</si>
  <si>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</si>
  <si>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</si>
  <si>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</si>
  <si>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</si>
  <si>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</si>
  <si>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</si>
  <si>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</si>
  <si>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</si>
  <si>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</si>
  <si>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</si>
  <si>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</si>
  <si>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</si>
  <si>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</si>
  <si>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</si>
  <si>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</si>
  <si>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</si>
  <si>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</si>
  <si>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</si>
  <si>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</si>
  <si>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</si>
  <si>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</si>
  <si>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</si>
  <si>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</si>
  <si>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</si>
  <si>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</si>
  <si>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</si>
  <si>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</si>
  <si>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</si>
  <si>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</si>
  <si>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</si>
  <si>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</si>
  <si>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</si>
  <si>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</si>
  <si>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</si>
  <si>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</si>
  <si>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</si>
  <si>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</si>
  <si>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</si>
  <si>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</si>
  <si>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</si>
  <si>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</si>
  <si>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</si>
  <si>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</si>
  <si>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</si>
  <si>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</si>
  <si>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</si>
  <si>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</si>
  <si>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</si>
  <si>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</si>
  <si>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</si>
  <si>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</si>
  <si>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</si>
  <si>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 xml:space="preserve">Total </t>
  </si>
  <si>
    <t>Diciembre</t>
  </si>
  <si>
    <t xml:space="preserve">Noviembre </t>
  </si>
  <si>
    <t>Octubre</t>
  </si>
  <si>
    <t>Septiembre</t>
  </si>
  <si>
    <t xml:space="preserve">Agosto </t>
  </si>
  <si>
    <t>Julio</t>
  </si>
  <si>
    <t>Junio</t>
  </si>
  <si>
    <t>Mayo</t>
  </si>
  <si>
    <t>Abril</t>
  </si>
  <si>
    <t>Marzo</t>
  </si>
  <si>
    <t>Febrero</t>
  </si>
  <si>
    <t xml:space="preserve">Enero </t>
  </si>
  <si>
    <t xml:space="preserve">Gasto devengado </t>
  </si>
  <si>
    <t>Presupuesto Modificado</t>
  </si>
  <si>
    <t>Presupuesto Aprobado</t>
  </si>
  <si>
    <t>DETALLE</t>
  </si>
  <si>
    <t>En RD$</t>
  </si>
  <si>
    <t xml:space="preserve">Ejecución de Gastos y Aplicaciones Financieras </t>
  </si>
  <si>
    <t xml:space="preserve">AUTORIDAD PORTUARIA DOMINICANA </t>
  </si>
  <si>
    <t>PRESIDENCIA DE LA REPUBLICA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</si>
</sst>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(* #,##0_);_(* \(#,##0\);_(* &quot;-&quot;??_);_(@_)"/>
    <numFmt numFmtId="166" formatCode="_(* #,##0.0_);_(* \(#,##0.0\);_(* &quot;-&quot;??_);_(@_)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0"/>
      <color rgb="FF000000"/>
      <name val="Arial"/>
      <family val="2"/>
    </font>
    <font>
      <b/>
      <i/>
      <sz val="11"/>
      <color rgb="FF0000FF"/>
      <name val="Arial"/>
      <family val="2"/>
    </font>
    <font>
      <sz val="8"/>
      <color rgb="FF000000"/>
      <name val="Arial"/>
      <family val="2"/>
    </font>
    <font>
      <b/>
      <i/>
      <sz val="8"/>
      <color rgb="FF000000"/>
      <name val="Arial"/>
      <family val="2"/>
    </font>
    <font>
      <b/>
      <sz val="8"/>
      <color rgb="FF000000"/>
      <name val="Arial"/>
      <family val="2"/>
    </font>
    <font>
      <sz val="1"/>
      <color rgb="FF000000"/>
      <name val="Arial"/>
      <family val="2"/>
    </font>
    <font>
      <sz val="11"/>
      <color rgb="FF000000"/>
      <name val="Arial"/>
      <family val="2"/>
    </font>
    <font>
      <b/>
      <i/>
      <sz val="10"/>
      <color rgb="FF000080"/>
      <name val="Arial"/>
      <family val="2"/>
    </font>
    <font>
      <i/>
      <sz val="14"/>
      <color rgb="FFFFFFFF"/>
      <name val="Arial"/>
      <family val="2"/>
    </font>
    <font>
      <b/>
      <i/>
      <sz val="9"/>
      <color rgb="FF0000FF"/>
      <name val="Arial"/>
      <family val="2"/>
    </font>
    <font>
      <sz val="7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3"/>
      <name val="Arial"/>
      <family val="2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3"/>
      <color rgb="FF000000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sz val="13"/>
      <name val="Arial"/>
      <family val="2"/>
    </font>
    <font>
      <sz val="11"/>
      <name val="Arial"/>
      <family val="2"/>
    </font>
    <font>
      <sz val="11"/>
      <color rgb="FF333333"/>
      <name val="Arial"/>
      <family val="2"/>
    </font>
    <font>
      <b/>
      <sz val="14"/>
      <color rgb="FF000000"/>
      <name val="Calibri"/>
      <family val="2"/>
      <scheme val="minor"/>
    </font>
    <font>
      <b/>
      <sz val="11"/>
      <color rgb="FF000000"/>
      <name val="Arial"/>
      <family val="2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name val="Arial"/>
      <family val="2"/>
    </font>
    <font>
      <sz val="12"/>
      <color rgb="FF000000"/>
      <name val="Calibri"/>
      <family val="2"/>
      <scheme val="minor"/>
    </font>
    <font>
      <b/>
      <i/>
      <sz val="18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8EA9DB"/>
        <bgColor rgb="FF000000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4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 tint="0.79998168889431442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29">
    <xf numFmtId="0" fontId="0" fillId="0" borderId="0"/>
    <xf numFmtId="43" fontId="1" fillId="0" borderId="0" applyFont="0" applyFill="0" applyBorder="0" applyAlignment="0" applyProtection="0"/>
    <xf numFmtId="0" fontId="7" fillId="3" borderId="0">
      <alignment horizontal="left" vertical="top"/>
    </xf>
    <xf numFmtId="0" fontId="7" fillId="3" borderId="0">
      <alignment horizontal="left" vertical="top"/>
    </xf>
    <xf numFmtId="0" fontId="8" fillId="3" borderId="0">
      <alignment horizontal="left" vertical="top"/>
    </xf>
    <xf numFmtId="0" fontId="9" fillId="3" borderId="0">
      <alignment horizontal="left" vertical="top"/>
    </xf>
    <xf numFmtId="0" fontId="9" fillId="3" borderId="0">
      <alignment horizontal="right" vertical="top"/>
    </xf>
    <xf numFmtId="0" fontId="10" fillId="3" borderId="0">
      <alignment horizontal="left" vertical="top"/>
    </xf>
    <xf numFmtId="0" fontId="11" fillId="3" borderId="0">
      <alignment horizontal="right" vertical="top"/>
    </xf>
    <xf numFmtId="0" fontId="12" fillId="3" borderId="0">
      <alignment horizontal="left" vertical="top"/>
    </xf>
    <xf numFmtId="0" fontId="12" fillId="3" borderId="0">
      <alignment horizontal="left" vertical="top"/>
    </xf>
    <xf numFmtId="0" fontId="13" fillId="3" borderId="0">
      <alignment horizontal="center" vertical="top"/>
    </xf>
    <xf numFmtId="0" fontId="14" fillId="3" borderId="0">
      <alignment horizontal="left" vertical="top"/>
    </xf>
    <xf numFmtId="0" fontId="14" fillId="3" borderId="0">
      <alignment horizontal="left" vertical="top"/>
    </xf>
    <xf numFmtId="0" fontId="15" fillId="3" borderId="0">
      <alignment horizontal="left" vertical="top"/>
    </xf>
    <xf numFmtId="0" fontId="14" fillId="3" borderId="0">
      <alignment horizontal="left" vertical="top"/>
    </xf>
    <xf numFmtId="0" fontId="14" fillId="3" borderId="0">
      <alignment horizontal="left" vertical="top"/>
    </xf>
    <xf numFmtId="0" fontId="14" fillId="3" borderId="0">
      <alignment horizontal="left" vertical="top"/>
    </xf>
    <xf numFmtId="0" fontId="14" fillId="3" borderId="0">
      <alignment horizontal="left" vertical="top"/>
    </xf>
    <xf numFmtId="0" fontId="14" fillId="3" borderId="0">
      <alignment horizontal="left" vertical="top"/>
    </xf>
    <xf numFmtId="0" fontId="7" fillId="3" borderId="0">
      <alignment horizontal="left" vertical="top"/>
    </xf>
    <xf numFmtId="0" fontId="14" fillId="3" borderId="0">
      <alignment horizontal="left" vertical="top"/>
    </xf>
    <xf numFmtId="0" fontId="12" fillId="4" borderId="0">
      <alignment horizontal="left" vertical="top"/>
    </xf>
    <xf numFmtId="0" fontId="8" fillId="3" borderId="0">
      <alignment horizontal="center" vertical="top"/>
    </xf>
    <xf numFmtId="0" fontId="16" fillId="3" borderId="0">
      <alignment horizontal="center" vertical="top"/>
    </xf>
    <xf numFmtId="0" fontId="9" fillId="3" borderId="0">
      <alignment horizontal="right" vertical="top"/>
    </xf>
    <xf numFmtId="0" fontId="17" fillId="3" borderId="0">
      <alignment horizontal="left" vertical="top"/>
    </xf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6">
    <xf numFmtId="0" fontId="0" fillId="0" borderId="0" xfId="0"/>
    <xf numFmtId="0" fontId="0" fillId="2" borderId="0" xfId="0" applyFill="1"/>
    <xf numFmtId="0" fontId="18" fillId="0" borderId="0" xfId="0" applyFont="1"/>
    <xf numFmtId="0" fontId="19" fillId="5" borderId="0" xfId="0" applyFont="1" applyFill="1"/>
    <xf numFmtId="0" fontId="6" fillId="0" borderId="0" xfId="0" applyFont="1"/>
    <xf numFmtId="0" fontId="18" fillId="5" borderId="0" xfId="0" applyFont="1" applyFill="1"/>
    <xf numFmtId="0" fontId="5" fillId="0" borderId="0" xfId="0" applyFont="1" applyAlignment="1">
      <alignment horizontal="center"/>
    </xf>
    <xf numFmtId="14" fontId="23" fillId="5" borderId="2" xfId="0" applyNumberFormat="1" applyFont="1" applyFill="1" applyBorder="1" applyAlignment="1">
      <alignment horizontal="center" wrapText="1"/>
    </xf>
    <xf numFmtId="0" fontId="23" fillId="5" borderId="3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 wrapText="1"/>
    </xf>
    <xf numFmtId="4" fontId="23" fillId="5" borderId="3" xfId="0" applyNumberFormat="1" applyFont="1" applyFill="1" applyBorder="1"/>
    <xf numFmtId="14" fontId="23" fillId="5" borderId="3" xfId="0" applyNumberFormat="1" applyFont="1" applyFill="1" applyBorder="1" applyAlignment="1">
      <alignment horizontal="center"/>
    </xf>
    <xf numFmtId="0" fontId="23" fillId="5" borderId="3" xfId="0" applyFont="1" applyFill="1" applyBorder="1"/>
    <xf numFmtId="4" fontId="25" fillId="0" borderId="10" xfId="0" applyNumberFormat="1" applyFont="1" applyBorder="1" applyAlignment="1">
      <alignment horizontal="center" wrapText="1"/>
    </xf>
    <xf numFmtId="0" fontId="23" fillId="5" borderId="0" xfId="0" applyFont="1" applyFill="1" applyAlignment="1">
      <alignment horizontal="center" wrapText="1"/>
    </xf>
    <xf numFmtId="0" fontId="7" fillId="5" borderId="0" xfId="0" applyFont="1" applyFill="1" applyAlignment="1">
      <alignment vertical="center" wrapText="1"/>
    </xf>
    <xf numFmtId="0" fontId="23" fillId="5" borderId="0" xfId="0" applyFont="1" applyFill="1"/>
    <xf numFmtId="0" fontId="7" fillId="5" borderId="0" xfId="0" applyFont="1" applyFill="1" applyAlignment="1">
      <alignment horizontal="left" wrapText="1"/>
    </xf>
    <xf numFmtId="14" fontId="23" fillId="5" borderId="3" xfId="0" applyNumberFormat="1" applyFont="1" applyFill="1" applyBorder="1" applyAlignment="1">
      <alignment horizontal="center" wrapText="1"/>
    </xf>
    <xf numFmtId="0" fontId="7" fillId="5" borderId="2" xfId="0" applyFont="1" applyFill="1" applyBorder="1" applyAlignment="1">
      <alignment horizontal="center" wrapText="1"/>
    </xf>
    <xf numFmtId="4" fontId="23" fillId="5" borderId="3" xfId="0" applyNumberFormat="1" applyFont="1" applyFill="1" applyBorder="1" applyAlignment="1">
      <alignment horizontal="center" wrapText="1"/>
    </xf>
    <xf numFmtId="4" fontId="24" fillId="0" borderId="3" xfId="0" applyNumberFormat="1" applyFont="1" applyBorder="1"/>
    <xf numFmtId="0" fontId="7" fillId="5" borderId="0" xfId="0" applyFont="1" applyFill="1" applyAlignment="1">
      <alignment horizontal="center" wrapText="1"/>
    </xf>
    <xf numFmtId="0" fontId="23" fillId="5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2" fillId="5" borderId="0" xfId="0" applyFont="1" applyFill="1" applyAlignment="1">
      <alignment horizontal="left" vertical="top"/>
    </xf>
    <xf numFmtId="0" fontId="20" fillId="5" borderId="0" xfId="0" applyFont="1" applyFill="1" applyAlignment="1">
      <alignment horizontal="left" vertical="top"/>
    </xf>
    <xf numFmtId="0" fontId="19" fillId="5" borderId="0" xfId="0" applyFont="1" applyFill="1" applyAlignment="1">
      <alignment horizontal="left" vertical="top" wrapText="1"/>
    </xf>
    <xf numFmtId="0" fontId="29" fillId="5" borderId="0" xfId="0" applyFont="1" applyFill="1" applyAlignment="1">
      <alignment horizontal="left" vertical="top" wrapText="1"/>
    </xf>
    <xf numFmtId="0" fontId="20" fillId="5" borderId="0" xfId="0" applyFont="1" applyFill="1" applyAlignment="1">
      <alignment horizontal="center" vertical="center"/>
    </xf>
    <xf numFmtId="0" fontId="29" fillId="5" borderId="0" xfId="0" applyFont="1" applyFill="1" applyAlignment="1">
      <alignment horizontal="center" vertical="center" wrapText="1"/>
    </xf>
    <xf numFmtId="0" fontId="20" fillId="5" borderId="0" xfId="0" applyFont="1" applyFill="1"/>
    <xf numFmtId="14" fontId="23" fillId="5" borderId="3" xfId="0" applyNumberFormat="1" applyFont="1" applyFill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 wrapText="1"/>
    </xf>
    <xf numFmtId="4" fontId="23" fillId="5" borderId="3" xfId="0" applyNumberFormat="1" applyFont="1" applyFill="1" applyBorder="1" applyAlignment="1">
      <alignment horizontal="center" vertical="center" wrapText="1"/>
    </xf>
    <xf numFmtId="0" fontId="27" fillId="5" borderId="10" xfId="0" applyFont="1" applyFill="1" applyBorder="1" applyAlignment="1">
      <alignment horizontal="center" vertical="center" wrapText="1"/>
    </xf>
    <xf numFmtId="4" fontId="24" fillId="5" borderId="10" xfId="0" applyNumberFormat="1" applyFont="1" applyFill="1" applyBorder="1" applyAlignment="1">
      <alignment horizontal="center" vertical="center" wrapText="1"/>
    </xf>
    <xf numFmtId="0" fontId="33" fillId="5" borderId="0" xfId="0" applyFont="1" applyFill="1" applyAlignment="1">
      <alignment horizontal="center" vertical="center"/>
    </xf>
    <xf numFmtId="0" fontId="32" fillId="5" borderId="0" xfId="0" applyFont="1" applyFill="1" applyAlignment="1">
      <alignment horizontal="right" wrapText="1"/>
    </xf>
    <xf numFmtId="0" fontId="32" fillId="5" borderId="0" xfId="0" applyFont="1" applyFill="1" applyAlignment="1">
      <alignment horizontal="center" wrapText="1"/>
    </xf>
    <xf numFmtId="0" fontId="34" fillId="5" borderId="3" xfId="0" applyFont="1" applyFill="1" applyBorder="1" applyAlignment="1">
      <alignment horizontal="center" wrapText="1"/>
    </xf>
    <xf numFmtId="0" fontId="13" fillId="5" borderId="3" xfId="0" applyFont="1" applyFill="1" applyBorder="1" applyAlignment="1">
      <alignment horizontal="center" wrapText="1"/>
    </xf>
    <xf numFmtId="0" fontId="34" fillId="5" borderId="3" xfId="0" applyFont="1" applyFill="1" applyBorder="1" applyAlignment="1">
      <alignment horizontal="center"/>
    </xf>
    <xf numFmtId="4" fontId="34" fillId="5" borderId="3" xfId="0" applyNumberFormat="1" applyFont="1" applyFill="1" applyBorder="1" applyAlignment="1">
      <alignment horizontal="right"/>
    </xf>
    <xf numFmtId="0" fontId="34" fillId="5" borderId="3" xfId="0" applyFont="1" applyFill="1" applyBorder="1" applyAlignment="1">
      <alignment horizontal="right"/>
    </xf>
    <xf numFmtId="0" fontId="23" fillId="5" borderId="2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 wrapText="1"/>
    </xf>
    <xf numFmtId="0" fontId="6" fillId="5" borderId="3" xfId="0" applyFont="1" applyFill="1" applyBorder="1" applyAlignment="1">
      <alignment horizontal="right" wrapText="1"/>
    </xf>
    <xf numFmtId="0" fontId="4" fillId="5" borderId="0" xfId="0" applyFont="1" applyFill="1" applyAlignment="1">
      <alignment horizontal="center"/>
    </xf>
    <xf numFmtId="0" fontId="4" fillId="5" borderId="0" xfId="0" applyFont="1" applyFill="1"/>
    <xf numFmtId="0" fontId="4" fillId="5" borderId="0" xfId="0" applyFont="1" applyFill="1" applyAlignment="1">
      <alignment horizontal="right"/>
    </xf>
    <xf numFmtId="0" fontId="34" fillId="5" borderId="0" xfId="0" applyFont="1" applyFill="1"/>
    <xf numFmtId="0" fontId="24" fillId="5" borderId="0" xfId="0" applyFont="1" applyFill="1" applyAlignment="1">
      <alignment horizontal="center"/>
    </xf>
    <xf numFmtId="0" fontId="34" fillId="0" borderId="0" xfId="0" applyFont="1" applyAlignment="1">
      <alignment horizontal="center" vertical="top"/>
    </xf>
    <xf numFmtId="0" fontId="34" fillId="0" borderId="0" xfId="0" applyFont="1" applyAlignment="1">
      <alignment horizontal="center" vertical="top" wrapText="1"/>
    </xf>
    <xf numFmtId="0" fontId="34" fillId="0" borderId="0" xfId="0" applyFont="1" applyAlignment="1">
      <alignment horizontal="left" vertical="top" wrapText="1"/>
    </xf>
    <xf numFmtId="14" fontId="34" fillId="5" borderId="3" xfId="0" applyNumberFormat="1" applyFont="1" applyFill="1" applyBorder="1" applyAlignment="1">
      <alignment horizontal="center"/>
    </xf>
    <xf numFmtId="4" fontId="34" fillId="5" borderId="3" xfId="0" applyNumberFormat="1" applyFont="1" applyFill="1" applyBorder="1"/>
    <xf numFmtId="0" fontId="2" fillId="5" borderId="0" xfId="0" applyFont="1" applyFill="1" applyAlignment="1">
      <alignment horizontal="right" vertical="center" wrapText="1"/>
    </xf>
    <xf numFmtId="4" fontId="36" fillId="0" borderId="10" xfId="0" applyNumberFormat="1" applyFont="1" applyBorder="1"/>
    <xf numFmtId="14" fontId="34" fillId="5" borderId="3" xfId="0" applyNumberFormat="1" applyFont="1" applyFill="1" applyBorder="1" applyAlignment="1">
      <alignment horizontal="center" wrapText="1"/>
    </xf>
    <xf numFmtId="0" fontId="2" fillId="5" borderId="0" xfId="0" applyFont="1" applyFill="1"/>
    <xf numFmtId="0" fontId="5" fillId="0" borderId="12" xfId="0" applyFont="1" applyBorder="1" applyAlignment="1">
      <alignment horizontal="center"/>
    </xf>
    <xf numFmtId="0" fontId="2" fillId="5" borderId="9" xfId="0" applyFont="1" applyFill="1" applyBorder="1" applyAlignment="1">
      <alignment horizontal="center" vertical="center" wrapText="1"/>
    </xf>
    <xf numFmtId="0" fontId="39" fillId="5" borderId="0" xfId="0" applyFont="1" applyFill="1" applyAlignment="1">
      <alignment horizontal="center"/>
    </xf>
    <xf numFmtId="14" fontId="5" fillId="0" borderId="2" xfId="0" applyNumberFormat="1" applyFont="1" applyBorder="1" applyAlignment="1">
      <alignment horizontal="center"/>
    </xf>
    <xf numFmtId="0" fontId="40" fillId="5" borderId="0" xfId="0" applyFont="1" applyFill="1" applyAlignment="1">
      <alignment horizontal="right"/>
    </xf>
    <xf numFmtId="4" fontId="5" fillId="0" borderId="3" xfId="0" applyNumberFormat="1" applyFont="1" applyBorder="1" applyAlignment="1">
      <alignment horizontal="center"/>
    </xf>
    <xf numFmtId="4" fontId="2" fillId="5" borderId="9" xfId="0" applyNumberFormat="1" applyFont="1" applyFill="1" applyBorder="1" applyAlignment="1">
      <alignment horizontal="center" vertical="center" wrapText="1"/>
    </xf>
    <xf numFmtId="0" fontId="36" fillId="5" borderId="0" xfId="0" applyFont="1" applyFill="1"/>
    <xf numFmtId="0" fontId="41" fillId="5" borderId="0" xfId="0" applyFont="1" applyFill="1" applyAlignment="1">
      <alignment horizontal="center"/>
    </xf>
    <xf numFmtId="0" fontId="2" fillId="5" borderId="3" xfId="0" applyFont="1" applyFill="1" applyBorder="1" applyAlignment="1">
      <alignment horizontal="right"/>
    </xf>
    <xf numFmtId="4" fontId="2" fillId="5" borderId="2" xfId="0" applyNumberFormat="1" applyFont="1" applyFill="1" applyBorder="1"/>
    <xf numFmtId="0" fontId="3" fillId="8" borderId="8" xfId="0" applyFont="1" applyFill="1" applyBorder="1" applyAlignment="1">
      <alignment horizontal="center" wrapText="1"/>
    </xf>
    <xf numFmtId="4" fontId="23" fillId="0" borderId="3" xfId="0" applyNumberFormat="1" applyFont="1" applyBorder="1" applyAlignment="1">
      <alignment horizontal="center" vertical="center" wrapText="1"/>
    </xf>
    <xf numFmtId="14" fontId="34" fillId="5" borderId="3" xfId="0" applyNumberFormat="1" applyFont="1" applyFill="1" applyBorder="1" applyAlignment="1">
      <alignment horizontal="left"/>
    </xf>
    <xf numFmtId="0" fontId="24" fillId="5" borderId="3" xfId="0" applyFont="1" applyFill="1" applyBorder="1" applyAlignment="1">
      <alignment horizontal="center"/>
    </xf>
    <xf numFmtId="0" fontId="21" fillId="8" borderId="7" xfId="0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3" xfId="0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0" fontId="3" fillId="8" borderId="17" xfId="0" applyFont="1" applyFill="1" applyBorder="1" applyAlignment="1">
      <alignment horizontal="center" wrapText="1"/>
    </xf>
    <xf numFmtId="0" fontId="3" fillId="8" borderId="18" xfId="0" applyFont="1" applyFill="1" applyBorder="1" applyAlignment="1">
      <alignment horizontal="center" wrapText="1"/>
    </xf>
    <xf numFmtId="0" fontId="43" fillId="2" borderId="0" xfId="0" applyFont="1" applyFill="1"/>
    <xf numFmtId="0" fontId="0" fillId="2" borderId="3" xfId="0" applyFill="1" applyBorder="1" applyAlignment="1">
      <alignment horizontal="center"/>
    </xf>
    <xf numFmtId="0" fontId="20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 wrapText="1"/>
    </xf>
    <xf numFmtId="0" fontId="23" fillId="5" borderId="0" xfId="0" applyFont="1" applyFill="1" applyAlignment="1">
      <alignment vertical="center" wrapText="1"/>
    </xf>
    <xf numFmtId="0" fontId="18" fillId="0" borderId="0" xfId="0" applyFont="1" applyAlignment="1">
      <alignment vertical="center"/>
    </xf>
    <xf numFmtId="0" fontId="7" fillId="5" borderId="0" xfId="0" applyFont="1" applyFill="1" applyAlignment="1">
      <alignment vertical="center"/>
    </xf>
    <xf numFmtId="0" fontId="34" fillId="5" borderId="3" xfId="0" applyFont="1" applyFill="1" applyBorder="1"/>
    <xf numFmtId="4" fontId="36" fillId="5" borderId="9" xfId="0" applyNumberFormat="1" applyFont="1" applyFill="1" applyBorder="1"/>
    <xf numFmtId="0" fontId="3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44" fillId="0" borderId="3" xfId="0" applyFont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8" fillId="6" borderId="14" xfId="0" applyFont="1" applyFill="1" applyBorder="1" applyAlignment="1">
      <alignment horizontal="center"/>
    </xf>
    <xf numFmtId="0" fontId="3" fillId="8" borderId="19" xfId="0" applyFont="1" applyFill="1" applyBorder="1" applyAlignment="1">
      <alignment horizontal="center" wrapText="1"/>
    </xf>
    <xf numFmtId="0" fontId="47" fillId="2" borderId="0" xfId="0" applyFont="1" applyFill="1" applyAlignment="1">
      <alignment wrapText="1"/>
    </xf>
    <xf numFmtId="0" fontId="47" fillId="6" borderId="0" xfId="0" applyFont="1" applyFill="1" applyAlignment="1">
      <alignment wrapText="1"/>
    </xf>
    <xf numFmtId="0" fontId="45" fillId="6" borderId="5" xfId="0" applyFont="1" applyFill="1" applyBorder="1" applyAlignment="1">
      <alignment horizontal="center" wrapText="1"/>
    </xf>
    <xf numFmtId="0" fontId="22" fillId="2" borderId="3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4" fontId="49" fillId="5" borderId="3" xfId="0" applyNumberFormat="1" applyFont="1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5" fillId="0" borderId="2" xfId="0" applyFont="1" applyBorder="1" applyAlignment="1">
      <alignment horizontal="center"/>
    </xf>
    <xf numFmtId="4" fontId="49" fillId="5" borderId="2" xfId="0" applyNumberFormat="1" applyFont="1" applyFill="1" applyBorder="1" applyAlignment="1">
      <alignment horizontal="center"/>
    </xf>
    <xf numFmtId="4" fontId="5" fillId="0" borderId="3" xfId="0" applyNumberFormat="1" applyFont="1" applyBorder="1"/>
    <xf numFmtId="0" fontId="5" fillId="0" borderId="3" xfId="0" applyFont="1" applyBorder="1" applyAlignment="1">
      <alignment horizontal="right"/>
    </xf>
    <xf numFmtId="4" fontId="49" fillId="0" borderId="3" xfId="0" applyNumberFormat="1" applyFont="1" applyBorder="1" applyAlignment="1">
      <alignment horizontal="center"/>
    </xf>
    <xf numFmtId="0" fontId="24" fillId="5" borderId="0" xfId="0" applyFont="1" applyFill="1" applyAlignment="1">
      <alignment horizontal="right"/>
    </xf>
    <xf numFmtId="0" fontId="7" fillId="5" borderId="0" xfId="0" applyFont="1" applyFill="1" applyAlignment="1">
      <alignment wrapText="1"/>
    </xf>
    <xf numFmtId="0" fontId="23" fillId="5" borderId="0" xfId="0" applyFont="1" applyFill="1" applyAlignment="1">
      <alignment wrapText="1"/>
    </xf>
    <xf numFmtId="0" fontId="7" fillId="5" borderId="3" xfId="0" applyFont="1" applyFill="1" applyBorder="1" applyAlignment="1">
      <alignment horizontal="center" wrapText="1"/>
    </xf>
    <xf numFmtId="17" fontId="20" fillId="5" borderId="0" xfId="0" applyNumberFormat="1" applyFont="1" applyFill="1" applyAlignment="1">
      <alignment horizontal="left" vertical="top"/>
    </xf>
    <xf numFmtId="0" fontId="23" fillId="0" borderId="3" xfId="0" applyFont="1" applyBorder="1" applyAlignment="1">
      <alignment horizontal="center" vertical="center" wrapText="1"/>
    </xf>
    <xf numFmtId="0" fontId="30" fillId="5" borderId="0" xfId="0" applyFont="1" applyFill="1" applyAlignment="1">
      <alignment vertical="center"/>
    </xf>
    <xf numFmtId="0" fontId="50" fillId="5" borderId="0" xfId="0" applyFont="1" applyFill="1" applyAlignment="1">
      <alignment vertical="center" wrapText="1"/>
    </xf>
    <xf numFmtId="0" fontId="30" fillId="5" borderId="0" xfId="0" applyFont="1" applyFill="1"/>
    <xf numFmtId="0" fontId="23" fillId="5" borderId="0" xfId="0" applyFont="1" applyFill="1" applyAlignment="1">
      <alignment horizontal="left"/>
    </xf>
    <xf numFmtId="0" fontId="51" fillId="5" borderId="0" xfId="0" applyFont="1" applyFill="1"/>
    <xf numFmtId="0" fontId="50" fillId="5" borderId="0" xfId="0" applyFont="1" applyFill="1" applyAlignment="1">
      <alignment vertical="center"/>
    </xf>
    <xf numFmtId="0" fontId="32" fillId="5" borderId="3" xfId="0" applyFont="1" applyFill="1" applyBorder="1" applyAlignment="1">
      <alignment horizontal="center" wrapText="1"/>
    </xf>
    <xf numFmtId="0" fontId="7" fillId="5" borderId="3" xfId="0" applyFont="1" applyFill="1" applyBorder="1" applyAlignment="1">
      <alignment horizontal="right" wrapText="1"/>
    </xf>
    <xf numFmtId="0" fontId="7" fillId="5" borderId="3" xfId="0" applyFont="1" applyFill="1" applyBorder="1" applyAlignment="1">
      <alignment horizontal="center"/>
    </xf>
    <xf numFmtId="0" fontId="27" fillId="5" borderId="0" xfId="0" applyFont="1" applyFill="1" applyAlignment="1">
      <alignment horizontal="center" vertical="center" wrapText="1"/>
    </xf>
    <xf numFmtId="0" fontId="29" fillId="5" borderId="0" xfId="0" applyFont="1" applyFill="1" applyAlignment="1">
      <alignment horizontal="center" wrapText="1"/>
    </xf>
    <xf numFmtId="0" fontId="29" fillId="5" borderId="0" xfId="0" applyFont="1" applyFill="1" applyAlignment="1">
      <alignment horizontal="center"/>
    </xf>
    <xf numFmtId="0" fontId="20" fillId="5" borderId="0" xfId="0" applyFont="1" applyFill="1" applyAlignment="1">
      <alignment vertical="top"/>
    </xf>
    <xf numFmtId="4" fontId="52" fillId="7" borderId="22" xfId="0" applyNumberFormat="1" applyFont="1" applyFill="1" applyBorder="1" applyAlignment="1">
      <alignment horizontal="center" vertical="center"/>
    </xf>
    <xf numFmtId="14" fontId="35" fillId="5" borderId="3" xfId="0" applyNumberFormat="1" applyFont="1" applyFill="1" applyBorder="1" applyAlignment="1">
      <alignment horizontal="left"/>
    </xf>
    <xf numFmtId="0" fontId="35" fillId="5" borderId="3" xfId="0" applyFont="1" applyFill="1" applyBorder="1" applyAlignment="1">
      <alignment horizontal="center"/>
    </xf>
    <xf numFmtId="4" fontId="35" fillId="5" borderId="3" xfId="0" applyNumberFormat="1" applyFont="1" applyFill="1" applyBorder="1" applyAlignment="1">
      <alignment horizontal="right"/>
    </xf>
    <xf numFmtId="0" fontId="35" fillId="5" borderId="3" xfId="0" applyFont="1" applyFill="1" applyBorder="1" applyAlignment="1">
      <alignment horizontal="right"/>
    </xf>
    <xf numFmtId="4" fontId="24" fillId="5" borderId="3" xfId="0" applyNumberFormat="1" applyFont="1" applyFill="1" applyBorder="1" applyAlignment="1">
      <alignment horizontal="center" wrapText="1"/>
    </xf>
    <xf numFmtId="14" fontId="34" fillId="5" borderId="3" xfId="0" applyNumberFormat="1" applyFont="1" applyFill="1" applyBorder="1" applyAlignment="1">
      <alignment horizontal="left" wrapText="1"/>
    </xf>
    <xf numFmtId="4" fontId="34" fillId="5" borderId="3" xfId="0" applyNumberFormat="1" applyFont="1" applyFill="1" applyBorder="1" applyAlignment="1">
      <alignment horizontal="center" wrapText="1"/>
    </xf>
    <xf numFmtId="0" fontId="27" fillId="5" borderId="0" xfId="0" applyFont="1" applyFill="1" applyAlignment="1">
      <alignment horizontal="right"/>
    </xf>
    <xf numFmtId="4" fontId="24" fillId="5" borderId="3" xfId="0" applyNumberFormat="1" applyFont="1" applyFill="1" applyBorder="1"/>
    <xf numFmtId="0" fontId="6" fillId="5" borderId="0" xfId="0" applyFont="1" applyFill="1"/>
    <xf numFmtId="0" fontId="44" fillId="5" borderId="0" xfId="0" applyFont="1" applyFill="1" applyAlignment="1">
      <alignment horizontal="center"/>
    </xf>
    <xf numFmtId="0" fontId="44" fillId="5" borderId="0" xfId="0" applyFont="1" applyFill="1"/>
    <xf numFmtId="0" fontId="34" fillId="5" borderId="0" xfId="0" applyFont="1" applyFill="1" applyAlignment="1">
      <alignment horizontal="center"/>
    </xf>
    <xf numFmtId="0" fontId="24" fillId="5" borderId="0" xfId="0" applyFont="1" applyFill="1"/>
    <xf numFmtId="0" fontId="48" fillId="7" borderId="6" xfId="0" applyFont="1" applyFill="1" applyBorder="1" applyAlignment="1">
      <alignment horizontal="right"/>
    </xf>
    <xf numFmtId="4" fontId="36" fillId="7" borderId="5" xfId="0" applyNumberFormat="1" applyFont="1" applyFill="1" applyBorder="1"/>
    <xf numFmtId="4" fontId="35" fillId="5" borderId="3" xfId="0" applyNumberFormat="1" applyFont="1" applyFill="1" applyBorder="1" applyAlignment="1">
      <alignment horizontal="center"/>
    </xf>
    <xf numFmtId="0" fontId="0" fillId="2" borderId="0" xfId="0" applyFill="1" applyAlignment="1">
      <alignment horizontal="left"/>
    </xf>
    <xf numFmtId="0" fontId="0" fillId="2" borderId="3" xfId="0" applyFill="1" applyBorder="1"/>
    <xf numFmtId="0" fontId="0" fillId="2" borderId="3" xfId="0" applyFill="1" applyBorder="1" applyAlignment="1">
      <alignment horizontal="left"/>
    </xf>
    <xf numFmtId="0" fontId="24" fillId="8" borderId="3" xfId="0" applyFont="1" applyFill="1" applyBorder="1" applyAlignment="1">
      <alignment horizontal="center" wrapText="1"/>
    </xf>
    <xf numFmtId="0" fontId="37" fillId="8" borderId="3" xfId="0" applyFont="1" applyFill="1" applyBorder="1" applyAlignment="1">
      <alignment horizontal="center" wrapText="1"/>
    </xf>
    <xf numFmtId="0" fontId="34" fillId="8" borderId="3" xfId="0" applyFont="1" applyFill="1" applyBorder="1" applyAlignment="1">
      <alignment horizontal="center" wrapText="1"/>
    </xf>
    <xf numFmtId="2" fontId="0" fillId="0" borderId="3" xfId="0" applyNumberFormat="1" applyBorder="1"/>
    <xf numFmtId="0" fontId="0" fillId="0" borderId="3" xfId="0" applyBorder="1" applyAlignment="1">
      <alignment horizontal="right"/>
    </xf>
    <xf numFmtId="2" fontId="34" fillId="5" borderId="3" xfId="0" applyNumberFormat="1" applyFont="1" applyFill="1" applyBorder="1" applyAlignment="1">
      <alignment horizontal="center"/>
    </xf>
    <xf numFmtId="0" fontId="38" fillId="6" borderId="17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 wrapText="1"/>
    </xf>
    <xf numFmtId="0" fontId="27" fillId="8" borderId="1" xfId="0" applyFont="1" applyFill="1" applyBorder="1" applyAlignment="1">
      <alignment horizontal="center" wrapText="1"/>
    </xf>
    <xf numFmtId="0" fontId="27" fillId="6" borderId="1" xfId="0" applyFont="1" applyFill="1" applyBorder="1" applyAlignment="1">
      <alignment horizontal="center" wrapText="1"/>
    </xf>
    <xf numFmtId="0" fontId="27" fillId="8" borderId="3" xfId="0" applyFont="1" applyFill="1" applyBorder="1" applyAlignment="1">
      <alignment horizontal="center" vertical="center" wrapText="1"/>
    </xf>
    <xf numFmtId="0" fontId="27" fillId="6" borderId="3" xfId="0" applyFont="1" applyFill="1" applyBorder="1" applyAlignment="1">
      <alignment horizontal="center" vertical="center" wrapText="1"/>
    </xf>
    <xf numFmtId="2" fontId="7" fillId="5" borderId="3" xfId="0" applyNumberFormat="1" applyFont="1" applyFill="1" applyBorder="1" applyAlignment="1">
      <alignment horizontal="center" wrapText="1"/>
    </xf>
    <xf numFmtId="2" fontId="7" fillId="5" borderId="2" xfId="0" applyNumberFormat="1" applyFont="1" applyFill="1" applyBorder="1" applyAlignment="1">
      <alignment horizontal="center" wrapText="1"/>
    </xf>
    <xf numFmtId="0" fontId="27" fillId="8" borderId="6" xfId="0" applyFont="1" applyFill="1" applyBorder="1" applyAlignment="1">
      <alignment horizontal="center" vertical="center" wrapText="1"/>
    </xf>
    <xf numFmtId="0" fontId="32" fillId="8" borderId="3" xfId="0" applyFont="1" applyFill="1" applyBorder="1" applyAlignment="1">
      <alignment horizontal="center" wrapText="1"/>
    </xf>
    <xf numFmtId="0" fontId="6" fillId="8" borderId="14" xfId="0" applyFont="1" applyFill="1" applyBorder="1" applyAlignment="1">
      <alignment horizontal="center" wrapText="1"/>
    </xf>
    <xf numFmtId="0" fontId="32" fillId="8" borderId="14" xfId="0" applyFont="1" applyFill="1" applyBorder="1" applyAlignment="1">
      <alignment horizontal="center" wrapText="1"/>
    </xf>
    <xf numFmtId="0" fontId="24" fillId="8" borderId="17" xfId="0" applyFont="1" applyFill="1" applyBorder="1" applyAlignment="1">
      <alignment horizontal="center" wrapText="1"/>
    </xf>
    <xf numFmtId="0" fontId="24" fillId="8" borderId="14" xfId="0" applyFont="1" applyFill="1" applyBorder="1" applyAlignment="1">
      <alignment horizontal="center" wrapText="1"/>
    </xf>
    <xf numFmtId="0" fontId="24" fillId="8" borderId="13" xfId="0" applyFont="1" applyFill="1" applyBorder="1" applyAlignment="1">
      <alignment horizontal="center" wrapText="1"/>
    </xf>
    <xf numFmtId="0" fontId="45" fillId="6" borderId="6" xfId="0" applyFont="1" applyFill="1" applyBorder="1" applyAlignment="1">
      <alignment horizontal="center" wrapText="1"/>
    </xf>
    <xf numFmtId="0" fontId="45" fillId="6" borderId="11" xfId="0" applyFont="1" applyFill="1" applyBorder="1" applyAlignment="1">
      <alignment horizontal="center" wrapText="1"/>
    </xf>
    <xf numFmtId="0" fontId="47" fillId="2" borderId="3" xfId="0" applyFont="1" applyFill="1" applyBorder="1" applyAlignment="1">
      <alignment horizontal="center" wrapText="1"/>
    </xf>
    <xf numFmtId="0" fontId="2" fillId="5" borderId="16" xfId="0" applyFont="1" applyFill="1" applyBorder="1" applyAlignment="1">
      <alignment horizontal="center"/>
    </xf>
    <xf numFmtId="0" fontId="37" fillId="5" borderId="0" xfId="0" applyFont="1" applyFill="1" applyAlignment="1">
      <alignment horizontal="center"/>
    </xf>
    <xf numFmtId="0" fontId="27" fillId="5" borderId="6" xfId="0" applyFont="1" applyFill="1" applyBorder="1" applyAlignment="1">
      <alignment horizontal="right"/>
    </xf>
    <xf numFmtId="0" fontId="27" fillId="5" borderId="11" xfId="0" applyFont="1" applyFill="1" applyBorder="1" applyAlignment="1">
      <alignment horizontal="right"/>
    </xf>
    <xf numFmtId="0" fontId="27" fillId="5" borderId="5" xfId="0" applyFont="1" applyFill="1" applyBorder="1" applyAlignment="1">
      <alignment horizontal="right"/>
    </xf>
    <xf numFmtId="0" fontId="24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4" fillId="5" borderId="15" xfId="0" applyFont="1" applyFill="1" applyBorder="1" applyAlignment="1">
      <alignment horizontal="right"/>
    </xf>
    <xf numFmtId="0" fontId="20" fillId="5" borderId="0" xfId="0" applyFont="1" applyFill="1" applyAlignment="1">
      <alignment vertical="center"/>
    </xf>
    <xf numFmtId="0" fontId="26" fillId="5" borderId="0" xfId="0" applyFont="1" applyFill="1" applyAlignment="1">
      <alignment vertical="center"/>
    </xf>
    <xf numFmtId="0" fontId="28" fillId="5" borderId="6" xfId="0" applyFont="1" applyFill="1" applyBorder="1" applyAlignment="1">
      <alignment horizontal="right"/>
    </xf>
    <xf numFmtId="0" fontId="28" fillId="5" borderId="11" xfId="0" applyFont="1" applyFill="1" applyBorder="1" applyAlignment="1">
      <alignment horizontal="right"/>
    </xf>
    <xf numFmtId="0" fontId="28" fillId="5" borderId="5" xfId="0" applyFont="1" applyFill="1" applyBorder="1" applyAlignment="1">
      <alignment horizontal="right"/>
    </xf>
    <xf numFmtId="0" fontId="30" fillId="5" borderId="0" xfId="0" applyFont="1" applyFill="1"/>
    <xf numFmtId="0" fontId="31" fillId="5" borderId="0" xfId="0" applyFont="1" applyFill="1"/>
    <xf numFmtId="17" fontId="30" fillId="5" borderId="0" xfId="0" applyNumberFormat="1" applyFont="1" applyFill="1"/>
    <xf numFmtId="0" fontId="32" fillId="5" borderId="6" xfId="0" applyFont="1" applyFill="1" applyBorder="1" applyAlignment="1">
      <alignment horizontal="right" wrapText="1"/>
    </xf>
    <xf numFmtId="0" fontId="32" fillId="5" borderId="11" xfId="0" applyFont="1" applyFill="1" applyBorder="1" applyAlignment="1">
      <alignment horizontal="right" wrapText="1"/>
    </xf>
    <xf numFmtId="0" fontId="32" fillId="5" borderId="5" xfId="0" applyFont="1" applyFill="1" applyBorder="1" applyAlignment="1">
      <alignment horizontal="right" wrapText="1"/>
    </xf>
    <xf numFmtId="0" fontId="52" fillId="7" borderId="20" xfId="0" applyFont="1" applyFill="1" applyBorder="1" applyAlignment="1">
      <alignment horizontal="right" vertical="center"/>
    </xf>
    <xf numFmtId="0" fontId="52" fillId="7" borderId="21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center"/>
    </xf>
    <xf numFmtId="0" fontId="24" fillId="5" borderId="6" xfId="0" applyFont="1" applyFill="1" applyBorder="1" applyAlignment="1">
      <alignment horizontal="right"/>
    </xf>
    <xf numFmtId="0" fontId="24" fillId="5" borderId="11" xfId="0" applyFont="1" applyFill="1" applyBorder="1" applyAlignment="1">
      <alignment horizontal="right"/>
    </xf>
    <xf numFmtId="0" fontId="24" fillId="5" borderId="5" xfId="0" applyFont="1" applyFill="1" applyBorder="1" applyAlignment="1">
      <alignment horizontal="right"/>
    </xf>
    <xf numFmtId="0" fontId="2" fillId="5" borderId="0" xfId="0" applyFont="1" applyFill="1" applyAlignment="1">
      <alignment horizontal="center" vertical="center"/>
    </xf>
    <xf numFmtId="0" fontId="20" fillId="5" borderId="0" xfId="0" applyFont="1" applyFill="1" applyAlignment="1">
      <alignment horizontal="center"/>
    </xf>
    <xf numFmtId="0" fontId="2" fillId="5" borderId="15" xfId="0" applyFont="1" applyFill="1" applyBorder="1" applyAlignment="1">
      <alignment horizontal="right"/>
    </xf>
    <xf numFmtId="0" fontId="40" fillId="5" borderId="15" xfId="0" applyFont="1" applyFill="1" applyBorder="1" applyAlignment="1">
      <alignment horizontal="right"/>
    </xf>
    <xf numFmtId="0" fontId="42" fillId="7" borderId="3" xfId="0" applyFont="1" applyFill="1" applyBorder="1" applyAlignment="1">
      <alignment horizontal="center"/>
    </xf>
    <xf numFmtId="0" fontId="53" fillId="0" borderId="0" xfId="0" applyFont="1"/>
    <xf numFmtId="0" fontId="54" fillId="0" borderId="0" xfId="0" applyFont="1"/>
    <xf numFmtId="165" fontId="54" fillId="0" borderId="0" xfId="0" applyNumberFormat="1" applyFont="1"/>
    <xf numFmtId="0" fontId="54" fillId="0" borderId="0" xfId="0" applyFont="1" applyAlignment="1">
      <alignment horizontal="center" readingOrder="1"/>
    </xf>
    <xf numFmtId="0" fontId="54" fillId="0" borderId="0" xfId="0" applyFont="1" applyAlignment="1">
      <alignment wrapText="1"/>
    </xf>
    <xf numFmtId="0" fontId="43" fillId="0" borderId="0" xfId="0" applyFont="1" applyAlignment="1">
      <alignment horizontal="center"/>
    </xf>
    <xf numFmtId="165" fontId="55" fillId="0" borderId="0" xfId="0" applyNumberFormat="1" applyFont="1"/>
    <xf numFmtId="0" fontId="54" fillId="0" borderId="8" xfId="0" applyFont="1" applyBorder="1" applyAlignment="1">
      <alignment vertical="center" wrapText="1"/>
    </xf>
    <xf numFmtId="43" fontId="54" fillId="0" borderId="0" xfId="0" applyNumberFormat="1" applyFont="1"/>
    <xf numFmtId="43" fontId="54" fillId="0" borderId="0" xfId="0" applyNumberFormat="1" applyFont="1" applyAlignment="1">
      <alignment horizontal="center" readingOrder="1"/>
    </xf>
    <xf numFmtId="0" fontId="22" fillId="0" borderId="8" xfId="0" applyFont="1" applyBorder="1" applyAlignment="1">
      <alignment wrapText="1"/>
    </xf>
    <xf numFmtId="165" fontId="53" fillId="0" borderId="0" xfId="0" applyNumberFormat="1" applyFont="1"/>
    <xf numFmtId="43" fontId="54" fillId="0" borderId="0" xfId="28" applyFont="1"/>
    <xf numFmtId="165" fontId="0" fillId="0" borderId="0" xfId="0" applyNumberFormat="1"/>
    <xf numFmtId="165" fontId="56" fillId="9" borderId="0" xfId="28" applyNumberFormat="1" applyFont="1" applyFill="1" applyBorder="1" applyAlignment="1">
      <alignment horizontal="center" readingOrder="1"/>
    </xf>
    <xf numFmtId="165" fontId="56" fillId="9" borderId="23" xfId="28" applyNumberFormat="1" applyFont="1" applyFill="1" applyBorder="1" applyAlignment="1">
      <alignment horizontal="center" readingOrder="1"/>
    </xf>
    <xf numFmtId="0" fontId="44" fillId="9" borderId="23" xfId="0" applyFont="1" applyFill="1" applyBorder="1" applyAlignment="1">
      <alignment vertical="center" wrapText="1"/>
    </xf>
    <xf numFmtId="165" fontId="54" fillId="0" borderId="0" xfId="28" applyNumberFormat="1" applyFont="1"/>
    <xf numFmtId="165" fontId="54" fillId="0" borderId="0" xfId="28" applyNumberFormat="1" applyFont="1" applyAlignment="1">
      <alignment horizontal="center" readingOrder="1"/>
    </xf>
    <xf numFmtId="0" fontId="54" fillId="0" borderId="0" xfId="0" applyFont="1" applyAlignment="1">
      <alignment horizontal="left" wrapText="1"/>
    </xf>
    <xf numFmtId="165" fontId="22" fillId="0" borderId="0" xfId="28" applyNumberFormat="1" applyFont="1" applyAlignment="1">
      <alignment horizontal="center" readingOrder="1"/>
    </xf>
    <xf numFmtId="0" fontId="22" fillId="0" borderId="0" xfId="0" applyFont="1" applyAlignment="1">
      <alignment horizontal="left" wrapText="1"/>
    </xf>
    <xf numFmtId="165" fontId="54" fillId="0" borderId="0" xfId="28" applyNumberFormat="1" applyFont="1" applyBorder="1"/>
    <xf numFmtId="165" fontId="54" fillId="0" borderId="0" xfId="28" applyNumberFormat="1" applyFont="1" applyBorder="1" applyAlignment="1">
      <alignment horizontal="center" readingOrder="1"/>
    </xf>
    <xf numFmtId="165" fontId="22" fillId="0" borderId="0" xfId="28" applyNumberFormat="1" applyFont="1" applyBorder="1"/>
    <xf numFmtId="165" fontId="22" fillId="0" borderId="0" xfId="28" applyNumberFormat="1" applyFont="1" applyBorder="1" applyAlignment="1">
      <alignment horizontal="center" readingOrder="1"/>
    </xf>
    <xf numFmtId="0" fontId="22" fillId="0" borderId="24" xfId="0" applyFont="1" applyBorder="1" applyAlignment="1">
      <alignment horizontal="left" wrapText="1"/>
    </xf>
    <xf numFmtId="165" fontId="54" fillId="0" borderId="0" xfId="0" applyNumberFormat="1" applyFont="1" applyAlignment="1">
      <alignment horizontal="center" readingOrder="1"/>
    </xf>
    <xf numFmtId="165" fontId="22" fillId="0" borderId="0" xfId="0" applyNumberFormat="1" applyFont="1" applyAlignment="1">
      <alignment horizontal="center" readingOrder="1"/>
    </xf>
    <xf numFmtId="165" fontId="22" fillId="0" borderId="0" xfId="0" applyNumberFormat="1" applyFont="1"/>
    <xf numFmtId="165" fontId="54" fillId="0" borderId="0" xfId="28" applyNumberFormat="1" applyFont="1" applyBorder="1" applyAlignment="1">
      <alignment horizontal="center" vertical="center"/>
    </xf>
    <xf numFmtId="43" fontId="54" fillId="0" borderId="0" xfId="28" applyFont="1" applyBorder="1"/>
    <xf numFmtId="43" fontId="22" fillId="0" borderId="0" xfId="28" applyFont="1" applyBorder="1"/>
    <xf numFmtId="166" fontId="45" fillId="0" borderId="0" xfId="0" applyNumberFormat="1" applyFont="1"/>
    <xf numFmtId="166" fontId="22" fillId="0" borderId="0" xfId="0" applyNumberFormat="1" applyFont="1"/>
    <xf numFmtId="166" fontId="22" fillId="0" borderId="0" xfId="0" applyNumberFormat="1" applyFont="1" applyAlignment="1">
      <alignment horizontal="center" readingOrder="1"/>
    </xf>
    <xf numFmtId="0" fontId="43" fillId="0" borderId="0" xfId="0" applyFont="1"/>
    <xf numFmtId="0" fontId="57" fillId="10" borderId="0" xfId="0" applyFont="1" applyFill="1" applyAlignment="1">
      <alignment horizontal="center"/>
    </xf>
    <xf numFmtId="0" fontId="57" fillId="10" borderId="25" xfId="0" applyFont="1" applyFill="1" applyBorder="1" applyAlignment="1">
      <alignment horizontal="center"/>
    </xf>
    <xf numFmtId="0" fontId="56" fillId="10" borderId="26" xfId="0" applyFont="1" applyFill="1" applyBorder="1" applyAlignment="1">
      <alignment horizontal="center"/>
    </xf>
    <xf numFmtId="0" fontId="56" fillId="10" borderId="25" xfId="0" applyFont="1" applyFill="1" applyBorder="1" applyAlignment="1">
      <alignment horizontal="center"/>
    </xf>
    <xf numFmtId="165" fontId="56" fillId="10" borderId="26" xfId="0" applyNumberFormat="1" applyFont="1" applyFill="1" applyBorder="1" applyAlignment="1">
      <alignment horizontal="center"/>
    </xf>
    <xf numFmtId="43" fontId="56" fillId="11" borderId="27" xfId="28" applyFont="1" applyFill="1" applyBorder="1" applyAlignment="1">
      <alignment horizontal="center" vertical="center" wrapText="1"/>
    </xf>
    <xf numFmtId="43" fontId="56" fillId="11" borderId="27" xfId="28" applyFont="1" applyFill="1" applyBorder="1" applyAlignment="1">
      <alignment horizontal="center" vertical="center" wrapText="1" readingOrder="1"/>
    </xf>
    <xf numFmtId="0" fontId="56" fillId="11" borderId="28" xfId="0" applyFont="1" applyFill="1" applyBorder="1" applyAlignment="1">
      <alignment horizontal="center" vertical="center" wrapText="1"/>
    </xf>
    <xf numFmtId="0" fontId="57" fillId="10" borderId="0" xfId="0" applyFont="1" applyFill="1" applyAlignment="1">
      <alignment horizontal="center" vertical="center"/>
    </xf>
    <xf numFmtId="0" fontId="57" fillId="10" borderId="29" xfId="0" applyFont="1" applyFill="1" applyBorder="1" applyAlignment="1">
      <alignment horizontal="center" vertical="center"/>
    </xf>
    <xf numFmtId="0" fontId="57" fillId="10" borderId="30" xfId="0" applyFont="1" applyFill="1" applyBorder="1" applyAlignment="1">
      <alignment horizontal="center" vertical="center"/>
    </xf>
    <xf numFmtId="0" fontId="57" fillId="10" borderId="31" xfId="0" applyFont="1" applyFill="1" applyBorder="1" applyAlignment="1">
      <alignment horizontal="center" vertical="center"/>
    </xf>
    <xf numFmtId="43" fontId="56" fillId="11" borderId="28" xfId="28" applyFont="1" applyFill="1" applyBorder="1" applyAlignment="1">
      <alignment horizontal="center" vertical="center" wrapText="1"/>
    </xf>
    <xf numFmtId="43" fontId="56" fillId="11" borderId="28" xfId="28" applyFont="1" applyFill="1" applyBorder="1" applyAlignment="1">
      <alignment horizontal="center" vertical="center" wrapText="1" readingOrder="1"/>
    </xf>
    <xf numFmtId="0" fontId="58" fillId="0" borderId="0" xfId="0" applyFont="1" applyAlignment="1">
      <alignment horizontal="center" vertical="top" wrapText="1" readingOrder="1"/>
    </xf>
    <xf numFmtId="0" fontId="58" fillId="0" borderId="0" xfId="0" applyFont="1" applyAlignment="1">
      <alignment horizontal="center" vertical="top" wrapText="1" readingOrder="1"/>
    </xf>
    <xf numFmtId="0" fontId="58" fillId="0" borderId="32" xfId="0" applyFont="1" applyBorder="1" applyAlignment="1">
      <alignment horizontal="center" vertical="top" wrapText="1" readingOrder="1"/>
    </xf>
    <xf numFmtId="0" fontId="53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53" fillId="0" borderId="32" xfId="0" applyFont="1" applyBorder="1" applyAlignment="1">
      <alignment horizontal="center" vertical="center"/>
    </xf>
    <xf numFmtId="0" fontId="58" fillId="0" borderId="0" xfId="0" applyFont="1" applyAlignment="1">
      <alignment horizontal="center" vertical="center" wrapText="1" readingOrder="1"/>
    </xf>
    <xf numFmtId="0" fontId="58" fillId="0" borderId="0" xfId="0" applyFont="1" applyAlignment="1">
      <alignment horizontal="center" vertical="center" wrapText="1" readingOrder="1"/>
    </xf>
    <xf numFmtId="0" fontId="58" fillId="0" borderId="32" xfId="0" applyFont="1" applyBorder="1" applyAlignment="1">
      <alignment horizontal="center" vertical="center" wrapText="1" readingOrder="1"/>
    </xf>
  </cellXfs>
  <cellStyles count="29">
    <cellStyle name="Millares" xfId="28" builtinId="3"/>
    <cellStyle name="Millares 2" xfId="1" xr:uid="{00000000-0005-0000-0000-000000000000}"/>
    <cellStyle name="Moneda 2" xfId="27" xr:uid="{00000000-0005-0000-0000-000001000000}"/>
    <cellStyle name="Normal" xfId="0" builtinId="0"/>
    <cellStyle name="S0" xfId="2" xr:uid="{00000000-0005-0000-0000-000003000000}"/>
    <cellStyle name="S1" xfId="3" xr:uid="{00000000-0005-0000-0000-000004000000}"/>
    <cellStyle name="S10" xfId="4" xr:uid="{00000000-0005-0000-0000-000005000000}"/>
    <cellStyle name="S11" xfId="5" xr:uid="{00000000-0005-0000-0000-000006000000}"/>
    <cellStyle name="S12" xfId="6" xr:uid="{00000000-0005-0000-0000-000007000000}"/>
    <cellStyle name="S13" xfId="7" xr:uid="{00000000-0005-0000-0000-000008000000}"/>
    <cellStyle name="S14" xfId="8" xr:uid="{00000000-0005-0000-0000-000009000000}"/>
    <cellStyle name="S15" xfId="9" xr:uid="{00000000-0005-0000-0000-00000A000000}"/>
    <cellStyle name="S16" xfId="10" xr:uid="{00000000-0005-0000-0000-00000B000000}"/>
    <cellStyle name="S17" xfId="11" xr:uid="{00000000-0005-0000-0000-00000C000000}"/>
    <cellStyle name="S18" xfId="12" xr:uid="{00000000-0005-0000-0000-00000D000000}"/>
    <cellStyle name="S19" xfId="13" xr:uid="{00000000-0005-0000-0000-00000E000000}"/>
    <cellStyle name="S2" xfId="14" xr:uid="{00000000-0005-0000-0000-00000F000000}"/>
    <cellStyle name="S20" xfId="15" xr:uid="{00000000-0005-0000-0000-000010000000}"/>
    <cellStyle name="S21" xfId="16" xr:uid="{00000000-0005-0000-0000-000011000000}"/>
    <cellStyle name="S22" xfId="17" xr:uid="{00000000-0005-0000-0000-000012000000}"/>
    <cellStyle name="S23" xfId="18" xr:uid="{00000000-0005-0000-0000-000013000000}"/>
    <cellStyle name="S24" xfId="19" xr:uid="{00000000-0005-0000-0000-000014000000}"/>
    <cellStyle name="S3" xfId="20" xr:uid="{00000000-0005-0000-0000-000015000000}"/>
    <cellStyle name="S4" xfId="21" xr:uid="{00000000-0005-0000-0000-000016000000}"/>
    <cellStyle name="S5" xfId="22" xr:uid="{00000000-0005-0000-0000-000017000000}"/>
    <cellStyle name="S6" xfId="23" xr:uid="{00000000-0005-0000-0000-000018000000}"/>
    <cellStyle name="S7" xfId="24" xr:uid="{00000000-0005-0000-0000-000019000000}"/>
    <cellStyle name="S8" xfId="25" xr:uid="{00000000-0005-0000-0000-00001A000000}"/>
    <cellStyle name="S9" xfId="26" xr:uid="{00000000-0005-0000-0000-00001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79376</xdr:colOff>
      <xdr:row>9</xdr:row>
      <xdr:rowOff>97971</xdr:rowOff>
    </xdr:from>
    <xdr:to>
      <xdr:col>5</xdr:col>
      <xdr:colOff>1063625</xdr:colOff>
      <xdr:row>14</xdr:row>
      <xdr:rowOff>101146</xdr:rowOff>
    </xdr:to>
    <xdr:sp macro="" textlink="">
      <xdr:nvSpPr>
        <xdr:cNvPr id="6" name="1 Rectángulo redondeado">
          <a:extLst>
            <a:ext uri="{FF2B5EF4-FFF2-40B4-BE49-F238E27FC236}">
              <a16:creationId xmlns:a16="http://schemas.microsoft.com/office/drawing/2014/main" id="{CD340BBE-F3B5-45C3-A4F5-37F1E3A3901D}"/>
            </a:ext>
          </a:extLst>
        </xdr:cNvPr>
        <xdr:cNvSpPr/>
      </xdr:nvSpPr>
      <xdr:spPr>
        <a:xfrm>
          <a:off x="79376" y="1812471"/>
          <a:ext cx="14271624" cy="987425"/>
        </a:xfrm>
        <a:prstGeom prst="roundRect">
          <a:avLst/>
        </a:prstGeom>
        <a:solidFill>
          <a:schemeClr val="accent1">
            <a:lumMod val="50000"/>
          </a:schemeClr>
        </a:solidFill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DO" sz="1600" b="1" i="1">
              <a:solidFill>
                <a:schemeClr val="bg2"/>
              </a:solidFill>
            </a:rPr>
            <a:t>Autoridad</a:t>
          </a:r>
          <a:r>
            <a:rPr lang="es-DO" sz="1600" b="1" i="1" baseline="0">
              <a:solidFill>
                <a:schemeClr val="bg2"/>
              </a:solidFill>
            </a:rPr>
            <a:t> Portuaria Dominicana </a:t>
          </a:r>
        </a:p>
        <a:p>
          <a:pPr algn="ctr"/>
          <a:r>
            <a:rPr lang="es-DO" sz="1600" b="1" i="1" baseline="0">
              <a:solidFill>
                <a:schemeClr val="bg2"/>
              </a:solidFill>
            </a:rPr>
            <a:t>Relacion Depositos Por Cuentas Bancarias</a:t>
          </a:r>
        </a:p>
        <a:p>
          <a:pPr algn="ctr"/>
          <a:r>
            <a:rPr lang="es-DO" sz="1600" b="1" i="1" baseline="0">
              <a:solidFill>
                <a:schemeClr val="bg2"/>
              </a:solidFill>
            </a:rPr>
            <a:t>Al  30  de  JUNIO  2024</a:t>
          </a:r>
          <a:endParaRPr lang="es-DO" sz="1600" b="1" i="1">
            <a:solidFill>
              <a:schemeClr val="bg2"/>
            </a:solidFill>
          </a:endParaRPr>
        </a:p>
      </xdr:txBody>
    </xdr:sp>
    <xdr:clientData/>
  </xdr:twoCellAnchor>
  <xdr:twoCellAnchor>
    <xdr:from>
      <xdr:col>1</xdr:col>
      <xdr:colOff>395517</xdr:colOff>
      <xdr:row>516</xdr:row>
      <xdr:rowOff>162379</xdr:rowOff>
    </xdr:from>
    <xdr:to>
      <xdr:col>3</xdr:col>
      <xdr:colOff>2159000</xdr:colOff>
      <xdr:row>528</xdr:row>
      <xdr:rowOff>174625</xdr:rowOff>
    </xdr:to>
    <xdr:grpSp>
      <xdr:nvGrpSpPr>
        <xdr:cNvPr id="14" name="Grupo 13">
          <a:extLst>
            <a:ext uri="{FF2B5EF4-FFF2-40B4-BE49-F238E27FC236}">
              <a16:creationId xmlns:a16="http://schemas.microsoft.com/office/drawing/2014/main" id="{58AD2B4A-57A2-DC90-F28C-07F467FFD2E7}"/>
            </a:ext>
          </a:extLst>
        </xdr:cNvPr>
        <xdr:cNvGrpSpPr/>
      </xdr:nvGrpSpPr>
      <xdr:grpSpPr>
        <a:xfrm>
          <a:off x="2887892" y="101476629"/>
          <a:ext cx="6684733" cy="2298246"/>
          <a:chOff x="0" y="0"/>
          <a:chExt cx="6051550" cy="1419225"/>
        </a:xfrm>
      </xdr:grpSpPr>
      <xdr:pic>
        <xdr:nvPicPr>
          <xdr:cNvPr id="15" name="Imagen 14" descr="Imagen que contiene Círculo&#10;&#10;Descripción generada automáticamente">
            <a:extLst>
              <a:ext uri="{FF2B5EF4-FFF2-40B4-BE49-F238E27FC236}">
                <a16:creationId xmlns:a16="http://schemas.microsoft.com/office/drawing/2014/main" id="{68CE9B1C-719A-406B-8738-45CC6C8F202D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sharpenSoften amount="25000"/>
                    </a14:imgEffect>
                    <a14:imgEffect>
                      <a14:brightnessContrast contrast="2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r="54734" b="16257"/>
          <a:stretch/>
        </xdr:blipFill>
        <xdr:spPr bwMode="auto">
          <a:xfrm>
            <a:off x="0" y="104775"/>
            <a:ext cx="2733675" cy="131445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grpSp>
        <xdr:nvGrpSpPr>
          <xdr:cNvPr id="16" name="Grupo 15">
            <a:extLst>
              <a:ext uri="{FF2B5EF4-FFF2-40B4-BE49-F238E27FC236}">
                <a16:creationId xmlns:a16="http://schemas.microsoft.com/office/drawing/2014/main" id="{C556F377-A88C-73ED-7908-73D9825105A6}"/>
              </a:ext>
            </a:extLst>
          </xdr:cNvPr>
          <xdr:cNvGrpSpPr/>
        </xdr:nvGrpSpPr>
        <xdr:grpSpPr>
          <a:xfrm>
            <a:off x="3019425" y="0"/>
            <a:ext cx="3032125" cy="1390650"/>
            <a:chOff x="0" y="0"/>
            <a:chExt cx="3032125" cy="1390650"/>
          </a:xfrm>
        </xdr:grpSpPr>
        <xdr:pic>
          <xdr:nvPicPr>
            <xdr:cNvPr id="17" name="Imagen 16">
              <a:extLst>
                <a:ext uri="{FF2B5EF4-FFF2-40B4-BE49-F238E27FC236}">
                  <a16:creationId xmlns:a16="http://schemas.microsoft.com/office/drawing/2014/main" id="{8013B8FF-9910-7D1C-FCB7-7565193485E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0"/>
              <a:ext cx="2105025" cy="1247775"/>
            </a:xfrm>
            <a:prstGeom prst="rect">
              <a:avLst/>
            </a:prstGeom>
          </xdr:spPr>
        </xdr:pic>
        <xdr:pic>
          <xdr:nvPicPr>
            <xdr:cNvPr id="18" name="Imagen 17" descr="Imagen que contiene Círculo&#10;&#10;Descripción generada automáticamente">
              <a:extLst>
                <a:ext uri="{FF2B5EF4-FFF2-40B4-BE49-F238E27FC236}">
                  <a16:creationId xmlns:a16="http://schemas.microsoft.com/office/drawing/2014/main" id="{CE07DC63-AA5C-813E-80A5-374358F5360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47850" y="171450"/>
              <a:ext cx="1184275" cy="1219200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/>
  </xdr:twoCellAnchor>
  <xdr:twoCellAnchor editAs="oneCell">
    <xdr:from>
      <xdr:col>2</xdr:col>
      <xdr:colOff>816881</xdr:colOff>
      <xdr:row>437</xdr:row>
      <xdr:rowOff>49440</xdr:rowOff>
    </xdr:from>
    <xdr:to>
      <xdr:col>3</xdr:col>
      <xdr:colOff>371927</xdr:colOff>
      <xdr:row>443</xdr:row>
      <xdr:rowOff>120196</xdr:rowOff>
    </xdr:to>
    <xdr:pic>
      <xdr:nvPicPr>
        <xdr:cNvPr id="11" name="Imagen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785756" y="93997690"/>
          <a:ext cx="2730046" cy="1213756"/>
        </a:xfrm>
        <a:prstGeom prst="rect">
          <a:avLst/>
        </a:prstGeom>
      </xdr:spPr>
    </xdr:pic>
    <xdr:clientData/>
  </xdr:twoCellAnchor>
  <xdr:twoCellAnchor editAs="oneCell">
    <xdr:from>
      <xdr:col>2</xdr:col>
      <xdr:colOff>1192439</xdr:colOff>
      <xdr:row>1</xdr:row>
      <xdr:rowOff>10431</xdr:rowOff>
    </xdr:from>
    <xdr:to>
      <xdr:col>3</xdr:col>
      <xdr:colOff>278946</xdr:colOff>
      <xdr:row>8</xdr:row>
      <xdr:rowOff>9071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782947-8645-4E19-A6FC-2608ECB610A5}"/>
            </a:ext>
          </a:extLst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161314" y="200931"/>
          <a:ext cx="2261507" cy="13321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537883</xdr:colOff>
      <xdr:row>80</xdr:row>
      <xdr:rowOff>571500</xdr:rowOff>
    </xdr:from>
    <xdr:to>
      <xdr:col>11</xdr:col>
      <xdr:colOff>810865</xdr:colOff>
      <xdr:row>83</xdr:row>
      <xdr:rowOff>250629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E3F966D1-14E6-4AB1-B63C-79683E219209}"/>
            </a:ext>
          </a:extLst>
        </xdr:cNvPr>
        <xdr:cNvGrpSpPr/>
      </xdr:nvGrpSpPr>
      <xdr:grpSpPr>
        <a:xfrm>
          <a:off x="7171765" y="20775706"/>
          <a:ext cx="8173129" cy="2760747"/>
          <a:chOff x="0" y="0"/>
          <a:chExt cx="5762625" cy="2028190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8243D4F7-740A-AB9E-087A-B85E395427B6}"/>
              </a:ext>
            </a:extLst>
          </xdr:cNvPr>
          <xdr:cNvGrpSpPr/>
        </xdr:nvGrpSpPr>
        <xdr:grpSpPr>
          <a:xfrm>
            <a:off x="2476500" y="361950"/>
            <a:ext cx="3286125" cy="1581150"/>
            <a:chOff x="0" y="0"/>
            <a:chExt cx="3032125" cy="1390650"/>
          </a:xfrm>
        </xdr:grpSpPr>
        <xdr:pic>
          <xdr:nvPicPr>
            <xdr:cNvPr id="5" name="Imagen 4">
              <a:extLst>
                <a:ext uri="{FF2B5EF4-FFF2-40B4-BE49-F238E27FC236}">
                  <a16:creationId xmlns:a16="http://schemas.microsoft.com/office/drawing/2014/main" id="{FB1139A8-D50E-14A5-B661-82B88D7F432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0"/>
              <a:ext cx="2105025" cy="1247775"/>
            </a:xfrm>
            <a:prstGeom prst="rect">
              <a:avLst/>
            </a:prstGeom>
          </xdr:spPr>
        </xdr:pic>
        <xdr:pic>
          <xdr:nvPicPr>
            <xdr:cNvPr id="6" name="Imagen 5" descr="Imagen que contiene Círculo&#10;&#10;Descripción generada automáticamente">
              <a:extLst>
                <a:ext uri="{FF2B5EF4-FFF2-40B4-BE49-F238E27FC236}">
                  <a16:creationId xmlns:a16="http://schemas.microsoft.com/office/drawing/2014/main" id="{8B4FC36D-B95F-F71D-5B16-E990F1F6CF25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47850" y="171450"/>
              <a:ext cx="1184275" cy="1219200"/>
            </a:xfrm>
            <a:prstGeom prst="rect">
              <a:avLst/>
            </a:prstGeom>
            <a:noFill/>
            <a:ln>
              <a:noFill/>
            </a:ln>
          </xdr:spPr>
        </xdr:pic>
      </xdr:grpSp>
      <xdr:pic>
        <xdr:nvPicPr>
          <xdr:cNvPr id="4" name="Imagen 3" descr="Texto&#10;&#10;Descripción generada automáticamente con confianza media">
            <a:extLst>
              <a:ext uri="{FF2B5EF4-FFF2-40B4-BE49-F238E27FC236}">
                <a16:creationId xmlns:a16="http://schemas.microsoft.com/office/drawing/2014/main" id="{68326DDE-A5F7-C7C4-1507-3C8B1EA7A12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8317" r="27616"/>
          <a:stretch/>
        </xdr:blipFill>
        <xdr:spPr bwMode="auto">
          <a:xfrm>
            <a:off x="0" y="0"/>
            <a:ext cx="2514600" cy="202819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oneCellAnchor>
    <xdr:from>
      <xdr:col>2</xdr:col>
      <xdr:colOff>874059</xdr:colOff>
      <xdr:row>0</xdr:row>
      <xdr:rowOff>179295</xdr:rowOff>
    </xdr:from>
    <xdr:ext cx="2709861" cy="1301666"/>
    <xdr:pic>
      <xdr:nvPicPr>
        <xdr:cNvPr id="7" name="3 Imagen">
          <a:extLst>
            <a:ext uri="{FF2B5EF4-FFF2-40B4-BE49-F238E27FC236}">
              <a16:creationId xmlns:a16="http://schemas.microsoft.com/office/drawing/2014/main" id="{D9C9F4D4-0636-4012-9B95-E15E4BE0EFB5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3759" y="179295"/>
          <a:ext cx="2709861" cy="130166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14</xdr:col>
      <xdr:colOff>756677</xdr:colOff>
      <xdr:row>0</xdr:row>
      <xdr:rowOff>220748</xdr:rowOff>
    </xdr:from>
    <xdr:ext cx="1489218" cy="1089322"/>
    <xdr:pic>
      <xdr:nvPicPr>
        <xdr:cNvPr id="8" name="4 Imagen">
          <a:extLst>
            <a:ext uri="{FF2B5EF4-FFF2-40B4-BE49-F238E27FC236}">
              <a16:creationId xmlns:a16="http://schemas.microsoft.com/office/drawing/2014/main" id="{04A93AFD-9C28-4C09-8ADB-1D5443099DFD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67" r="50000"/>
        <a:stretch/>
      </xdr:blipFill>
      <xdr:spPr bwMode="auto">
        <a:xfrm>
          <a:off x="11424677" y="192173"/>
          <a:ext cx="1489218" cy="1089322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Z525"/>
  <sheetViews>
    <sheetView showGridLines="0" tabSelected="1" view="pageBreakPreview" topLeftCell="A469" zoomScale="60" zoomScaleNormal="100" workbookViewId="0">
      <selection activeCell="I527" sqref="I527"/>
    </sheetView>
  </sheetViews>
  <sheetFormatPr baseColWidth="10" defaultColWidth="11.42578125" defaultRowHeight="15" x14ac:dyDescent="0.25"/>
  <cols>
    <col min="1" max="1" width="37.42578125" style="1" customWidth="1"/>
    <col min="2" max="2" width="26.140625" style="1" customWidth="1"/>
    <col min="3" max="3" width="47.5703125" style="1" customWidth="1"/>
    <col min="4" max="4" width="44.140625" style="1" customWidth="1"/>
    <col min="5" max="5" width="24.85546875" style="1" customWidth="1"/>
    <col min="6" max="6" width="18.140625" style="1" customWidth="1"/>
    <col min="7" max="16384" width="11.42578125" style="1"/>
  </cols>
  <sheetData>
    <row r="8" spans="1:6" x14ac:dyDescent="0.25">
      <c r="A8" s="3"/>
      <c r="B8" s="4"/>
      <c r="C8" s="5"/>
      <c r="D8" s="2"/>
    </row>
    <row r="9" spans="1:6" x14ac:dyDescent="0.25">
      <c r="A9" s="3"/>
      <c r="B9" s="3"/>
      <c r="C9" s="3"/>
      <c r="D9" s="4"/>
      <c r="E9" s="5"/>
      <c r="F9" s="2"/>
    </row>
    <row r="10" spans="1:6" x14ac:dyDescent="0.25">
      <c r="A10" s="3"/>
      <c r="B10" s="3"/>
      <c r="C10" s="3"/>
      <c r="D10" s="4"/>
      <c r="E10" s="5"/>
      <c r="F10" s="2"/>
    </row>
    <row r="11" spans="1:6" x14ac:dyDescent="0.25">
      <c r="A11" s="3"/>
      <c r="B11" s="3"/>
      <c r="C11" s="3"/>
      <c r="D11" s="4"/>
      <c r="E11" s="5"/>
      <c r="F11" s="2"/>
    </row>
    <row r="12" spans="1:6" x14ac:dyDescent="0.25">
      <c r="A12" s="3"/>
      <c r="B12" s="3"/>
      <c r="C12" s="3"/>
      <c r="D12" s="4"/>
      <c r="E12" s="5"/>
      <c r="F12" s="2"/>
    </row>
    <row r="13" spans="1:6" ht="16.5" x14ac:dyDescent="0.25">
      <c r="A13" s="202"/>
      <c r="B13" s="202"/>
      <c r="C13" s="202"/>
      <c r="D13" s="202"/>
      <c r="E13" s="5"/>
      <c r="F13" s="2"/>
    </row>
    <row r="14" spans="1:6" ht="16.5" x14ac:dyDescent="0.25">
      <c r="A14" s="85"/>
      <c r="B14" s="85"/>
      <c r="C14" s="85"/>
      <c r="D14" s="85"/>
      <c r="E14" s="5"/>
      <c r="F14" s="2"/>
    </row>
    <row r="15" spans="1:6" ht="18.75" customHeight="1" x14ac:dyDescent="0.25">
      <c r="A15" s="85"/>
      <c r="B15" s="85"/>
      <c r="C15" s="85"/>
      <c r="D15" s="85"/>
      <c r="E15" s="5"/>
      <c r="F15" s="2"/>
    </row>
    <row r="16" spans="1:6" ht="18.75" x14ac:dyDescent="0.3">
      <c r="A16" s="182" t="s">
        <v>58</v>
      </c>
      <c r="B16" s="182"/>
      <c r="C16" s="182"/>
      <c r="D16" s="182"/>
      <c r="E16" s="104"/>
      <c r="F16" s="2"/>
    </row>
    <row r="17" spans="1:6" ht="18.75" x14ac:dyDescent="0.3">
      <c r="A17" s="182" t="s">
        <v>12</v>
      </c>
      <c r="B17" s="182"/>
      <c r="C17" s="182"/>
      <c r="D17" s="182"/>
      <c r="E17" s="104"/>
      <c r="F17" s="2"/>
    </row>
    <row r="18" spans="1:6" ht="18.75" x14ac:dyDescent="0.3">
      <c r="A18" s="182" t="s">
        <v>59</v>
      </c>
      <c r="B18" s="182"/>
      <c r="C18" s="182"/>
      <c r="D18" s="182"/>
      <c r="E18" s="104"/>
      <c r="F18" s="2"/>
    </row>
    <row r="19" spans="1:6" ht="19.5" thickBot="1" x14ac:dyDescent="0.35">
      <c r="A19" s="176" t="s">
        <v>60</v>
      </c>
      <c r="B19" s="176"/>
      <c r="C19" s="176"/>
      <c r="D19" s="176"/>
      <c r="E19" s="61"/>
      <c r="F19" s="2"/>
    </row>
    <row r="20" spans="1:6" ht="15.75" x14ac:dyDescent="0.25">
      <c r="A20" s="81" t="s">
        <v>0</v>
      </c>
      <c r="B20" s="81" t="s">
        <v>7</v>
      </c>
      <c r="C20" s="81" t="s">
        <v>6</v>
      </c>
      <c r="D20" s="82" t="s">
        <v>21</v>
      </c>
      <c r="E20" s="159" t="s">
        <v>2</v>
      </c>
      <c r="F20" s="2"/>
    </row>
    <row r="21" spans="1:6" x14ac:dyDescent="0.25">
      <c r="A21" s="79">
        <v>9300010169</v>
      </c>
      <c r="B21" s="80">
        <v>45455</v>
      </c>
      <c r="C21" s="79">
        <v>60</v>
      </c>
      <c r="D21" s="79">
        <v>59.23</v>
      </c>
      <c r="E21" s="105">
        <v>3553.8</v>
      </c>
      <c r="F21" s="106"/>
    </row>
    <row r="22" spans="1:6" x14ac:dyDescent="0.25">
      <c r="A22" s="79">
        <v>9300040122</v>
      </c>
      <c r="B22" s="80">
        <v>45463</v>
      </c>
      <c r="C22" s="79">
        <v>160</v>
      </c>
      <c r="D22" s="79">
        <v>58.83</v>
      </c>
      <c r="E22" s="105">
        <v>9412.7999999999993</v>
      </c>
      <c r="F22" s="106"/>
    </row>
    <row r="23" spans="1:6" ht="19.5" thickBot="1" x14ac:dyDescent="0.35">
      <c r="A23" s="203" t="s">
        <v>61</v>
      </c>
      <c r="B23" s="203"/>
      <c r="C23" s="63">
        <v>220</v>
      </c>
      <c r="D23" s="63">
        <v>118.06</v>
      </c>
      <c r="E23" s="91">
        <v>12966.6</v>
      </c>
      <c r="F23" s="2"/>
    </row>
    <row r="24" spans="1:6" ht="15.75" thickTop="1" x14ac:dyDescent="0.25">
      <c r="A24" s="64"/>
      <c r="B24" s="64"/>
      <c r="C24" s="64"/>
      <c r="D24" s="48"/>
      <c r="E24" s="5"/>
      <c r="F24" s="2"/>
    </row>
    <row r="25" spans="1:6" x14ac:dyDescent="0.25">
      <c r="A25" s="64"/>
      <c r="B25" s="64"/>
      <c r="C25" s="64"/>
      <c r="D25" s="48"/>
      <c r="E25" s="5"/>
      <c r="F25" s="2"/>
    </row>
    <row r="26" spans="1:6" ht="19.5" thickBot="1" x14ac:dyDescent="0.35">
      <c r="A26" s="176" t="s">
        <v>62</v>
      </c>
      <c r="B26" s="176"/>
      <c r="C26" s="176"/>
      <c r="D26" s="176"/>
      <c r="E26" s="5"/>
      <c r="F26" s="2"/>
    </row>
    <row r="27" spans="1:6" ht="16.5" thickBot="1" x14ac:dyDescent="0.3">
      <c r="A27" s="81" t="s">
        <v>0</v>
      </c>
      <c r="B27" s="81" t="s">
        <v>7</v>
      </c>
      <c r="C27" s="81" t="s">
        <v>6</v>
      </c>
      <c r="D27" s="82" t="s">
        <v>21</v>
      </c>
      <c r="E27" s="73" t="s">
        <v>2</v>
      </c>
      <c r="F27" s="2"/>
    </row>
    <row r="28" spans="1:6" x14ac:dyDescent="0.25">
      <c r="A28" s="79">
        <v>3070050357</v>
      </c>
      <c r="B28" s="80">
        <v>45447</v>
      </c>
      <c r="C28" s="79">
        <v>30</v>
      </c>
      <c r="D28" s="62">
        <v>59.04</v>
      </c>
      <c r="E28" s="105">
        <v>1771.2</v>
      </c>
      <c r="F28" s="2"/>
    </row>
    <row r="29" spans="1:6" x14ac:dyDescent="0.25">
      <c r="A29" s="79">
        <v>3070050077</v>
      </c>
      <c r="B29" s="80">
        <v>45448</v>
      </c>
      <c r="C29" s="79">
        <v>30</v>
      </c>
      <c r="D29" s="62">
        <v>59.13</v>
      </c>
      <c r="E29" s="105">
        <v>1773.9</v>
      </c>
      <c r="F29" s="2"/>
    </row>
    <row r="30" spans="1:6" x14ac:dyDescent="0.25">
      <c r="A30" s="79">
        <v>3070050222</v>
      </c>
      <c r="B30" s="80">
        <v>45450</v>
      </c>
      <c r="C30" s="79">
        <v>60</v>
      </c>
      <c r="D30" s="62">
        <v>59.19</v>
      </c>
      <c r="E30" s="105">
        <v>3551.4</v>
      </c>
      <c r="F30" s="2"/>
    </row>
    <row r="31" spans="1:6" x14ac:dyDescent="0.25">
      <c r="A31" s="79">
        <v>3070060094</v>
      </c>
      <c r="B31" s="80">
        <v>45456</v>
      </c>
      <c r="C31" s="62">
        <v>85</v>
      </c>
      <c r="D31" s="62">
        <v>59.19</v>
      </c>
      <c r="E31" s="105">
        <v>5031.1499999999996</v>
      </c>
      <c r="F31" s="2"/>
    </row>
    <row r="32" spans="1:6" x14ac:dyDescent="0.25">
      <c r="A32" s="107">
        <v>3070050134</v>
      </c>
      <c r="B32" s="65">
        <v>45457</v>
      </c>
      <c r="C32" s="62">
        <v>130</v>
      </c>
      <c r="D32" s="62">
        <v>58.96</v>
      </c>
      <c r="E32" s="108">
        <v>7664.8</v>
      </c>
      <c r="F32" s="2"/>
    </row>
    <row r="33" spans="1:6" x14ac:dyDescent="0.25">
      <c r="A33" s="79">
        <v>3070050128</v>
      </c>
      <c r="B33" s="80">
        <v>45461</v>
      </c>
      <c r="C33" s="62">
        <v>60</v>
      </c>
      <c r="D33" s="62">
        <v>58.82</v>
      </c>
      <c r="E33" s="105">
        <v>3529.2</v>
      </c>
      <c r="F33" s="2"/>
    </row>
    <row r="34" spans="1:6" x14ac:dyDescent="0.25">
      <c r="A34" s="79">
        <v>3070050699</v>
      </c>
      <c r="B34" s="80">
        <v>45463</v>
      </c>
      <c r="C34" s="62">
        <v>110</v>
      </c>
      <c r="D34" s="62">
        <v>58.83</v>
      </c>
      <c r="E34" s="105">
        <v>6471.3</v>
      </c>
      <c r="F34" s="2"/>
    </row>
    <row r="35" spans="1:6" x14ac:dyDescent="0.25">
      <c r="A35" s="107">
        <v>3070060132</v>
      </c>
      <c r="B35" s="65">
        <v>45468</v>
      </c>
      <c r="C35" s="62">
        <v>60</v>
      </c>
      <c r="D35" s="62">
        <v>58.87</v>
      </c>
      <c r="E35" s="108">
        <v>3532.2</v>
      </c>
      <c r="F35" s="2"/>
    </row>
    <row r="36" spans="1:6" ht="19.5" thickBot="1" x14ac:dyDescent="0.35">
      <c r="A36" s="204" t="s">
        <v>61</v>
      </c>
      <c r="B36" s="204"/>
      <c r="C36" s="63">
        <v>565</v>
      </c>
      <c r="D36" s="63">
        <v>472.03</v>
      </c>
      <c r="E36" s="91">
        <v>33325.15</v>
      </c>
      <c r="F36" s="2"/>
    </row>
    <row r="37" spans="1:6" ht="19.5" thickTop="1" x14ac:dyDescent="0.3">
      <c r="A37" s="66"/>
      <c r="B37" s="66"/>
      <c r="C37" s="86"/>
      <c r="D37" s="86"/>
      <c r="E37" s="5"/>
      <c r="F37" s="2"/>
    </row>
    <row r="38" spans="1:6" ht="18.75" x14ac:dyDescent="0.3">
      <c r="A38" s="66"/>
      <c r="B38" s="66"/>
      <c r="C38" s="86"/>
      <c r="D38" s="86"/>
      <c r="E38" s="5"/>
      <c r="F38" s="2"/>
    </row>
    <row r="39" spans="1:6" ht="19.5" thickBot="1" x14ac:dyDescent="0.35">
      <c r="A39" s="64"/>
      <c r="B39" s="176" t="s">
        <v>34</v>
      </c>
      <c r="C39" s="176"/>
      <c r="D39" s="64"/>
      <c r="E39" s="5"/>
      <c r="F39" s="6"/>
    </row>
    <row r="40" spans="1:6" ht="15.75" x14ac:dyDescent="0.25">
      <c r="A40" s="158" t="s">
        <v>0</v>
      </c>
      <c r="B40" s="98" t="s">
        <v>7</v>
      </c>
      <c r="C40" s="98" t="s">
        <v>6</v>
      </c>
      <c r="D40" s="98" t="s">
        <v>21</v>
      </c>
      <c r="E40" s="99" t="s">
        <v>2</v>
      </c>
      <c r="F40" s="6"/>
    </row>
    <row r="41" spans="1:6" x14ac:dyDescent="0.25">
      <c r="A41" s="79">
        <v>510060483</v>
      </c>
      <c r="B41" s="80">
        <v>45455</v>
      </c>
      <c r="C41" s="79">
        <v>33</v>
      </c>
      <c r="D41" s="79">
        <v>59.19</v>
      </c>
      <c r="E41" s="105">
        <v>1953.27</v>
      </c>
      <c r="F41" s="6"/>
    </row>
    <row r="42" spans="1:6" ht="19.5" thickBot="1" x14ac:dyDescent="0.35">
      <c r="A42" s="204" t="s">
        <v>61</v>
      </c>
      <c r="B42" s="204"/>
      <c r="C42" s="63">
        <v>33</v>
      </c>
      <c r="D42" s="63">
        <v>59.19</v>
      </c>
      <c r="E42" s="91">
        <v>1953.27</v>
      </c>
      <c r="F42" s="2"/>
    </row>
    <row r="43" spans="1:6" ht="15.75" thickTop="1" x14ac:dyDescent="0.25">
      <c r="A43" s="64"/>
      <c r="B43" s="64"/>
      <c r="C43" s="64"/>
      <c r="D43" s="64"/>
      <c r="E43" s="48"/>
      <c r="F43" s="2"/>
    </row>
    <row r="44" spans="1:6" x14ac:dyDescent="0.25">
      <c r="A44" s="64"/>
      <c r="B44" s="64"/>
      <c r="C44" s="64"/>
      <c r="D44" s="64"/>
      <c r="E44" s="48"/>
      <c r="F44" s="2"/>
    </row>
    <row r="45" spans="1:6" ht="19.5" thickBot="1" x14ac:dyDescent="0.35">
      <c r="A45" s="64"/>
      <c r="B45" s="176" t="s">
        <v>14</v>
      </c>
      <c r="C45" s="176"/>
      <c r="D45" s="64"/>
      <c r="E45" s="5"/>
      <c r="F45" s="2"/>
    </row>
    <row r="46" spans="1:6" ht="15.75" x14ac:dyDescent="0.25">
      <c r="A46" s="158" t="s">
        <v>0</v>
      </c>
      <c r="B46" s="98" t="s">
        <v>7</v>
      </c>
      <c r="C46" s="98" t="s">
        <v>6</v>
      </c>
      <c r="D46" s="98" t="s">
        <v>21</v>
      </c>
      <c r="E46" s="99" t="s">
        <v>2</v>
      </c>
      <c r="F46" s="2"/>
    </row>
    <row r="47" spans="1:6" x14ac:dyDescent="0.25">
      <c r="A47" s="79" t="s">
        <v>63</v>
      </c>
      <c r="B47" s="80">
        <v>45454</v>
      </c>
      <c r="C47" s="67">
        <v>45338</v>
      </c>
      <c r="D47" s="79">
        <v>58.52</v>
      </c>
      <c r="E47" s="105">
        <v>2653100.5</v>
      </c>
      <c r="F47" s="2"/>
    </row>
    <row r="48" spans="1:6" x14ac:dyDescent="0.25">
      <c r="A48" s="79" t="s">
        <v>64</v>
      </c>
      <c r="B48" s="80">
        <v>45470</v>
      </c>
      <c r="C48" s="109">
        <v>36021</v>
      </c>
      <c r="D48" s="110">
        <v>59.01</v>
      </c>
      <c r="E48" s="111">
        <v>2125778.5</v>
      </c>
      <c r="F48" s="2"/>
    </row>
    <row r="49" spans="1:6" ht="19.5" thickBot="1" x14ac:dyDescent="0.35">
      <c r="A49" s="204" t="s">
        <v>61</v>
      </c>
      <c r="B49" s="204"/>
      <c r="C49" s="68">
        <v>81359</v>
      </c>
      <c r="D49" s="63">
        <v>117.53</v>
      </c>
      <c r="E49" s="91">
        <v>4778879</v>
      </c>
      <c r="F49" s="2"/>
    </row>
    <row r="50" spans="1:6" ht="19.5" thickTop="1" x14ac:dyDescent="0.3">
      <c r="A50" s="66"/>
      <c r="B50" s="66"/>
      <c r="C50" s="86"/>
      <c r="D50" s="86"/>
      <c r="E50" s="69"/>
      <c r="F50" s="2"/>
    </row>
    <row r="51" spans="1:6" x14ac:dyDescent="0.25">
      <c r="A51" s="64"/>
      <c r="B51" s="64"/>
      <c r="C51" s="70"/>
      <c r="D51" s="64"/>
      <c r="E51" s="64"/>
      <c r="F51" s="2"/>
    </row>
    <row r="52" spans="1:6" ht="18.75" x14ac:dyDescent="0.3">
      <c r="A52" s="64"/>
      <c r="B52" s="64"/>
      <c r="C52" s="205" t="s">
        <v>5</v>
      </c>
      <c r="D52" s="205"/>
      <c r="E52" s="64"/>
      <c r="F52" s="2"/>
    </row>
    <row r="53" spans="1:6" ht="18.75" x14ac:dyDescent="0.3">
      <c r="A53" s="64"/>
      <c r="B53" s="64"/>
      <c r="C53" s="71" t="s">
        <v>4</v>
      </c>
      <c r="D53" s="71" t="s">
        <v>3</v>
      </c>
      <c r="E53" s="64"/>
      <c r="F53" s="2"/>
    </row>
    <row r="54" spans="1:6" ht="18.75" x14ac:dyDescent="0.3">
      <c r="A54" s="64"/>
      <c r="B54" s="64"/>
      <c r="C54" s="72">
        <v>81612</v>
      </c>
      <c r="D54" s="72">
        <v>4827124.0199999996</v>
      </c>
      <c r="E54" s="64"/>
      <c r="F54" s="2"/>
    </row>
    <row r="55" spans="1:6" ht="15.75" customHeight="1" x14ac:dyDescent="0.3">
      <c r="A55" s="64"/>
      <c r="B55" s="64"/>
      <c r="C55" s="61"/>
      <c r="D55" s="61"/>
      <c r="E55" s="64"/>
      <c r="F55" s="2"/>
    </row>
    <row r="56" spans="1:6" x14ac:dyDescent="0.25">
      <c r="A56" s="14"/>
      <c r="B56" s="15"/>
      <c r="C56" s="15"/>
      <c r="D56" s="87"/>
      <c r="E56" s="88"/>
      <c r="F56" s="88"/>
    </row>
    <row r="57" spans="1:6" ht="16.5" x14ac:dyDescent="0.25">
      <c r="A57" s="85"/>
      <c r="B57" s="85"/>
      <c r="C57" s="85"/>
      <c r="D57" s="85"/>
      <c r="E57" s="5"/>
      <c r="F57"/>
    </row>
    <row r="58" spans="1:6" ht="18.75" x14ac:dyDescent="0.3">
      <c r="A58" s="182" t="s">
        <v>13</v>
      </c>
      <c r="B58" s="182"/>
      <c r="C58" s="182"/>
      <c r="D58" s="182"/>
      <c r="E58" s="5"/>
      <c r="F58"/>
    </row>
    <row r="59" spans="1:6" ht="16.5" customHeight="1" thickBot="1" x14ac:dyDescent="0.35">
      <c r="A59" s="176" t="s">
        <v>12</v>
      </c>
      <c r="B59" s="176"/>
      <c r="C59" s="176"/>
      <c r="D59" s="176"/>
      <c r="E59" s="5"/>
      <c r="F59"/>
    </row>
    <row r="60" spans="1:6" ht="16.5" customHeight="1" thickBot="1" x14ac:dyDescent="0.3">
      <c r="A60" s="160" t="s">
        <v>18</v>
      </c>
      <c r="B60" s="160" t="s">
        <v>0</v>
      </c>
      <c r="C60" s="160" t="s">
        <v>19</v>
      </c>
      <c r="D60" s="161" t="s">
        <v>1</v>
      </c>
      <c r="E60" s="5"/>
      <c r="F60"/>
    </row>
    <row r="61" spans="1:6" ht="16.5" customHeight="1" x14ac:dyDescent="0.25">
      <c r="A61" s="7">
        <v>45446</v>
      </c>
      <c r="B61" s="8" t="s">
        <v>65</v>
      </c>
      <c r="C61" s="9" t="s">
        <v>16</v>
      </c>
      <c r="D61" s="10">
        <v>13000</v>
      </c>
      <c r="E61" s="5"/>
      <c r="F61"/>
    </row>
    <row r="62" spans="1:6" ht="16.5" customHeight="1" x14ac:dyDescent="0.25">
      <c r="A62" s="11">
        <v>45446</v>
      </c>
      <c r="B62" s="8" t="s">
        <v>66</v>
      </c>
      <c r="C62" s="9" t="s">
        <v>16</v>
      </c>
      <c r="D62" s="12">
        <v>365</v>
      </c>
      <c r="E62" s="5"/>
      <c r="F62"/>
    </row>
    <row r="63" spans="1:6" x14ac:dyDescent="0.25">
      <c r="A63" s="11">
        <v>45447</v>
      </c>
      <c r="B63" s="8" t="s">
        <v>67</v>
      </c>
      <c r="C63" s="9" t="s">
        <v>48</v>
      </c>
      <c r="D63" s="12">
        <v>285</v>
      </c>
      <c r="E63" s="5"/>
      <c r="F63"/>
    </row>
    <row r="64" spans="1:6" x14ac:dyDescent="0.25">
      <c r="A64" s="11">
        <v>45447</v>
      </c>
      <c r="B64" s="8" t="s">
        <v>68</v>
      </c>
      <c r="C64" s="9" t="s">
        <v>17</v>
      </c>
      <c r="D64" s="10">
        <v>2660</v>
      </c>
      <c r="E64" s="5"/>
      <c r="F64"/>
    </row>
    <row r="65" spans="1:6" x14ac:dyDescent="0.25">
      <c r="A65" s="11">
        <v>45448</v>
      </c>
      <c r="B65" s="8" t="s">
        <v>69</v>
      </c>
      <c r="C65" s="9" t="s">
        <v>48</v>
      </c>
      <c r="D65" s="12">
        <v>150</v>
      </c>
      <c r="E65" s="5"/>
      <c r="F65"/>
    </row>
    <row r="66" spans="1:6" x14ac:dyDescent="0.25">
      <c r="A66" s="11">
        <v>45448</v>
      </c>
      <c r="B66" s="8" t="s">
        <v>70</v>
      </c>
      <c r="C66" s="9" t="s">
        <v>48</v>
      </c>
      <c r="D66" s="10">
        <v>118000</v>
      </c>
      <c r="E66" s="5"/>
      <c r="F66"/>
    </row>
    <row r="67" spans="1:6" x14ac:dyDescent="0.25">
      <c r="A67" s="7">
        <v>45449</v>
      </c>
      <c r="B67" s="8" t="s">
        <v>71</v>
      </c>
      <c r="C67" s="9" t="s">
        <v>48</v>
      </c>
      <c r="D67" s="12">
        <v>310</v>
      </c>
      <c r="E67" s="5"/>
      <c r="F67"/>
    </row>
    <row r="68" spans="1:6" x14ac:dyDescent="0.25">
      <c r="A68" s="7">
        <v>45450</v>
      </c>
      <c r="B68" s="8" t="s">
        <v>72</v>
      </c>
      <c r="C68" s="9" t="s">
        <v>16</v>
      </c>
      <c r="D68" s="12">
        <v>380</v>
      </c>
      <c r="E68" s="5"/>
      <c r="F68"/>
    </row>
    <row r="69" spans="1:6" x14ac:dyDescent="0.25">
      <c r="A69" s="7">
        <v>45450</v>
      </c>
      <c r="B69" s="8" t="s">
        <v>73</v>
      </c>
      <c r="C69" s="9" t="s">
        <v>17</v>
      </c>
      <c r="D69" s="10">
        <v>18404.759999999998</v>
      </c>
      <c r="E69" s="5"/>
      <c r="F69"/>
    </row>
    <row r="70" spans="1:6" x14ac:dyDescent="0.25">
      <c r="A70" s="7">
        <v>45453</v>
      </c>
      <c r="B70" s="8" t="s">
        <v>74</v>
      </c>
      <c r="C70" s="9" t="s">
        <v>16</v>
      </c>
      <c r="D70" s="12">
        <v>390</v>
      </c>
      <c r="E70" s="5"/>
      <c r="F70"/>
    </row>
    <row r="71" spans="1:6" x14ac:dyDescent="0.25">
      <c r="A71" s="7">
        <v>45453</v>
      </c>
      <c r="B71" s="8" t="s">
        <v>74</v>
      </c>
      <c r="C71" s="9" t="s">
        <v>16</v>
      </c>
      <c r="D71" s="12">
        <v>60</v>
      </c>
      <c r="E71" s="5"/>
      <c r="F71"/>
    </row>
    <row r="72" spans="1:6" x14ac:dyDescent="0.25">
      <c r="A72" s="7">
        <v>45454</v>
      </c>
      <c r="B72" s="8" t="s">
        <v>75</v>
      </c>
      <c r="C72" s="9" t="s">
        <v>16</v>
      </c>
      <c r="D72" s="12">
        <v>420</v>
      </c>
      <c r="E72" s="5"/>
      <c r="F72"/>
    </row>
    <row r="73" spans="1:6" x14ac:dyDescent="0.25">
      <c r="A73" s="7">
        <v>45455</v>
      </c>
      <c r="B73" s="8" t="s">
        <v>76</v>
      </c>
      <c r="C73" s="9" t="s">
        <v>16</v>
      </c>
      <c r="D73" s="12">
        <v>760</v>
      </c>
      <c r="E73" s="5"/>
      <c r="F73"/>
    </row>
    <row r="74" spans="1:6" x14ac:dyDescent="0.25">
      <c r="A74" s="7">
        <v>45456</v>
      </c>
      <c r="B74" s="8" t="s">
        <v>77</v>
      </c>
      <c r="C74" s="9" t="s">
        <v>16</v>
      </c>
      <c r="D74" s="12">
        <v>705</v>
      </c>
      <c r="E74" s="5"/>
      <c r="F74"/>
    </row>
    <row r="75" spans="1:6" x14ac:dyDescent="0.25">
      <c r="A75" s="7">
        <v>45457</v>
      </c>
      <c r="B75" s="8" t="s">
        <v>78</v>
      </c>
      <c r="C75" s="9" t="s">
        <v>17</v>
      </c>
      <c r="D75" s="10">
        <v>38704.68</v>
      </c>
      <c r="E75" s="5"/>
      <c r="F75"/>
    </row>
    <row r="76" spans="1:6" x14ac:dyDescent="0.25">
      <c r="A76" s="7">
        <v>45457</v>
      </c>
      <c r="B76" s="8" t="s">
        <v>79</v>
      </c>
      <c r="C76" s="9" t="s">
        <v>17</v>
      </c>
      <c r="D76" s="10">
        <v>29760</v>
      </c>
      <c r="E76" s="5"/>
      <c r="F76"/>
    </row>
    <row r="77" spans="1:6" x14ac:dyDescent="0.25">
      <c r="A77" s="7">
        <v>45457</v>
      </c>
      <c r="B77" s="8" t="s">
        <v>80</v>
      </c>
      <c r="C77" s="9" t="s">
        <v>17</v>
      </c>
      <c r="D77" s="10">
        <v>3323</v>
      </c>
      <c r="E77" s="5"/>
      <c r="F77"/>
    </row>
    <row r="78" spans="1:6" x14ac:dyDescent="0.25">
      <c r="A78" s="7">
        <v>45457</v>
      </c>
      <c r="B78" s="8" t="s">
        <v>81</v>
      </c>
      <c r="C78" s="9" t="s">
        <v>17</v>
      </c>
      <c r="D78" s="10">
        <v>2844</v>
      </c>
      <c r="E78" s="5"/>
      <c r="F78"/>
    </row>
    <row r="79" spans="1:6" x14ac:dyDescent="0.25">
      <c r="A79" s="7">
        <v>45457</v>
      </c>
      <c r="B79" s="8" t="s">
        <v>82</v>
      </c>
      <c r="C79" s="9" t="s">
        <v>16</v>
      </c>
      <c r="D79" s="12">
        <v>575</v>
      </c>
      <c r="E79" s="5"/>
      <c r="F79"/>
    </row>
    <row r="80" spans="1:6" x14ac:dyDescent="0.25">
      <c r="A80" s="7">
        <v>45460</v>
      </c>
      <c r="B80" s="8" t="s">
        <v>83</v>
      </c>
      <c r="C80" s="9" t="s">
        <v>16</v>
      </c>
      <c r="D80" s="12">
        <v>185</v>
      </c>
      <c r="E80" s="5"/>
      <c r="F80"/>
    </row>
    <row r="81" spans="1:6" x14ac:dyDescent="0.25">
      <c r="A81" s="7">
        <v>45460</v>
      </c>
      <c r="B81" s="8" t="s">
        <v>84</v>
      </c>
      <c r="C81" s="9" t="s">
        <v>16</v>
      </c>
      <c r="D81" s="12">
        <v>685</v>
      </c>
      <c r="E81" s="5"/>
      <c r="F81"/>
    </row>
    <row r="82" spans="1:6" x14ac:dyDescent="0.25">
      <c r="A82" s="7">
        <v>45461</v>
      </c>
      <c r="B82" s="8" t="s">
        <v>85</v>
      </c>
      <c r="C82" s="9" t="s">
        <v>16</v>
      </c>
      <c r="D82" s="12">
        <v>205</v>
      </c>
      <c r="E82" s="5"/>
      <c r="F82"/>
    </row>
    <row r="83" spans="1:6" x14ac:dyDescent="0.25">
      <c r="A83" s="7">
        <v>45462</v>
      </c>
      <c r="B83" s="8" t="s">
        <v>86</v>
      </c>
      <c r="C83" s="9" t="s">
        <v>16</v>
      </c>
      <c r="D83" s="10">
        <v>1895</v>
      </c>
      <c r="E83" s="5"/>
      <c r="F83"/>
    </row>
    <row r="84" spans="1:6" x14ac:dyDescent="0.25">
      <c r="A84" s="7">
        <v>45463</v>
      </c>
      <c r="B84" s="8" t="s">
        <v>87</v>
      </c>
      <c r="C84" s="9" t="s">
        <v>16</v>
      </c>
      <c r="D84" s="12">
        <v>390</v>
      </c>
      <c r="E84" s="5"/>
      <c r="F84"/>
    </row>
    <row r="85" spans="1:6" x14ac:dyDescent="0.25">
      <c r="A85" s="7">
        <v>45464</v>
      </c>
      <c r="B85" s="8" t="s">
        <v>88</v>
      </c>
      <c r="C85" s="9" t="s">
        <v>16</v>
      </c>
      <c r="D85" s="12">
        <v>335</v>
      </c>
      <c r="E85" s="5"/>
      <c r="F85"/>
    </row>
    <row r="86" spans="1:6" x14ac:dyDescent="0.25">
      <c r="A86" s="7">
        <v>45467</v>
      </c>
      <c r="B86" s="8" t="s">
        <v>89</v>
      </c>
      <c r="C86" s="9" t="s">
        <v>17</v>
      </c>
      <c r="D86" s="10">
        <v>17658.5</v>
      </c>
      <c r="E86" s="5"/>
      <c r="F86"/>
    </row>
    <row r="87" spans="1:6" x14ac:dyDescent="0.25">
      <c r="A87" s="7">
        <v>45467</v>
      </c>
      <c r="B87" s="8" t="s">
        <v>90</v>
      </c>
      <c r="C87" s="9" t="s">
        <v>17</v>
      </c>
      <c r="D87" s="10">
        <v>12114.52</v>
      </c>
      <c r="E87" s="5"/>
      <c r="F87"/>
    </row>
    <row r="88" spans="1:6" x14ac:dyDescent="0.25">
      <c r="A88" s="7">
        <v>45467</v>
      </c>
      <c r="B88" s="8" t="s">
        <v>91</v>
      </c>
      <c r="C88" s="9" t="s">
        <v>17</v>
      </c>
      <c r="D88" s="10">
        <v>1753.86</v>
      </c>
      <c r="E88" s="5"/>
      <c r="F88"/>
    </row>
    <row r="89" spans="1:6" x14ac:dyDescent="0.25">
      <c r="A89" s="7">
        <v>45467</v>
      </c>
      <c r="B89" s="8" t="s">
        <v>92</v>
      </c>
      <c r="C89" s="9" t="s">
        <v>16</v>
      </c>
      <c r="D89" s="10">
        <v>13000</v>
      </c>
      <c r="E89" s="5"/>
      <c r="F89"/>
    </row>
    <row r="90" spans="1:6" x14ac:dyDescent="0.25">
      <c r="A90" s="7">
        <v>45467</v>
      </c>
      <c r="B90" s="8" t="s">
        <v>93</v>
      </c>
      <c r="C90" s="9" t="s">
        <v>16</v>
      </c>
      <c r="D90" s="12">
        <v>260</v>
      </c>
      <c r="E90" s="5"/>
      <c r="F90"/>
    </row>
    <row r="91" spans="1:6" x14ac:dyDescent="0.25">
      <c r="A91" s="7">
        <v>45468</v>
      </c>
      <c r="B91" s="8" t="s">
        <v>94</v>
      </c>
      <c r="C91" s="9" t="s">
        <v>16</v>
      </c>
      <c r="D91" s="12">
        <v>515</v>
      </c>
      <c r="E91" s="5"/>
      <c r="F91"/>
    </row>
    <row r="92" spans="1:6" x14ac:dyDescent="0.25">
      <c r="A92" s="7">
        <v>45469</v>
      </c>
      <c r="B92" s="8" t="s">
        <v>95</v>
      </c>
      <c r="C92" s="9" t="s">
        <v>16</v>
      </c>
      <c r="D92" s="12">
        <v>425</v>
      </c>
      <c r="E92" s="5"/>
      <c r="F92"/>
    </row>
    <row r="93" spans="1:6" x14ac:dyDescent="0.25">
      <c r="A93" s="7">
        <v>45470</v>
      </c>
      <c r="B93" s="8" t="s">
        <v>96</v>
      </c>
      <c r="C93" s="9" t="s">
        <v>16</v>
      </c>
      <c r="D93" s="12">
        <v>835</v>
      </c>
      <c r="E93" s="5"/>
      <c r="F93"/>
    </row>
    <row r="94" spans="1:6" x14ac:dyDescent="0.25">
      <c r="A94" s="7">
        <v>45471</v>
      </c>
      <c r="B94" s="8" t="s">
        <v>97</v>
      </c>
      <c r="C94" s="9" t="s">
        <v>16</v>
      </c>
      <c r="D94" s="12">
        <v>930</v>
      </c>
      <c r="E94" s="5"/>
      <c r="F94"/>
    </row>
    <row r="95" spans="1:6" ht="18.75" thickBot="1" x14ac:dyDescent="0.3">
      <c r="A95" s="183" t="s">
        <v>2</v>
      </c>
      <c r="B95" s="183"/>
      <c r="C95" s="183"/>
      <c r="D95" s="13">
        <v>282283.32</v>
      </c>
      <c r="E95" s="2"/>
      <c r="F95"/>
    </row>
    <row r="96" spans="1:6" ht="15.75" thickTop="1" x14ac:dyDescent="0.25">
      <c r="A96" s="14"/>
      <c r="B96" s="15"/>
      <c r="C96" s="15"/>
      <c r="D96" s="87"/>
      <c r="E96" s="88"/>
      <c r="F96"/>
    </row>
    <row r="97" spans="1:8" ht="16.5" x14ac:dyDescent="0.25">
      <c r="A97" s="16"/>
      <c r="B97" s="89"/>
      <c r="C97" s="184" t="s">
        <v>23</v>
      </c>
      <c r="D97" s="184"/>
      <c r="E97" s="184"/>
      <c r="F97" s="184"/>
    </row>
    <row r="98" spans="1:8" ht="16.5" x14ac:dyDescent="0.25">
      <c r="A98" s="14"/>
      <c r="B98" s="15"/>
      <c r="C98" s="185" t="s">
        <v>25</v>
      </c>
      <c r="D98" s="185"/>
      <c r="E98" s="185"/>
      <c r="F98" s="185"/>
    </row>
    <row r="99" spans="1:8" ht="16.5" x14ac:dyDescent="0.25">
      <c r="A99" s="14"/>
      <c r="B99" s="15"/>
      <c r="C99" s="184" t="s">
        <v>98</v>
      </c>
      <c r="D99" s="184"/>
      <c r="E99" s="184"/>
      <c r="F99" s="184"/>
    </row>
    <row r="100" spans="1:8" ht="16.5" x14ac:dyDescent="0.25">
      <c r="A100" s="14"/>
      <c r="B100" s="15"/>
      <c r="C100" s="185" t="s">
        <v>99</v>
      </c>
      <c r="D100" s="185"/>
      <c r="E100" s="185"/>
      <c r="F100" s="185"/>
    </row>
    <row r="101" spans="1:8" x14ac:dyDescent="0.25">
      <c r="A101" s="14"/>
      <c r="B101" s="17"/>
      <c r="C101" s="113"/>
      <c r="D101" s="114"/>
      <c r="E101" s="2"/>
      <c r="F101"/>
    </row>
    <row r="102" spans="1:8" x14ac:dyDescent="0.25">
      <c r="A102" s="162" t="s">
        <v>7</v>
      </c>
      <c r="B102" s="162" t="s">
        <v>0</v>
      </c>
      <c r="C102" s="162" t="s">
        <v>9</v>
      </c>
      <c r="D102" s="163" t="s">
        <v>20</v>
      </c>
      <c r="E102" s="2"/>
      <c r="F102"/>
    </row>
    <row r="103" spans="1:8" x14ac:dyDescent="0.25">
      <c r="A103" s="18">
        <v>45446</v>
      </c>
      <c r="B103" s="164">
        <v>4524000033781</v>
      </c>
      <c r="C103" s="115" t="s">
        <v>15</v>
      </c>
      <c r="D103" s="20">
        <v>1061474.5</v>
      </c>
      <c r="E103" s="2"/>
      <c r="F103"/>
    </row>
    <row r="104" spans="1:8" x14ac:dyDescent="0.25">
      <c r="A104" s="18">
        <v>45455</v>
      </c>
      <c r="B104" s="165">
        <v>4524000019443</v>
      </c>
      <c r="C104" s="19" t="s">
        <v>15</v>
      </c>
      <c r="D104" s="20">
        <v>10855</v>
      </c>
      <c r="E104" s="2"/>
      <c r="F104"/>
    </row>
    <row r="105" spans="1:8" x14ac:dyDescent="0.25">
      <c r="A105" s="18">
        <v>45457</v>
      </c>
      <c r="B105" s="165">
        <v>4524000019999</v>
      </c>
      <c r="C105" s="19" t="s">
        <v>15</v>
      </c>
      <c r="D105" s="20">
        <v>129514</v>
      </c>
      <c r="E105" s="2"/>
      <c r="F105"/>
    </row>
    <row r="106" spans="1:8" x14ac:dyDescent="0.25">
      <c r="A106" s="18">
        <v>45460</v>
      </c>
      <c r="B106" s="165">
        <v>4524000011668</v>
      </c>
      <c r="C106" s="19" t="s">
        <v>15</v>
      </c>
      <c r="D106" s="20">
        <v>512450.5</v>
      </c>
      <c r="E106" s="2"/>
      <c r="F106"/>
    </row>
    <row r="107" spans="1:8" x14ac:dyDescent="0.25">
      <c r="A107" s="18">
        <v>45464</v>
      </c>
      <c r="B107" s="165">
        <v>4524000017483</v>
      </c>
      <c r="C107" s="19" t="s">
        <v>15</v>
      </c>
      <c r="D107" s="20">
        <v>38806.5</v>
      </c>
      <c r="E107" s="2"/>
      <c r="F107"/>
    </row>
    <row r="108" spans="1:8" x14ac:dyDescent="0.25">
      <c r="A108" s="186" t="s">
        <v>24</v>
      </c>
      <c r="B108" s="187"/>
      <c r="C108" s="188"/>
      <c r="D108" s="21">
        <v>1753100.5</v>
      </c>
      <c r="E108" s="2"/>
      <c r="F108"/>
    </row>
    <row r="109" spans="1:8" x14ac:dyDescent="0.25">
      <c r="A109" s="14"/>
      <c r="B109" s="22"/>
      <c r="C109" s="22"/>
      <c r="D109" s="14"/>
      <c r="E109" s="2"/>
      <c r="F109"/>
    </row>
    <row r="110" spans="1:8" ht="18.75" x14ac:dyDescent="0.3">
      <c r="A110" s="104"/>
      <c r="B110" s="23"/>
      <c r="C110" s="23"/>
      <c r="D110" s="23"/>
      <c r="E110" s="24"/>
      <c r="F110"/>
    </row>
    <row r="111" spans="1:8" ht="18.75" x14ac:dyDescent="0.25">
      <c r="A111" s="25"/>
      <c r="B111" s="26" t="s">
        <v>23</v>
      </c>
      <c r="C111" s="26"/>
      <c r="D111" s="26"/>
      <c r="E111" s="26"/>
      <c r="F111"/>
    </row>
    <row r="112" spans="1:8" ht="15" customHeight="1" x14ac:dyDescent="0.25">
      <c r="A112" s="27"/>
      <c r="B112" s="26" t="s">
        <v>25</v>
      </c>
      <c r="C112" s="26"/>
      <c r="D112" s="26"/>
      <c r="E112" s="26"/>
      <c r="F112"/>
      <c r="G112"/>
      <c r="H112"/>
    </row>
    <row r="113" spans="1:8" ht="16.5" x14ac:dyDescent="0.25">
      <c r="A113" s="28"/>
      <c r="B113" s="116">
        <v>45444</v>
      </c>
      <c r="C113" s="26"/>
      <c r="D113" s="26"/>
      <c r="E113" s="26"/>
      <c r="F113"/>
      <c r="G113"/>
      <c r="H113"/>
    </row>
    <row r="114" spans="1:8" ht="16.5" x14ac:dyDescent="0.25">
      <c r="A114" s="26"/>
      <c r="B114" s="26" t="s">
        <v>39</v>
      </c>
      <c r="C114" s="26"/>
      <c r="D114" s="26"/>
      <c r="E114" s="26"/>
      <c r="F114"/>
      <c r="G114"/>
      <c r="H114"/>
    </row>
    <row r="115" spans="1:8" ht="16.5" x14ac:dyDescent="0.25">
      <c r="A115" s="29"/>
      <c r="B115" s="29"/>
      <c r="C115" s="30"/>
      <c r="D115" s="30"/>
      <c r="E115" s="31"/>
      <c r="F115"/>
      <c r="G115"/>
      <c r="H115"/>
    </row>
    <row r="116" spans="1:8" ht="16.5" x14ac:dyDescent="0.25">
      <c r="A116" s="162" t="s">
        <v>7</v>
      </c>
      <c r="B116" s="162" t="s">
        <v>0</v>
      </c>
      <c r="C116" s="166" t="s">
        <v>9</v>
      </c>
      <c r="D116" s="163" t="s">
        <v>20</v>
      </c>
      <c r="E116" s="31"/>
      <c r="F116"/>
      <c r="G116"/>
      <c r="H116"/>
    </row>
    <row r="117" spans="1:8" ht="16.5" x14ac:dyDescent="0.25">
      <c r="A117" s="32">
        <v>45471</v>
      </c>
      <c r="B117" s="33" t="s">
        <v>100</v>
      </c>
      <c r="C117" s="33" t="s">
        <v>26</v>
      </c>
      <c r="D117" s="74">
        <v>13000</v>
      </c>
      <c r="E117" s="31"/>
      <c r="F117"/>
      <c r="G117"/>
      <c r="H117"/>
    </row>
    <row r="118" spans="1:8" ht="16.5" x14ac:dyDescent="0.25">
      <c r="A118" s="32">
        <v>45471</v>
      </c>
      <c r="B118" s="33" t="s">
        <v>101</v>
      </c>
      <c r="C118" s="33" t="s">
        <v>26</v>
      </c>
      <c r="D118" s="117">
        <v>700</v>
      </c>
      <c r="E118" s="31"/>
      <c r="F118"/>
      <c r="G118"/>
      <c r="H118"/>
    </row>
    <row r="119" spans="1:8" ht="16.5" x14ac:dyDescent="0.25">
      <c r="A119" s="32">
        <v>45472</v>
      </c>
      <c r="B119" s="33" t="s">
        <v>102</v>
      </c>
      <c r="C119" s="33" t="s">
        <v>26</v>
      </c>
      <c r="D119" s="117">
        <v>225</v>
      </c>
      <c r="E119" s="31"/>
      <c r="F119"/>
      <c r="G119"/>
      <c r="H119"/>
    </row>
    <row r="120" spans="1:8" ht="16.5" x14ac:dyDescent="0.25">
      <c r="A120" s="32">
        <v>45468</v>
      </c>
      <c r="B120" s="33" t="s">
        <v>103</v>
      </c>
      <c r="C120" s="33" t="s">
        <v>26</v>
      </c>
      <c r="D120" s="74">
        <v>796565</v>
      </c>
      <c r="E120" s="31"/>
      <c r="F120"/>
      <c r="G120"/>
      <c r="H120"/>
    </row>
    <row r="121" spans="1:8" ht="16.5" x14ac:dyDescent="0.25">
      <c r="A121" s="32">
        <v>45468</v>
      </c>
      <c r="B121" s="33" t="s">
        <v>104</v>
      </c>
      <c r="C121" s="33" t="s">
        <v>26</v>
      </c>
      <c r="D121" s="74">
        <v>5605</v>
      </c>
      <c r="E121" s="31"/>
      <c r="F121"/>
      <c r="G121"/>
      <c r="H121"/>
    </row>
    <row r="122" spans="1:8" ht="16.5" x14ac:dyDescent="0.25">
      <c r="A122" s="32">
        <v>45469</v>
      </c>
      <c r="B122" s="33" t="s">
        <v>105</v>
      </c>
      <c r="C122" s="33" t="s">
        <v>26</v>
      </c>
      <c r="D122" s="74">
        <v>3352</v>
      </c>
      <c r="E122" s="31"/>
      <c r="F122"/>
      <c r="G122"/>
      <c r="H122"/>
    </row>
    <row r="123" spans="1:8" ht="16.5" x14ac:dyDescent="0.25">
      <c r="A123" s="32">
        <v>45470</v>
      </c>
      <c r="B123" s="33" t="s">
        <v>106</v>
      </c>
      <c r="C123" s="33" t="s">
        <v>26</v>
      </c>
      <c r="D123" s="34">
        <v>18210.72</v>
      </c>
      <c r="E123" s="31"/>
      <c r="F123"/>
      <c r="G123"/>
      <c r="H123"/>
    </row>
    <row r="124" spans="1:8" ht="17.25" thickBot="1" x14ac:dyDescent="0.3">
      <c r="A124" s="29"/>
      <c r="B124" s="29"/>
      <c r="C124" s="35" t="s">
        <v>2</v>
      </c>
      <c r="D124" s="36">
        <v>837657.72</v>
      </c>
      <c r="E124" s="31"/>
      <c r="F124"/>
      <c r="G124"/>
      <c r="H124"/>
    </row>
    <row r="125" spans="1:8" ht="15" customHeight="1" thickTop="1" x14ac:dyDescent="0.25">
      <c r="A125" s="29"/>
      <c r="B125" s="118"/>
      <c r="C125" s="119"/>
      <c r="D125" s="119"/>
      <c r="E125" s="120"/>
      <c r="F125"/>
      <c r="G125"/>
      <c r="H125"/>
    </row>
    <row r="126" spans="1:8" ht="15" customHeight="1" x14ac:dyDescent="0.25">
      <c r="A126" s="121"/>
      <c r="B126" s="189" t="s">
        <v>23</v>
      </c>
      <c r="C126" s="189"/>
      <c r="D126" s="189"/>
      <c r="E126" s="189"/>
      <c r="F126"/>
      <c r="G126"/>
      <c r="H126"/>
    </row>
    <row r="127" spans="1:8" ht="15.75" x14ac:dyDescent="0.25">
      <c r="A127" s="121"/>
      <c r="B127" s="190" t="s">
        <v>25</v>
      </c>
      <c r="C127" s="190"/>
      <c r="D127" s="190"/>
      <c r="E127" s="190"/>
      <c r="F127"/>
      <c r="G127"/>
      <c r="H127"/>
    </row>
    <row r="128" spans="1:8" ht="15.75" x14ac:dyDescent="0.25">
      <c r="A128" s="121"/>
      <c r="B128" s="191"/>
      <c r="C128" s="191"/>
      <c r="D128" s="191"/>
      <c r="E128" s="191"/>
      <c r="F128"/>
      <c r="G128"/>
      <c r="H128"/>
    </row>
    <row r="129" spans="1:8" ht="15.75" x14ac:dyDescent="0.25">
      <c r="A129" s="23"/>
      <c r="B129" s="120" t="s">
        <v>107</v>
      </c>
      <c r="C129" s="122"/>
      <c r="D129" s="122"/>
      <c r="E129" s="123"/>
      <c r="F129"/>
      <c r="G129"/>
      <c r="H129"/>
    </row>
    <row r="130" spans="1:8" ht="16.5" x14ac:dyDescent="0.25">
      <c r="A130" s="167" t="s">
        <v>108</v>
      </c>
      <c r="B130" s="167" t="s">
        <v>0</v>
      </c>
      <c r="C130" s="167" t="s">
        <v>9</v>
      </c>
      <c r="D130" s="167" t="s">
        <v>109</v>
      </c>
      <c r="E130" s="37"/>
      <c r="F130"/>
      <c r="G130"/>
      <c r="H130"/>
    </row>
    <row r="131" spans="1:8" ht="16.5" x14ac:dyDescent="0.25">
      <c r="A131" s="115"/>
      <c r="B131" s="125"/>
      <c r="C131" s="126"/>
      <c r="D131" s="115"/>
      <c r="E131" s="37"/>
      <c r="F131"/>
      <c r="G131"/>
      <c r="H131"/>
    </row>
    <row r="132" spans="1:8" ht="16.5" x14ac:dyDescent="0.25">
      <c r="A132" s="192" t="s">
        <v>24</v>
      </c>
      <c r="B132" s="193"/>
      <c r="C132" s="194"/>
      <c r="D132" s="124" t="s">
        <v>40</v>
      </c>
      <c r="E132" s="37"/>
      <c r="F132"/>
      <c r="G132"/>
      <c r="H132"/>
    </row>
    <row r="133" spans="1:8" ht="16.5" x14ac:dyDescent="0.25">
      <c r="A133" s="38"/>
      <c r="B133" s="38"/>
      <c r="C133" s="38"/>
      <c r="D133" s="39"/>
      <c r="E133" s="37"/>
      <c r="F133"/>
      <c r="G133"/>
      <c r="H133"/>
    </row>
    <row r="134" spans="1:8" ht="16.5" x14ac:dyDescent="0.25">
      <c r="A134" s="38"/>
      <c r="B134" s="38"/>
      <c r="C134" s="38"/>
      <c r="D134" s="39"/>
      <c r="E134" s="37"/>
      <c r="F134"/>
      <c r="G134"/>
      <c r="H134"/>
    </row>
    <row r="135" spans="1:8" ht="16.5" x14ac:dyDescent="0.25">
      <c r="A135" s="38"/>
      <c r="B135" s="38"/>
      <c r="C135" s="38"/>
      <c r="D135" s="39"/>
      <c r="E135" s="37"/>
      <c r="F135"/>
      <c r="G135"/>
      <c r="H135"/>
    </row>
    <row r="136" spans="1:8" ht="16.5" x14ac:dyDescent="0.25">
      <c r="A136" s="127"/>
      <c r="B136" s="127"/>
      <c r="C136" s="29"/>
      <c r="D136" s="29"/>
      <c r="E136" s="37"/>
      <c r="F136"/>
      <c r="G136"/>
      <c r="H136"/>
    </row>
    <row r="137" spans="1:8" ht="17.25" thickBot="1" x14ac:dyDescent="0.3">
      <c r="A137" s="128"/>
      <c r="B137" s="129"/>
      <c r="C137" s="130"/>
      <c r="D137" s="130"/>
      <c r="E137" s="130"/>
      <c r="F137"/>
      <c r="G137"/>
      <c r="H137"/>
    </row>
    <row r="138" spans="1:8" ht="24" thickBot="1" x14ac:dyDescent="0.3">
      <c r="A138" s="128"/>
      <c r="B138" s="129"/>
      <c r="C138" s="195" t="s">
        <v>5</v>
      </c>
      <c r="D138" s="196"/>
      <c r="E138" s="131">
        <v>2873041.54</v>
      </c>
      <c r="F138"/>
      <c r="G138"/>
      <c r="H138"/>
    </row>
    <row r="139" spans="1:8" x14ac:dyDescent="0.25">
      <c r="A139" s="128"/>
      <c r="B139" s="129"/>
      <c r="C139"/>
      <c r="D139"/>
      <c r="E139"/>
      <c r="F139"/>
      <c r="G139"/>
      <c r="H139"/>
    </row>
    <row r="140" spans="1:8" x14ac:dyDescent="0.25">
      <c r="A140" s="128"/>
      <c r="B140" s="129"/>
      <c r="C140"/>
      <c r="D140"/>
      <c r="E140"/>
      <c r="F140"/>
      <c r="G140"/>
      <c r="H140"/>
    </row>
    <row r="141" spans="1:8" x14ac:dyDescent="0.25">
      <c r="A141" s="128"/>
      <c r="B141" s="129"/>
      <c r="C141"/>
      <c r="D141"/>
      <c r="E141"/>
      <c r="F141"/>
      <c r="G141"/>
      <c r="H141"/>
    </row>
    <row r="142" spans="1:8" customFormat="1" x14ac:dyDescent="0.25"/>
    <row r="143" spans="1:8" ht="18.75" x14ac:dyDescent="0.3">
      <c r="A143" s="197" t="s">
        <v>11</v>
      </c>
      <c r="B143" s="197"/>
      <c r="C143" s="197"/>
      <c r="D143" s="197"/>
      <c r="E143" s="37"/>
      <c r="F143" s="2"/>
    </row>
    <row r="144" spans="1:8" ht="19.5" thickBot="1" x14ac:dyDescent="0.35">
      <c r="A144" s="176" t="s">
        <v>12</v>
      </c>
      <c r="B144" s="176"/>
      <c r="C144" s="176"/>
      <c r="D144" s="176"/>
      <c r="E144" s="37"/>
      <c r="F144" s="2"/>
    </row>
    <row r="145" spans="1:6" x14ac:dyDescent="0.25">
      <c r="A145" s="168" t="s">
        <v>7</v>
      </c>
      <c r="B145" s="168" t="s">
        <v>0</v>
      </c>
      <c r="C145" s="169" t="s">
        <v>8</v>
      </c>
      <c r="D145" s="168" t="s">
        <v>20</v>
      </c>
      <c r="E145" s="16"/>
      <c r="F145" s="2"/>
    </row>
    <row r="146" spans="1:6" x14ac:dyDescent="0.25">
      <c r="A146" s="132">
        <v>45446</v>
      </c>
      <c r="B146" s="133" t="s">
        <v>110</v>
      </c>
      <c r="C146" s="133" t="s">
        <v>111</v>
      </c>
      <c r="D146" s="134">
        <v>13417.5</v>
      </c>
      <c r="E146" s="16"/>
      <c r="F146" s="2"/>
    </row>
    <row r="147" spans="1:6" x14ac:dyDescent="0.25">
      <c r="A147" s="132">
        <v>45446</v>
      </c>
      <c r="B147" s="133" t="s">
        <v>112</v>
      </c>
      <c r="C147" s="133" t="s">
        <v>113</v>
      </c>
      <c r="D147" s="134">
        <v>110800</v>
      </c>
      <c r="E147" s="5"/>
      <c r="F147" s="2"/>
    </row>
    <row r="148" spans="1:6" x14ac:dyDescent="0.25">
      <c r="A148" s="132">
        <v>45446</v>
      </c>
      <c r="B148" s="133" t="s">
        <v>114</v>
      </c>
      <c r="C148" s="133" t="s">
        <v>113</v>
      </c>
      <c r="D148" s="134">
        <v>13280</v>
      </c>
      <c r="E148" s="5"/>
      <c r="F148" s="2"/>
    </row>
    <row r="149" spans="1:6" x14ac:dyDescent="0.25">
      <c r="A149" s="132">
        <v>45446</v>
      </c>
      <c r="B149" s="133" t="s">
        <v>115</v>
      </c>
      <c r="C149" s="133" t="s">
        <v>48</v>
      </c>
      <c r="D149" s="134">
        <v>200000</v>
      </c>
      <c r="E149" s="5"/>
      <c r="F149" s="2"/>
    </row>
    <row r="150" spans="1:6" x14ac:dyDescent="0.25">
      <c r="A150" s="132">
        <v>45446</v>
      </c>
      <c r="B150" s="133" t="s">
        <v>116</v>
      </c>
      <c r="C150" s="133" t="s">
        <v>47</v>
      </c>
      <c r="D150" s="134">
        <v>5898.5</v>
      </c>
      <c r="E150" s="5"/>
      <c r="F150" s="2"/>
    </row>
    <row r="151" spans="1:6" x14ac:dyDescent="0.25">
      <c r="A151" s="132">
        <v>45446</v>
      </c>
      <c r="B151" s="133" t="s">
        <v>117</v>
      </c>
      <c r="C151" s="133" t="s">
        <v>42</v>
      </c>
      <c r="D151" s="134">
        <v>17130</v>
      </c>
      <c r="E151" s="5"/>
      <c r="F151" s="2"/>
    </row>
    <row r="152" spans="1:6" x14ac:dyDescent="0.25">
      <c r="A152" s="132">
        <v>45446</v>
      </c>
      <c r="B152" s="133" t="s">
        <v>118</v>
      </c>
      <c r="C152" s="133" t="s">
        <v>43</v>
      </c>
      <c r="D152" s="134">
        <v>10920</v>
      </c>
      <c r="E152" s="5"/>
      <c r="F152" s="2"/>
    </row>
    <row r="153" spans="1:6" x14ac:dyDescent="0.25">
      <c r="A153" s="132">
        <v>45446</v>
      </c>
      <c r="B153" s="133" t="s">
        <v>119</v>
      </c>
      <c r="C153" s="133" t="s">
        <v>22</v>
      </c>
      <c r="D153" s="134">
        <v>5875</v>
      </c>
      <c r="E153" s="5"/>
      <c r="F153" s="2"/>
    </row>
    <row r="154" spans="1:6" x14ac:dyDescent="0.25">
      <c r="A154" s="132">
        <v>45447</v>
      </c>
      <c r="B154" s="133" t="s">
        <v>120</v>
      </c>
      <c r="C154" s="133" t="s">
        <v>48</v>
      </c>
      <c r="D154" s="134">
        <v>4000000</v>
      </c>
      <c r="E154" s="5"/>
      <c r="F154" s="2"/>
    </row>
    <row r="155" spans="1:6" x14ac:dyDescent="0.25">
      <c r="A155" s="132">
        <v>45447</v>
      </c>
      <c r="B155" s="133" t="s">
        <v>121</v>
      </c>
      <c r="C155" s="133" t="s">
        <v>48</v>
      </c>
      <c r="D155" s="134">
        <v>10496</v>
      </c>
      <c r="E155" s="5"/>
      <c r="F155" s="2"/>
    </row>
    <row r="156" spans="1:6" x14ac:dyDescent="0.25">
      <c r="A156" s="132">
        <v>45447</v>
      </c>
      <c r="B156" s="133" t="s">
        <v>122</v>
      </c>
      <c r="C156" s="133" t="s">
        <v>48</v>
      </c>
      <c r="D156" s="134">
        <v>10645</v>
      </c>
      <c r="E156" s="5"/>
      <c r="F156" s="2"/>
    </row>
    <row r="157" spans="1:6" x14ac:dyDescent="0.25">
      <c r="A157" s="132">
        <v>45447</v>
      </c>
      <c r="B157" s="133" t="s">
        <v>123</v>
      </c>
      <c r="C157" s="133" t="s">
        <v>48</v>
      </c>
      <c r="D157" s="134">
        <v>9467</v>
      </c>
      <c r="E157" s="5"/>
      <c r="F157" s="2"/>
    </row>
    <row r="158" spans="1:6" x14ac:dyDescent="0.25">
      <c r="A158" s="132">
        <v>45447</v>
      </c>
      <c r="B158" s="133" t="s">
        <v>124</v>
      </c>
      <c r="C158" s="133" t="s">
        <v>113</v>
      </c>
      <c r="D158" s="134">
        <v>138780</v>
      </c>
      <c r="E158" s="5"/>
      <c r="F158" s="2"/>
    </row>
    <row r="159" spans="1:6" x14ac:dyDescent="0.25">
      <c r="A159" s="132">
        <v>45447</v>
      </c>
      <c r="B159" s="133" t="s">
        <v>125</v>
      </c>
      <c r="C159" s="133" t="s">
        <v>111</v>
      </c>
      <c r="D159" s="135">
        <v>750</v>
      </c>
      <c r="E159" s="2"/>
      <c r="F159" s="2"/>
    </row>
    <row r="160" spans="1:6" x14ac:dyDescent="0.25">
      <c r="A160" s="132">
        <v>45447</v>
      </c>
      <c r="B160" s="133" t="s">
        <v>126</v>
      </c>
      <c r="C160" s="133" t="s">
        <v>43</v>
      </c>
      <c r="D160" s="134">
        <v>20369</v>
      </c>
      <c r="E160" s="2"/>
      <c r="F160" s="2"/>
    </row>
    <row r="161" spans="1:6" x14ac:dyDescent="0.25">
      <c r="A161" s="132">
        <v>45447</v>
      </c>
      <c r="B161" s="133" t="s">
        <v>127</v>
      </c>
      <c r="C161" s="133" t="s">
        <v>43</v>
      </c>
      <c r="D161" s="135">
        <v>851</v>
      </c>
      <c r="E161" s="2"/>
      <c r="F161" s="2"/>
    </row>
    <row r="162" spans="1:6" x14ac:dyDescent="0.25">
      <c r="A162" s="132">
        <v>45447</v>
      </c>
      <c r="B162" s="133" t="s">
        <v>128</v>
      </c>
      <c r="C162" s="133" t="s">
        <v>17</v>
      </c>
      <c r="D162" s="134">
        <v>99720</v>
      </c>
      <c r="E162" s="2"/>
      <c r="F162" s="2"/>
    </row>
    <row r="163" spans="1:6" x14ac:dyDescent="0.25">
      <c r="A163" s="132">
        <v>45448</v>
      </c>
      <c r="B163" s="133" t="s">
        <v>129</v>
      </c>
      <c r="C163" s="133" t="s">
        <v>113</v>
      </c>
      <c r="D163" s="134">
        <v>92095</v>
      </c>
      <c r="E163" s="2"/>
      <c r="F163" s="2"/>
    </row>
    <row r="164" spans="1:6" x14ac:dyDescent="0.25">
      <c r="A164" s="132">
        <v>45448</v>
      </c>
      <c r="B164" s="133" t="s">
        <v>130</v>
      </c>
      <c r="C164" s="133" t="s">
        <v>48</v>
      </c>
      <c r="D164" s="134">
        <v>12427</v>
      </c>
      <c r="E164" s="2"/>
      <c r="F164" s="2"/>
    </row>
    <row r="165" spans="1:6" x14ac:dyDescent="0.25">
      <c r="A165" s="132">
        <v>45448</v>
      </c>
      <c r="B165" s="133" t="s">
        <v>130</v>
      </c>
      <c r="C165" s="133" t="s">
        <v>48</v>
      </c>
      <c r="D165" s="134">
        <v>8364</v>
      </c>
      <c r="E165" s="2"/>
      <c r="F165" s="2"/>
    </row>
    <row r="166" spans="1:6" x14ac:dyDescent="0.25">
      <c r="A166" s="132">
        <v>45448</v>
      </c>
      <c r="B166" s="133" t="s">
        <v>131</v>
      </c>
      <c r="C166" s="133" t="s">
        <v>132</v>
      </c>
      <c r="D166" s="134">
        <v>27247</v>
      </c>
      <c r="E166" s="2"/>
      <c r="F166" s="2"/>
    </row>
    <row r="167" spans="1:6" x14ac:dyDescent="0.25">
      <c r="A167" s="132">
        <v>45448</v>
      </c>
      <c r="B167" s="133" t="s">
        <v>133</v>
      </c>
      <c r="C167" s="133" t="s">
        <v>132</v>
      </c>
      <c r="D167" s="135">
        <v>200</v>
      </c>
      <c r="E167" s="2"/>
      <c r="F167" s="2"/>
    </row>
    <row r="168" spans="1:6" x14ac:dyDescent="0.25">
      <c r="A168" s="132">
        <v>45448</v>
      </c>
      <c r="B168" s="133" t="s">
        <v>134</v>
      </c>
      <c r="C168" s="133" t="s">
        <v>132</v>
      </c>
      <c r="D168" s="135">
        <v>350</v>
      </c>
      <c r="E168" s="2"/>
      <c r="F168" s="2"/>
    </row>
    <row r="169" spans="1:6" x14ac:dyDescent="0.25">
      <c r="A169" s="132">
        <v>45448</v>
      </c>
      <c r="B169" s="133" t="s">
        <v>135</v>
      </c>
      <c r="C169" s="133" t="s">
        <v>48</v>
      </c>
      <c r="D169" s="135">
        <v>68</v>
      </c>
      <c r="E169" s="2"/>
      <c r="F169" s="2"/>
    </row>
    <row r="170" spans="1:6" x14ac:dyDescent="0.25">
      <c r="A170" s="132">
        <v>45448</v>
      </c>
      <c r="B170" s="133" t="s">
        <v>136</v>
      </c>
      <c r="C170" s="133" t="s">
        <v>48</v>
      </c>
      <c r="D170" s="134">
        <v>1559159.36</v>
      </c>
      <c r="E170" s="2"/>
      <c r="F170" s="2"/>
    </row>
    <row r="171" spans="1:6" x14ac:dyDescent="0.25">
      <c r="A171" s="132">
        <v>45448</v>
      </c>
      <c r="B171" s="133" t="s">
        <v>137</v>
      </c>
      <c r="C171" s="133" t="s">
        <v>111</v>
      </c>
      <c r="D171" s="135">
        <v>725</v>
      </c>
      <c r="E171" s="2"/>
      <c r="F171" s="2"/>
    </row>
    <row r="172" spans="1:6" x14ac:dyDescent="0.25">
      <c r="A172" s="132">
        <v>45448</v>
      </c>
      <c r="B172" s="133" t="s">
        <v>138</v>
      </c>
      <c r="C172" s="133" t="s">
        <v>22</v>
      </c>
      <c r="D172" s="134">
        <v>5875</v>
      </c>
      <c r="E172" s="2"/>
      <c r="F172" s="2"/>
    </row>
    <row r="173" spans="1:6" x14ac:dyDescent="0.25">
      <c r="A173" s="132">
        <v>45448</v>
      </c>
      <c r="B173" s="133" t="s">
        <v>139</v>
      </c>
      <c r="C173" s="133" t="s">
        <v>22</v>
      </c>
      <c r="D173" s="135">
        <v>30</v>
      </c>
      <c r="E173" s="2"/>
      <c r="F173" s="2"/>
    </row>
    <row r="174" spans="1:6" x14ac:dyDescent="0.25">
      <c r="A174" s="132">
        <v>45448</v>
      </c>
      <c r="B174" s="133" t="s">
        <v>140</v>
      </c>
      <c r="C174" s="133" t="s">
        <v>42</v>
      </c>
      <c r="D174" s="134">
        <v>9302</v>
      </c>
      <c r="E174" s="2"/>
      <c r="F174" s="2"/>
    </row>
    <row r="175" spans="1:6" x14ac:dyDescent="0.25">
      <c r="A175" s="132">
        <v>45448</v>
      </c>
      <c r="B175" s="133" t="s">
        <v>140</v>
      </c>
      <c r="C175" s="133" t="s">
        <v>42</v>
      </c>
      <c r="D175" s="134">
        <v>11168</v>
      </c>
      <c r="E175" s="2"/>
      <c r="F175" s="2"/>
    </row>
    <row r="176" spans="1:6" x14ac:dyDescent="0.25">
      <c r="A176" s="132">
        <v>45449</v>
      </c>
      <c r="B176" s="133" t="s">
        <v>141</v>
      </c>
      <c r="C176" s="133" t="s">
        <v>48</v>
      </c>
      <c r="D176" s="134">
        <v>14530</v>
      </c>
      <c r="E176" s="2"/>
      <c r="F176" s="2"/>
    </row>
    <row r="177" spans="1:6" x14ac:dyDescent="0.25">
      <c r="A177" s="132">
        <v>45449</v>
      </c>
      <c r="B177" s="133" t="s">
        <v>141</v>
      </c>
      <c r="C177" s="133" t="s">
        <v>48</v>
      </c>
      <c r="D177" s="134">
        <v>9262</v>
      </c>
      <c r="E177" s="2"/>
      <c r="F177" s="2"/>
    </row>
    <row r="178" spans="1:6" x14ac:dyDescent="0.25">
      <c r="A178" s="132">
        <v>45449</v>
      </c>
      <c r="B178" s="133" t="s">
        <v>142</v>
      </c>
      <c r="C178" s="133" t="s">
        <v>113</v>
      </c>
      <c r="D178" s="134">
        <v>175786</v>
      </c>
      <c r="E178" s="2"/>
      <c r="F178" s="2"/>
    </row>
    <row r="179" spans="1:6" x14ac:dyDescent="0.25">
      <c r="A179" s="132">
        <v>45449</v>
      </c>
      <c r="B179" s="133" t="s">
        <v>143</v>
      </c>
      <c r="C179" s="133" t="s">
        <v>111</v>
      </c>
      <c r="D179" s="135">
        <v>300</v>
      </c>
      <c r="E179" s="2"/>
      <c r="F179" s="2"/>
    </row>
    <row r="180" spans="1:6" x14ac:dyDescent="0.25">
      <c r="A180" s="132">
        <v>45449</v>
      </c>
      <c r="B180" s="133" t="s">
        <v>144</v>
      </c>
      <c r="C180" s="133" t="s">
        <v>41</v>
      </c>
      <c r="D180" s="134">
        <v>44320</v>
      </c>
      <c r="E180" s="2"/>
      <c r="F180" s="2"/>
    </row>
    <row r="181" spans="1:6" x14ac:dyDescent="0.25">
      <c r="A181" s="132">
        <v>45449</v>
      </c>
      <c r="B181" s="133" t="s">
        <v>145</v>
      </c>
      <c r="C181" s="133" t="s">
        <v>48</v>
      </c>
      <c r="D181" s="134">
        <v>8407</v>
      </c>
      <c r="E181" s="2"/>
      <c r="F181" s="2"/>
    </row>
    <row r="182" spans="1:6" x14ac:dyDescent="0.25">
      <c r="A182" s="132">
        <v>45449</v>
      </c>
      <c r="B182" s="133" t="s">
        <v>146</v>
      </c>
      <c r="C182" s="133" t="s">
        <v>48</v>
      </c>
      <c r="D182" s="134">
        <v>15890</v>
      </c>
      <c r="E182" s="2"/>
      <c r="F182" s="2"/>
    </row>
    <row r="183" spans="1:6" x14ac:dyDescent="0.25">
      <c r="A183" s="132">
        <v>45449</v>
      </c>
      <c r="B183" s="133" t="s">
        <v>147</v>
      </c>
      <c r="C183" s="133" t="s">
        <v>42</v>
      </c>
      <c r="D183" s="135">
        <v>900</v>
      </c>
      <c r="E183" s="2"/>
      <c r="F183" s="2"/>
    </row>
    <row r="184" spans="1:6" x14ac:dyDescent="0.25">
      <c r="A184" s="132">
        <v>45449</v>
      </c>
      <c r="B184" s="133" t="s">
        <v>148</v>
      </c>
      <c r="C184" s="133" t="s">
        <v>41</v>
      </c>
      <c r="D184" s="134">
        <v>110800</v>
      </c>
      <c r="E184" s="2"/>
      <c r="F184" s="2"/>
    </row>
    <row r="185" spans="1:6" x14ac:dyDescent="0.25">
      <c r="A185" s="132">
        <v>45450</v>
      </c>
      <c r="B185" s="133" t="s">
        <v>149</v>
      </c>
      <c r="C185" s="133" t="s">
        <v>113</v>
      </c>
      <c r="D185" s="134">
        <v>117346</v>
      </c>
      <c r="E185" s="2"/>
      <c r="F185" s="2"/>
    </row>
    <row r="186" spans="1:6" x14ac:dyDescent="0.25">
      <c r="A186" s="132">
        <v>45450</v>
      </c>
      <c r="B186" s="133" t="s">
        <v>150</v>
      </c>
      <c r="C186" s="133" t="s">
        <v>111</v>
      </c>
      <c r="D186" s="135">
        <v>200</v>
      </c>
      <c r="E186" s="2"/>
      <c r="F186" s="2"/>
    </row>
    <row r="187" spans="1:6" x14ac:dyDescent="0.25">
      <c r="A187" s="132">
        <v>45450</v>
      </c>
      <c r="B187" s="133" t="s">
        <v>151</v>
      </c>
      <c r="C187" s="133" t="s">
        <v>44</v>
      </c>
      <c r="D187" s="134">
        <v>1400</v>
      </c>
      <c r="E187" s="2"/>
      <c r="F187" s="2"/>
    </row>
    <row r="188" spans="1:6" x14ac:dyDescent="0.25">
      <c r="A188" s="132">
        <v>45450</v>
      </c>
      <c r="B188" s="133" t="s">
        <v>53</v>
      </c>
      <c r="C188" s="133" t="s">
        <v>48</v>
      </c>
      <c r="D188" s="134">
        <v>13746</v>
      </c>
      <c r="E188" s="2"/>
      <c r="F188" s="2"/>
    </row>
    <row r="189" spans="1:6" x14ac:dyDescent="0.25">
      <c r="A189" s="132">
        <v>45450</v>
      </c>
      <c r="B189" s="133" t="s">
        <v>54</v>
      </c>
      <c r="C189" s="133" t="s">
        <v>48</v>
      </c>
      <c r="D189" s="134">
        <v>9321</v>
      </c>
      <c r="E189" s="2"/>
      <c r="F189" s="2"/>
    </row>
    <row r="190" spans="1:6" x14ac:dyDescent="0.25">
      <c r="A190" s="132">
        <v>45450</v>
      </c>
      <c r="B190" s="133" t="s">
        <v>152</v>
      </c>
      <c r="C190" s="133" t="s">
        <v>42</v>
      </c>
      <c r="D190" s="135">
        <v>750</v>
      </c>
      <c r="E190" s="2"/>
      <c r="F190" s="2"/>
    </row>
    <row r="191" spans="1:6" x14ac:dyDescent="0.25">
      <c r="A191" s="132">
        <v>45453</v>
      </c>
      <c r="B191" s="133" t="s">
        <v>153</v>
      </c>
      <c r="C191" s="133" t="s">
        <v>113</v>
      </c>
      <c r="D191" s="134">
        <v>98988</v>
      </c>
      <c r="E191" s="2"/>
      <c r="F191" s="2"/>
    </row>
    <row r="192" spans="1:6" x14ac:dyDescent="0.25">
      <c r="A192" s="132">
        <v>45453</v>
      </c>
      <c r="B192" s="133" t="s">
        <v>154</v>
      </c>
      <c r="C192" s="133" t="s">
        <v>111</v>
      </c>
      <c r="D192" s="134">
        <v>89100</v>
      </c>
      <c r="E192" s="2"/>
      <c r="F192" s="2"/>
    </row>
    <row r="193" spans="1:6" x14ac:dyDescent="0.25">
      <c r="A193" s="132">
        <v>45453</v>
      </c>
      <c r="B193" s="133" t="s">
        <v>155</v>
      </c>
      <c r="C193" s="133" t="s">
        <v>113</v>
      </c>
      <c r="D193" s="134">
        <v>52536</v>
      </c>
      <c r="E193" s="2"/>
      <c r="F193" s="2"/>
    </row>
    <row r="194" spans="1:6" x14ac:dyDescent="0.25">
      <c r="A194" s="132">
        <v>45453</v>
      </c>
      <c r="B194" s="133" t="s">
        <v>156</v>
      </c>
      <c r="C194" s="133" t="s">
        <v>48</v>
      </c>
      <c r="D194" s="134">
        <v>166200</v>
      </c>
      <c r="E194" s="2"/>
      <c r="F194" s="2"/>
    </row>
    <row r="195" spans="1:6" x14ac:dyDescent="0.25">
      <c r="A195" s="132">
        <v>45453</v>
      </c>
      <c r="B195" s="133" t="s">
        <v>157</v>
      </c>
      <c r="C195" s="133" t="s">
        <v>111</v>
      </c>
      <c r="D195" s="134">
        <v>1876</v>
      </c>
      <c r="E195" s="2"/>
      <c r="F195" s="2"/>
    </row>
    <row r="196" spans="1:6" x14ac:dyDescent="0.25">
      <c r="A196" s="132">
        <v>45453</v>
      </c>
      <c r="B196" s="133" t="s">
        <v>158</v>
      </c>
      <c r="C196" s="133" t="s">
        <v>111</v>
      </c>
      <c r="D196" s="134">
        <v>5259.79</v>
      </c>
      <c r="E196" s="2"/>
      <c r="F196" s="2"/>
    </row>
    <row r="197" spans="1:6" x14ac:dyDescent="0.25">
      <c r="A197" s="75">
        <v>45453</v>
      </c>
      <c r="B197" s="42" t="s">
        <v>159</v>
      </c>
      <c r="C197" s="40" t="s">
        <v>42</v>
      </c>
      <c r="D197" s="43">
        <v>31618</v>
      </c>
      <c r="E197" s="2"/>
      <c r="F197" s="2"/>
    </row>
    <row r="198" spans="1:6" x14ac:dyDescent="0.25">
      <c r="A198" s="75">
        <v>45453</v>
      </c>
      <c r="B198" s="42" t="s">
        <v>160</v>
      </c>
      <c r="C198" s="40" t="s">
        <v>132</v>
      </c>
      <c r="D198" s="43">
        <v>8179</v>
      </c>
      <c r="E198" s="2"/>
      <c r="F198" s="2"/>
    </row>
    <row r="199" spans="1:6" x14ac:dyDescent="0.25">
      <c r="A199" s="75">
        <v>45453</v>
      </c>
      <c r="B199" s="42" t="s">
        <v>161</v>
      </c>
      <c r="C199" s="40" t="s">
        <v>48</v>
      </c>
      <c r="D199" s="43">
        <v>10077</v>
      </c>
      <c r="E199" s="2"/>
      <c r="F199" s="2"/>
    </row>
    <row r="200" spans="1:6" x14ac:dyDescent="0.25">
      <c r="A200" s="75">
        <v>45453</v>
      </c>
      <c r="B200" s="42" t="s">
        <v>162</v>
      </c>
      <c r="C200" s="40" t="s">
        <v>48</v>
      </c>
      <c r="D200" s="43">
        <v>10175</v>
      </c>
      <c r="E200" s="2"/>
      <c r="F200" s="2"/>
    </row>
    <row r="201" spans="1:6" x14ac:dyDescent="0.25">
      <c r="A201" s="75">
        <v>45453</v>
      </c>
      <c r="B201" s="42" t="s">
        <v>163</v>
      </c>
      <c r="C201" s="40" t="s">
        <v>48</v>
      </c>
      <c r="D201" s="43">
        <v>10069</v>
      </c>
      <c r="E201" s="2"/>
      <c r="F201" s="2"/>
    </row>
    <row r="202" spans="1:6" x14ac:dyDescent="0.25">
      <c r="A202" s="75">
        <v>45453</v>
      </c>
      <c r="B202" s="42" t="s">
        <v>164</v>
      </c>
      <c r="C202" s="40" t="s">
        <v>42</v>
      </c>
      <c r="D202" s="43">
        <v>1550</v>
      </c>
      <c r="E202" s="2"/>
      <c r="F202" s="2"/>
    </row>
    <row r="203" spans="1:6" x14ac:dyDescent="0.25">
      <c r="A203" s="75">
        <v>45454</v>
      </c>
      <c r="B203" s="42" t="s">
        <v>165</v>
      </c>
      <c r="C203" s="40" t="s">
        <v>113</v>
      </c>
      <c r="D203" s="43">
        <v>82661</v>
      </c>
      <c r="E203" s="2"/>
      <c r="F203" s="2"/>
    </row>
    <row r="204" spans="1:6" x14ac:dyDescent="0.25">
      <c r="A204" s="75">
        <v>45454</v>
      </c>
      <c r="B204" s="42" t="s">
        <v>166</v>
      </c>
      <c r="C204" s="40" t="s">
        <v>44</v>
      </c>
      <c r="D204" s="43">
        <v>1155</v>
      </c>
      <c r="E204" s="2"/>
      <c r="F204" s="2"/>
    </row>
    <row r="205" spans="1:6" x14ac:dyDescent="0.25">
      <c r="A205" s="75">
        <v>45454</v>
      </c>
      <c r="B205" s="42" t="s">
        <v>167</v>
      </c>
      <c r="C205" s="40" t="s">
        <v>111</v>
      </c>
      <c r="D205" s="44">
        <v>525</v>
      </c>
      <c r="E205" s="2"/>
      <c r="F205" s="2"/>
    </row>
    <row r="206" spans="1:6" x14ac:dyDescent="0.25">
      <c r="A206" s="75">
        <v>45454</v>
      </c>
      <c r="B206" s="42" t="s">
        <v>168</v>
      </c>
      <c r="C206" s="40" t="s">
        <v>48</v>
      </c>
      <c r="D206" s="43">
        <v>8433</v>
      </c>
      <c r="E206" s="2"/>
      <c r="F206" s="2"/>
    </row>
    <row r="207" spans="1:6" x14ac:dyDescent="0.25">
      <c r="A207" s="75">
        <v>45454</v>
      </c>
      <c r="B207" s="42" t="s">
        <v>168</v>
      </c>
      <c r="C207" s="40" t="s">
        <v>48</v>
      </c>
      <c r="D207" s="43">
        <v>11923</v>
      </c>
      <c r="E207" s="2"/>
      <c r="F207" s="2"/>
    </row>
    <row r="208" spans="1:6" x14ac:dyDescent="0.25">
      <c r="A208" s="75">
        <v>45454</v>
      </c>
      <c r="B208" s="42" t="s">
        <v>169</v>
      </c>
      <c r="C208" s="40" t="s">
        <v>48</v>
      </c>
      <c r="D208" s="43">
        <v>265920</v>
      </c>
      <c r="E208" s="2"/>
      <c r="F208" s="2"/>
    </row>
    <row r="209" spans="1:6" x14ac:dyDescent="0.25">
      <c r="A209" s="75">
        <v>45454</v>
      </c>
      <c r="B209" s="42" t="s">
        <v>170</v>
      </c>
      <c r="C209" s="40" t="s">
        <v>42</v>
      </c>
      <c r="D209" s="43">
        <v>1466</v>
      </c>
      <c r="E209" s="2"/>
      <c r="F209" s="2"/>
    </row>
    <row r="210" spans="1:6" x14ac:dyDescent="0.25">
      <c r="A210" s="75">
        <v>45455</v>
      </c>
      <c r="B210" s="42" t="s">
        <v>171</v>
      </c>
      <c r="C210" s="40" t="s">
        <v>48</v>
      </c>
      <c r="D210" s="43">
        <v>110800</v>
      </c>
      <c r="E210" s="2"/>
      <c r="F210" s="2"/>
    </row>
    <row r="211" spans="1:6" x14ac:dyDescent="0.25">
      <c r="A211" s="75">
        <v>45455</v>
      </c>
      <c r="B211" s="42" t="s">
        <v>172</v>
      </c>
      <c r="C211" s="40" t="s">
        <v>113</v>
      </c>
      <c r="D211" s="43">
        <v>94070</v>
      </c>
      <c r="E211" s="2"/>
      <c r="F211" s="2"/>
    </row>
    <row r="212" spans="1:6" x14ac:dyDescent="0.25">
      <c r="A212" s="75">
        <v>45455</v>
      </c>
      <c r="B212" s="42" t="s">
        <v>173</v>
      </c>
      <c r="C212" s="40" t="s">
        <v>111</v>
      </c>
      <c r="D212" s="43">
        <v>88434.46</v>
      </c>
      <c r="E212" s="2"/>
      <c r="F212" s="2"/>
    </row>
    <row r="213" spans="1:6" x14ac:dyDescent="0.25">
      <c r="A213" s="75">
        <v>45455</v>
      </c>
      <c r="B213" s="42" t="s">
        <v>174</v>
      </c>
      <c r="C213" s="40" t="s">
        <v>111</v>
      </c>
      <c r="D213" s="43">
        <v>3195</v>
      </c>
      <c r="E213" s="2"/>
      <c r="F213" s="2"/>
    </row>
    <row r="214" spans="1:6" x14ac:dyDescent="0.25">
      <c r="A214" s="75">
        <v>45455</v>
      </c>
      <c r="B214" s="42" t="s">
        <v>175</v>
      </c>
      <c r="C214" s="40" t="s">
        <v>47</v>
      </c>
      <c r="D214" s="43">
        <v>3732</v>
      </c>
      <c r="E214" s="2"/>
      <c r="F214" s="2"/>
    </row>
    <row r="215" spans="1:6" x14ac:dyDescent="0.25">
      <c r="A215" s="75">
        <v>45455</v>
      </c>
      <c r="B215" s="42" t="s">
        <v>176</v>
      </c>
      <c r="C215" s="40" t="s">
        <v>48</v>
      </c>
      <c r="D215" s="43">
        <v>14365</v>
      </c>
      <c r="E215" s="2"/>
      <c r="F215" s="2"/>
    </row>
    <row r="216" spans="1:6" x14ac:dyDescent="0.25">
      <c r="A216" s="75">
        <v>45455</v>
      </c>
      <c r="B216" s="42" t="s">
        <v>177</v>
      </c>
      <c r="C216" s="40" t="s">
        <v>48</v>
      </c>
      <c r="D216" s="43">
        <v>8009</v>
      </c>
      <c r="E216" s="2"/>
      <c r="F216" s="2"/>
    </row>
    <row r="217" spans="1:6" x14ac:dyDescent="0.25">
      <c r="A217" s="75">
        <v>45455</v>
      </c>
      <c r="B217" s="42" t="s">
        <v>178</v>
      </c>
      <c r="C217" s="40" t="s">
        <v>46</v>
      </c>
      <c r="D217" s="43">
        <v>7556</v>
      </c>
      <c r="E217" s="2"/>
      <c r="F217" s="2"/>
    </row>
    <row r="218" spans="1:6" x14ac:dyDescent="0.25">
      <c r="A218" s="75">
        <v>45455</v>
      </c>
      <c r="B218" s="42" t="s">
        <v>179</v>
      </c>
      <c r="C218" s="40" t="s">
        <v>42</v>
      </c>
      <c r="D218" s="43">
        <v>1400</v>
      </c>
      <c r="E218" s="2"/>
      <c r="F218" s="2"/>
    </row>
    <row r="219" spans="1:6" x14ac:dyDescent="0.25">
      <c r="A219" s="75">
        <v>45456</v>
      </c>
      <c r="B219" s="42" t="s">
        <v>180</v>
      </c>
      <c r="C219" s="40" t="s">
        <v>113</v>
      </c>
      <c r="D219" s="43">
        <v>16416</v>
      </c>
      <c r="E219" s="2"/>
      <c r="F219" s="2"/>
    </row>
    <row r="220" spans="1:6" x14ac:dyDescent="0.25">
      <c r="A220" s="75">
        <v>45456</v>
      </c>
      <c r="B220" s="42" t="s">
        <v>181</v>
      </c>
      <c r="C220" s="40" t="s">
        <v>113</v>
      </c>
      <c r="D220" s="43">
        <v>140708</v>
      </c>
      <c r="E220" s="2"/>
      <c r="F220" s="2"/>
    </row>
    <row r="221" spans="1:6" x14ac:dyDescent="0.25">
      <c r="A221" s="75">
        <v>45456</v>
      </c>
      <c r="B221" s="42" t="s">
        <v>182</v>
      </c>
      <c r="C221" s="40" t="s">
        <v>111</v>
      </c>
      <c r="D221" s="44">
        <v>650</v>
      </c>
      <c r="E221" s="2"/>
      <c r="F221" s="2"/>
    </row>
    <row r="222" spans="1:6" x14ac:dyDescent="0.25">
      <c r="A222" s="75">
        <v>45456</v>
      </c>
      <c r="B222" s="42" t="s">
        <v>183</v>
      </c>
      <c r="C222" s="40" t="s">
        <v>111</v>
      </c>
      <c r="D222" s="43">
        <v>97012.160000000003</v>
      </c>
      <c r="E222" s="2"/>
      <c r="F222" s="2"/>
    </row>
    <row r="223" spans="1:6" x14ac:dyDescent="0.25">
      <c r="A223" s="75">
        <v>45456</v>
      </c>
      <c r="B223" s="42" t="s">
        <v>184</v>
      </c>
      <c r="C223" s="40" t="s">
        <v>111</v>
      </c>
      <c r="D223" s="43">
        <v>3970.5</v>
      </c>
      <c r="E223" s="2"/>
      <c r="F223" s="2"/>
    </row>
    <row r="224" spans="1:6" x14ac:dyDescent="0.25">
      <c r="A224" s="75">
        <v>45456</v>
      </c>
      <c r="B224" s="42" t="s">
        <v>185</v>
      </c>
      <c r="C224" s="40" t="s">
        <v>48</v>
      </c>
      <c r="D224" s="43">
        <v>14362</v>
      </c>
      <c r="E224" s="2"/>
      <c r="F224" s="2"/>
    </row>
    <row r="225" spans="1:6" x14ac:dyDescent="0.25">
      <c r="A225" s="75">
        <v>45456</v>
      </c>
      <c r="B225" s="42" t="s">
        <v>186</v>
      </c>
      <c r="C225" s="40" t="s">
        <v>48</v>
      </c>
      <c r="D225" s="43">
        <v>9080</v>
      </c>
      <c r="E225" s="2"/>
      <c r="F225" s="2"/>
    </row>
    <row r="226" spans="1:6" x14ac:dyDescent="0.25">
      <c r="A226" s="75">
        <v>45456</v>
      </c>
      <c r="B226" s="42" t="s">
        <v>187</v>
      </c>
      <c r="C226" s="40" t="s">
        <v>42</v>
      </c>
      <c r="D226" s="43">
        <v>1318</v>
      </c>
      <c r="E226" s="2"/>
      <c r="F226" s="2"/>
    </row>
    <row r="227" spans="1:6" x14ac:dyDescent="0.25">
      <c r="A227" s="75">
        <v>45457</v>
      </c>
      <c r="B227" s="42" t="s">
        <v>188</v>
      </c>
      <c r="C227" s="40" t="s">
        <v>113</v>
      </c>
      <c r="D227" s="43">
        <v>93600</v>
      </c>
      <c r="E227" s="2"/>
      <c r="F227" s="2"/>
    </row>
    <row r="228" spans="1:6" x14ac:dyDescent="0.25">
      <c r="A228" s="75">
        <v>45457</v>
      </c>
      <c r="B228" s="42" t="s">
        <v>189</v>
      </c>
      <c r="C228" s="40" t="s">
        <v>132</v>
      </c>
      <c r="D228" s="43">
        <v>110800</v>
      </c>
      <c r="E228" s="2"/>
      <c r="F228" s="2"/>
    </row>
    <row r="229" spans="1:6" x14ac:dyDescent="0.25">
      <c r="A229" s="75">
        <v>45457</v>
      </c>
      <c r="B229" s="42" t="s">
        <v>190</v>
      </c>
      <c r="C229" s="40" t="s">
        <v>132</v>
      </c>
      <c r="D229" s="44">
        <v>50</v>
      </c>
      <c r="E229" s="2"/>
      <c r="F229" s="2"/>
    </row>
    <row r="230" spans="1:6" x14ac:dyDescent="0.25">
      <c r="A230" s="75">
        <v>45457</v>
      </c>
      <c r="B230" s="42" t="s">
        <v>191</v>
      </c>
      <c r="C230" s="40" t="s">
        <v>132</v>
      </c>
      <c r="D230" s="44">
        <v>190</v>
      </c>
      <c r="E230" s="2"/>
      <c r="F230" s="2"/>
    </row>
    <row r="231" spans="1:6" x14ac:dyDescent="0.25">
      <c r="A231" s="75">
        <v>45457</v>
      </c>
      <c r="B231" s="42" t="s">
        <v>192</v>
      </c>
      <c r="C231" s="40" t="s">
        <v>132</v>
      </c>
      <c r="D231" s="43">
        <v>1320</v>
      </c>
      <c r="E231" s="2"/>
      <c r="F231" s="2"/>
    </row>
    <row r="232" spans="1:6" x14ac:dyDescent="0.25">
      <c r="A232" s="75">
        <v>45457</v>
      </c>
      <c r="B232" s="42" t="s">
        <v>193</v>
      </c>
      <c r="C232" s="40" t="s">
        <v>44</v>
      </c>
      <c r="D232" s="43">
        <v>2000</v>
      </c>
      <c r="E232" s="2"/>
      <c r="F232" s="2"/>
    </row>
    <row r="233" spans="1:6" x14ac:dyDescent="0.25">
      <c r="A233" s="75">
        <v>45457</v>
      </c>
      <c r="B233" s="42" t="s">
        <v>194</v>
      </c>
      <c r="C233" s="40" t="s">
        <v>111</v>
      </c>
      <c r="D233" s="44">
        <v>975</v>
      </c>
      <c r="E233" s="2"/>
      <c r="F233" s="2"/>
    </row>
    <row r="234" spans="1:6" x14ac:dyDescent="0.25">
      <c r="A234" s="75">
        <v>45457</v>
      </c>
      <c r="B234" s="42" t="s">
        <v>195</v>
      </c>
      <c r="C234" s="40" t="s">
        <v>48</v>
      </c>
      <c r="D234" s="43">
        <v>15264</v>
      </c>
      <c r="E234" s="2"/>
      <c r="F234" s="2"/>
    </row>
    <row r="235" spans="1:6" x14ac:dyDescent="0.25">
      <c r="A235" s="75">
        <v>45457</v>
      </c>
      <c r="B235" s="42" t="s">
        <v>196</v>
      </c>
      <c r="C235" s="40" t="s">
        <v>48</v>
      </c>
      <c r="D235" s="43">
        <v>8835</v>
      </c>
      <c r="E235" s="2"/>
      <c r="F235" s="2"/>
    </row>
    <row r="236" spans="1:6" x14ac:dyDescent="0.25">
      <c r="A236" s="75">
        <v>45457</v>
      </c>
      <c r="B236" s="42" t="s">
        <v>197</v>
      </c>
      <c r="C236" s="40" t="s">
        <v>42</v>
      </c>
      <c r="D236" s="43">
        <v>3250</v>
      </c>
      <c r="E236" s="2"/>
      <c r="F236" s="2"/>
    </row>
    <row r="237" spans="1:6" x14ac:dyDescent="0.25">
      <c r="A237" s="75">
        <v>45460</v>
      </c>
      <c r="B237" s="42" t="s">
        <v>198</v>
      </c>
      <c r="C237" s="40" t="s">
        <v>113</v>
      </c>
      <c r="D237" s="43">
        <v>5045</v>
      </c>
      <c r="E237" s="2"/>
      <c r="F237" s="2"/>
    </row>
    <row r="238" spans="1:6" x14ac:dyDescent="0.25">
      <c r="A238" s="75">
        <v>45460</v>
      </c>
      <c r="B238" s="42" t="s">
        <v>199</v>
      </c>
      <c r="C238" s="40" t="s">
        <v>113</v>
      </c>
      <c r="D238" s="43">
        <v>64965</v>
      </c>
      <c r="E238" s="2"/>
      <c r="F238" s="2"/>
    </row>
    <row r="239" spans="1:6" x14ac:dyDescent="0.25">
      <c r="A239" s="75">
        <v>45460</v>
      </c>
      <c r="B239" s="42" t="s">
        <v>200</v>
      </c>
      <c r="C239" s="40" t="s">
        <v>111</v>
      </c>
      <c r="D239" s="43">
        <v>2550</v>
      </c>
      <c r="E239" s="2"/>
      <c r="F239" s="2"/>
    </row>
    <row r="240" spans="1:6" x14ac:dyDescent="0.25">
      <c r="A240" s="75">
        <v>45460</v>
      </c>
      <c r="B240" s="42" t="s">
        <v>201</v>
      </c>
      <c r="C240" s="40" t="s">
        <v>48</v>
      </c>
      <c r="D240" s="43">
        <v>1155512.3400000001</v>
      </c>
      <c r="E240" s="2"/>
      <c r="F240" s="2"/>
    </row>
    <row r="241" spans="1:6" x14ac:dyDescent="0.25">
      <c r="A241" s="75">
        <v>45460</v>
      </c>
      <c r="B241" s="42" t="s">
        <v>202</v>
      </c>
      <c r="C241" s="40" t="s">
        <v>48</v>
      </c>
      <c r="D241" s="43">
        <v>707504</v>
      </c>
      <c r="E241" s="2"/>
      <c r="F241" s="2"/>
    </row>
    <row r="242" spans="1:6" x14ac:dyDescent="0.25">
      <c r="A242" s="75">
        <v>45460</v>
      </c>
      <c r="B242" s="42" t="s">
        <v>203</v>
      </c>
      <c r="C242" s="40" t="s">
        <v>113</v>
      </c>
      <c r="D242" s="43">
        <v>26880</v>
      </c>
      <c r="E242" s="2"/>
      <c r="F242" s="2"/>
    </row>
    <row r="243" spans="1:6" x14ac:dyDescent="0.25">
      <c r="A243" s="75">
        <v>45460</v>
      </c>
      <c r="B243" s="42" t="s">
        <v>204</v>
      </c>
      <c r="C243" s="40" t="s">
        <v>111</v>
      </c>
      <c r="D243" s="44">
        <v>225</v>
      </c>
      <c r="E243" s="2"/>
      <c r="F243" s="2"/>
    </row>
    <row r="244" spans="1:6" x14ac:dyDescent="0.25">
      <c r="A244" s="75">
        <v>45460</v>
      </c>
      <c r="B244" s="42" t="s">
        <v>205</v>
      </c>
      <c r="C244" s="40" t="s">
        <v>48</v>
      </c>
      <c r="D244" s="43">
        <v>8499</v>
      </c>
      <c r="E244" s="2"/>
      <c r="F244" s="2"/>
    </row>
    <row r="245" spans="1:6" x14ac:dyDescent="0.25">
      <c r="A245" s="75">
        <v>45460</v>
      </c>
      <c r="B245" s="42" t="s">
        <v>206</v>
      </c>
      <c r="C245" s="40" t="s">
        <v>48</v>
      </c>
      <c r="D245" s="43">
        <v>10035</v>
      </c>
      <c r="E245" s="2"/>
      <c r="F245" s="2"/>
    </row>
    <row r="246" spans="1:6" x14ac:dyDescent="0.25">
      <c r="A246" s="75">
        <v>45460</v>
      </c>
      <c r="B246" s="42" t="s">
        <v>207</v>
      </c>
      <c r="C246" s="40" t="s">
        <v>48</v>
      </c>
      <c r="D246" s="43">
        <v>11215</v>
      </c>
      <c r="E246" s="2"/>
      <c r="F246" s="2"/>
    </row>
    <row r="247" spans="1:6" x14ac:dyDescent="0.25">
      <c r="A247" s="75">
        <v>45460</v>
      </c>
      <c r="B247" s="42" t="s">
        <v>208</v>
      </c>
      <c r="C247" s="40" t="s">
        <v>51</v>
      </c>
      <c r="D247" s="44">
        <v>300</v>
      </c>
      <c r="E247" s="2"/>
      <c r="F247" s="2"/>
    </row>
    <row r="248" spans="1:6" x14ac:dyDescent="0.25">
      <c r="A248" s="75">
        <v>45460</v>
      </c>
      <c r="B248" s="42" t="s">
        <v>209</v>
      </c>
      <c r="C248" s="40" t="s">
        <v>210</v>
      </c>
      <c r="D248" s="43">
        <v>20443</v>
      </c>
      <c r="E248" s="2"/>
      <c r="F248" s="2"/>
    </row>
    <row r="249" spans="1:6" x14ac:dyDescent="0.25">
      <c r="A249" s="75">
        <v>45460</v>
      </c>
      <c r="B249" s="42" t="s">
        <v>211</v>
      </c>
      <c r="C249" s="40" t="s">
        <v>42</v>
      </c>
      <c r="D249" s="43">
        <v>5822</v>
      </c>
      <c r="E249" s="2"/>
      <c r="F249" s="2"/>
    </row>
    <row r="250" spans="1:6" x14ac:dyDescent="0.25">
      <c r="A250" s="75">
        <v>45461</v>
      </c>
      <c r="B250" s="42" t="s">
        <v>212</v>
      </c>
      <c r="C250" s="40" t="s">
        <v>113</v>
      </c>
      <c r="D250" s="43">
        <v>156474.49</v>
      </c>
      <c r="E250" s="2"/>
      <c r="F250" s="2"/>
    </row>
    <row r="251" spans="1:6" x14ac:dyDescent="0.25">
      <c r="A251" s="75">
        <v>45461</v>
      </c>
      <c r="B251" s="42" t="s">
        <v>213</v>
      </c>
      <c r="C251" s="40" t="s">
        <v>113</v>
      </c>
      <c r="D251" s="43">
        <v>223238</v>
      </c>
      <c r="E251" s="2"/>
      <c r="F251" s="2"/>
    </row>
    <row r="252" spans="1:6" x14ac:dyDescent="0.25">
      <c r="A252" s="75">
        <v>45461</v>
      </c>
      <c r="B252" s="42" t="s">
        <v>214</v>
      </c>
      <c r="C252" s="40" t="s">
        <v>44</v>
      </c>
      <c r="D252" s="43">
        <v>4127</v>
      </c>
      <c r="E252" s="2"/>
      <c r="F252" s="2"/>
    </row>
    <row r="253" spans="1:6" x14ac:dyDescent="0.25">
      <c r="A253" s="75">
        <v>45461</v>
      </c>
      <c r="B253" s="42" t="s">
        <v>215</v>
      </c>
      <c r="C253" s="40" t="s">
        <v>111</v>
      </c>
      <c r="D253" s="44">
        <v>575</v>
      </c>
      <c r="E253" s="2"/>
      <c r="F253" s="2"/>
    </row>
    <row r="254" spans="1:6" x14ac:dyDescent="0.25">
      <c r="A254" s="75">
        <v>45461</v>
      </c>
      <c r="B254" s="42" t="s">
        <v>216</v>
      </c>
      <c r="C254" s="40" t="s">
        <v>48</v>
      </c>
      <c r="D254" s="43">
        <v>12443</v>
      </c>
      <c r="E254" s="2"/>
      <c r="F254" s="2"/>
    </row>
    <row r="255" spans="1:6" x14ac:dyDescent="0.25">
      <c r="A255" s="75">
        <v>45461</v>
      </c>
      <c r="B255" s="42" t="s">
        <v>217</v>
      </c>
      <c r="C255" s="40" t="s">
        <v>48</v>
      </c>
      <c r="D255" s="43">
        <v>8545</v>
      </c>
      <c r="E255" s="2"/>
      <c r="F255" s="2"/>
    </row>
    <row r="256" spans="1:6" x14ac:dyDescent="0.25">
      <c r="A256" s="75">
        <v>45462</v>
      </c>
      <c r="B256" s="42" t="s">
        <v>218</v>
      </c>
      <c r="C256" s="40" t="s">
        <v>113</v>
      </c>
      <c r="D256" s="43">
        <v>45452</v>
      </c>
      <c r="E256" s="2"/>
      <c r="F256" s="2"/>
    </row>
    <row r="257" spans="1:6" x14ac:dyDescent="0.25">
      <c r="A257" s="75">
        <v>45462</v>
      </c>
      <c r="B257" s="42" t="s">
        <v>219</v>
      </c>
      <c r="C257" s="40" t="s">
        <v>111</v>
      </c>
      <c r="D257" s="44">
        <v>900</v>
      </c>
      <c r="E257" s="2"/>
      <c r="F257" s="2"/>
    </row>
    <row r="258" spans="1:6" x14ac:dyDescent="0.25">
      <c r="A258" s="75">
        <v>45462</v>
      </c>
      <c r="B258" s="42" t="s">
        <v>220</v>
      </c>
      <c r="C258" s="40" t="s">
        <v>42</v>
      </c>
      <c r="D258" s="44">
        <v>445</v>
      </c>
      <c r="E258" s="2"/>
      <c r="F258" s="2"/>
    </row>
    <row r="259" spans="1:6" x14ac:dyDescent="0.25">
      <c r="A259" s="75">
        <v>45462</v>
      </c>
      <c r="B259" s="42" t="s">
        <v>221</v>
      </c>
      <c r="C259" s="40" t="s">
        <v>44</v>
      </c>
      <c r="D259" s="43">
        <v>5550</v>
      </c>
      <c r="E259" s="2"/>
      <c r="F259" s="2"/>
    </row>
    <row r="260" spans="1:6" x14ac:dyDescent="0.25">
      <c r="A260" s="75">
        <v>45462</v>
      </c>
      <c r="B260" s="42" t="s">
        <v>222</v>
      </c>
      <c r="C260" s="40" t="s">
        <v>46</v>
      </c>
      <c r="D260" s="44">
        <v>640</v>
      </c>
      <c r="E260" s="2"/>
      <c r="F260" s="2"/>
    </row>
    <row r="261" spans="1:6" x14ac:dyDescent="0.25">
      <c r="A261" s="75">
        <v>45462</v>
      </c>
      <c r="B261" s="42" t="s">
        <v>223</v>
      </c>
      <c r="C261" s="40" t="s">
        <v>48</v>
      </c>
      <c r="D261" s="43">
        <v>14676</v>
      </c>
      <c r="E261" s="2"/>
      <c r="F261" s="2"/>
    </row>
    <row r="262" spans="1:6" x14ac:dyDescent="0.25">
      <c r="A262" s="75">
        <v>45462</v>
      </c>
      <c r="B262" s="42" t="s">
        <v>224</v>
      </c>
      <c r="C262" s="40" t="s">
        <v>48</v>
      </c>
      <c r="D262" s="43">
        <v>9040</v>
      </c>
      <c r="E262" s="2"/>
      <c r="F262" s="2"/>
    </row>
    <row r="263" spans="1:6" x14ac:dyDescent="0.25">
      <c r="A263" s="75">
        <v>45462</v>
      </c>
      <c r="B263" s="42" t="s">
        <v>225</v>
      </c>
      <c r="C263" s="40" t="s">
        <v>132</v>
      </c>
      <c r="D263" s="44">
        <v>939</v>
      </c>
      <c r="E263" s="2"/>
      <c r="F263" s="2"/>
    </row>
    <row r="264" spans="1:6" x14ac:dyDescent="0.25">
      <c r="A264" s="75">
        <v>45462</v>
      </c>
      <c r="B264" s="42" t="s">
        <v>226</v>
      </c>
      <c r="C264" s="40" t="s">
        <v>42</v>
      </c>
      <c r="D264" s="44">
        <v>250</v>
      </c>
      <c r="E264" s="2"/>
      <c r="F264" s="2"/>
    </row>
    <row r="265" spans="1:6" x14ac:dyDescent="0.25">
      <c r="A265" s="75">
        <v>45463</v>
      </c>
      <c r="B265" s="42" t="s">
        <v>227</v>
      </c>
      <c r="C265" s="40" t="s">
        <v>113</v>
      </c>
      <c r="D265" s="43">
        <v>106076</v>
      </c>
      <c r="E265" s="2"/>
      <c r="F265" s="2"/>
    </row>
    <row r="266" spans="1:6" x14ac:dyDescent="0.25">
      <c r="A266" s="75">
        <v>45463</v>
      </c>
      <c r="B266" s="42" t="s">
        <v>228</v>
      </c>
      <c r="C266" s="40" t="s">
        <v>111</v>
      </c>
      <c r="D266" s="44">
        <v>200</v>
      </c>
      <c r="E266" s="2"/>
      <c r="F266" s="2"/>
    </row>
    <row r="267" spans="1:6" x14ac:dyDescent="0.25">
      <c r="A267" s="75">
        <v>45463</v>
      </c>
      <c r="B267" s="42" t="s">
        <v>229</v>
      </c>
      <c r="C267" s="40" t="s">
        <v>43</v>
      </c>
      <c r="D267" s="43">
        <v>3252.15</v>
      </c>
      <c r="E267" s="2"/>
      <c r="F267" s="2"/>
    </row>
    <row r="268" spans="1:6" x14ac:dyDescent="0.25">
      <c r="A268" s="75">
        <v>45463</v>
      </c>
      <c r="B268" s="42" t="s">
        <v>230</v>
      </c>
      <c r="C268" s="40" t="s">
        <v>48</v>
      </c>
      <c r="D268" s="43">
        <v>8226</v>
      </c>
      <c r="E268" s="2"/>
      <c r="F268" s="2"/>
    </row>
    <row r="269" spans="1:6" x14ac:dyDescent="0.25">
      <c r="A269" s="75">
        <v>45463</v>
      </c>
      <c r="B269" s="42" t="s">
        <v>231</v>
      </c>
      <c r="C269" s="40" t="s">
        <v>48</v>
      </c>
      <c r="D269" s="43">
        <v>14071</v>
      </c>
      <c r="E269" s="2"/>
      <c r="F269" s="2"/>
    </row>
    <row r="270" spans="1:6" x14ac:dyDescent="0.25">
      <c r="A270" s="75">
        <v>45463</v>
      </c>
      <c r="B270" s="42" t="s">
        <v>232</v>
      </c>
      <c r="C270" s="40" t="s">
        <v>43</v>
      </c>
      <c r="D270" s="43">
        <v>22085</v>
      </c>
      <c r="E270" s="2"/>
      <c r="F270" s="2"/>
    </row>
    <row r="271" spans="1:6" x14ac:dyDescent="0.25">
      <c r="A271" s="75">
        <v>45463</v>
      </c>
      <c r="B271" s="42" t="s">
        <v>233</v>
      </c>
      <c r="C271" s="40" t="s">
        <v>42</v>
      </c>
      <c r="D271" s="43">
        <v>7464.85</v>
      </c>
      <c r="E271" s="2"/>
      <c r="F271" s="2"/>
    </row>
    <row r="272" spans="1:6" x14ac:dyDescent="0.25">
      <c r="A272" s="75">
        <v>45464</v>
      </c>
      <c r="B272" s="42" t="s">
        <v>234</v>
      </c>
      <c r="C272" s="40" t="s">
        <v>113</v>
      </c>
      <c r="D272" s="43">
        <v>17966</v>
      </c>
      <c r="E272" s="2"/>
      <c r="F272" s="2"/>
    </row>
    <row r="273" spans="1:6" x14ac:dyDescent="0.25">
      <c r="A273" s="75">
        <v>45464</v>
      </c>
      <c r="B273" s="42" t="s">
        <v>235</v>
      </c>
      <c r="C273" s="40" t="s">
        <v>113</v>
      </c>
      <c r="D273" s="43">
        <v>322876</v>
      </c>
      <c r="E273" s="2"/>
      <c r="F273" s="2"/>
    </row>
    <row r="274" spans="1:6" x14ac:dyDescent="0.25">
      <c r="A274" s="75">
        <v>45464</v>
      </c>
      <c r="B274" s="42" t="s">
        <v>236</v>
      </c>
      <c r="C274" s="40" t="s">
        <v>132</v>
      </c>
      <c r="D274" s="43">
        <v>1750</v>
      </c>
      <c r="E274" s="2"/>
      <c r="F274" s="2"/>
    </row>
    <row r="275" spans="1:6" x14ac:dyDescent="0.25">
      <c r="A275" s="75">
        <v>45464</v>
      </c>
      <c r="B275" s="42" t="s">
        <v>237</v>
      </c>
      <c r="C275" s="40" t="s">
        <v>111</v>
      </c>
      <c r="D275" s="44">
        <v>200</v>
      </c>
      <c r="E275" s="2"/>
      <c r="F275" s="2"/>
    </row>
    <row r="276" spans="1:6" x14ac:dyDescent="0.25">
      <c r="A276" s="75">
        <v>45464</v>
      </c>
      <c r="B276" s="42" t="s">
        <v>238</v>
      </c>
      <c r="C276" s="40" t="s">
        <v>45</v>
      </c>
      <c r="D276" s="43">
        <v>1610</v>
      </c>
      <c r="E276" s="2"/>
      <c r="F276" s="2"/>
    </row>
    <row r="277" spans="1:6" x14ac:dyDescent="0.25">
      <c r="A277" s="75">
        <v>45464</v>
      </c>
      <c r="B277" s="42" t="s">
        <v>239</v>
      </c>
      <c r="C277" s="40" t="s">
        <v>46</v>
      </c>
      <c r="D277" s="43">
        <v>5878</v>
      </c>
      <c r="E277" s="2"/>
      <c r="F277" s="2"/>
    </row>
    <row r="278" spans="1:6" x14ac:dyDescent="0.25">
      <c r="A278" s="75">
        <v>45464</v>
      </c>
      <c r="B278" s="42" t="s">
        <v>240</v>
      </c>
      <c r="C278" s="40" t="s">
        <v>48</v>
      </c>
      <c r="D278" s="43">
        <v>350000</v>
      </c>
      <c r="E278" s="2"/>
      <c r="F278" s="2"/>
    </row>
    <row r="279" spans="1:6" x14ac:dyDescent="0.25">
      <c r="A279" s="75">
        <v>45464</v>
      </c>
      <c r="B279" s="42" t="s">
        <v>241</v>
      </c>
      <c r="C279" s="40" t="s">
        <v>48</v>
      </c>
      <c r="D279" s="43">
        <v>42017.94</v>
      </c>
      <c r="E279" s="2"/>
      <c r="F279" s="2"/>
    </row>
    <row r="280" spans="1:6" x14ac:dyDescent="0.25">
      <c r="A280" s="75">
        <v>45464</v>
      </c>
      <c r="B280" s="42" t="s">
        <v>242</v>
      </c>
      <c r="C280" s="40" t="s">
        <v>48</v>
      </c>
      <c r="D280" s="43">
        <v>14220</v>
      </c>
      <c r="E280" s="2"/>
      <c r="F280" s="2"/>
    </row>
    <row r="281" spans="1:6" x14ac:dyDescent="0.25">
      <c r="A281" s="75">
        <v>45464</v>
      </c>
      <c r="B281" s="42" t="s">
        <v>243</v>
      </c>
      <c r="C281" s="40" t="s">
        <v>48</v>
      </c>
      <c r="D281" s="43">
        <v>8765</v>
      </c>
      <c r="E281" s="2"/>
      <c r="F281" s="2"/>
    </row>
    <row r="282" spans="1:6" x14ac:dyDescent="0.25">
      <c r="A282" s="75">
        <v>45464</v>
      </c>
      <c r="B282" s="42" t="s">
        <v>52</v>
      </c>
      <c r="C282" s="40" t="s">
        <v>42</v>
      </c>
      <c r="D282" s="43">
        <v>7455</v>
      </c>
      <c r="E282" s="2"/>
      <c r="F282" s="2"/>
    </row>
    <row r="283" spans="1:6" x14ac:dyDescent="0.25">
      <c r="A283" s="75">
        <v>45467</v>
      </c>
      <c r="B283" s="42" t="s">
        <v>173</v>
      </c>
      <c r="C283" s="40" t="s">
        <v>111</v>
      </c>
      <c r="D283" s="44">
        <v>225</v>
      </c>
      <c r="E283" s="2"/>
      <c r="F283" s="2"/>
    </row>
    <row r="284" spans="1:6" x14ac:dyDescent="0.25">
      <c r="A284" s="75">
        <v>45467</v>
      </c>
      <c r="B284" s="42" t="s">
        <v>244</v>
      </c>
      <c r="C284" s="40" t="s">
        <v>113</v>
      </c>
      <c r="D284" s="43">
        <v>56990</v>
      </c>
      <c r="E284" s="2"/>
      <c r="F284" s="2"/>
    </row>
    <row r="285" spans="1:6" x14ac:dyDescent="0.25">
      <c r="A285" s="75">
        <v>45467</v>
      </c>
      <c r="B285" s="42" t="s">
        <v>245</v>
      </c>
      <c r="C285" s="40" t="s">
        <v>48</v>
      </c>
      <c r="D285" s="43">
        <v>271779.01</v>
      </c>
      <c r="E285" s="2"/>
      <c r="F285" s="2"/>
    </row>
    <row r="286" spans="1:6" x14ac:dyDescent="0.25">
      <c r="A286" s="75">
        <v>45467</v>
      </c>
      <c r="B286" s="42" t="s">
        <v>246</v>
      </c>
      <c r="C286" s="40" t="s">
        <v>48</v>
      </c>
      <c r="D286" s="43">
        <v>12608069.32</v>
      </c>
      <c r="E286" s="2"/>
      <c r="F286" s="2"/>
    </row>
    <row r="287" spans="1:6" x14ac:dyDescent="0.25">
      <c r="A287" s="75">
        <v>45467</v>
      </c>
      <c r="B287" s="42" t="s">
        <v>247</v>
      </c>
      <c r="C287" s="40" t="s">
        <v>48</v>
      </c>
      <c r="D287" s="43">
        <v>589210.4</v>
      </c>
      <c r="E287" s="2"/>
      <c r="F287" s="2"/>
    </row>
    <row r="288" spans="1:6" x14ac:dyDescent="0.25">
      <c r="A288" s="75">
        <v>45467</v>
      </c>
      <c r="B288" s="42" t="s">
        <v>248</v>
      </c>
      <c r="C288" s="40" t="s">
        <v>48</v>
      </c>
      <c r="D288" s="43">
        <v>10751673.050000001</v>
      </c>
      <c r="E288" s="2"/>
      <c r="F288" s="2"/>
    </row>
    <row r="289" spans="1:6" x14ac:dyDescent="0.25">
      <c r="A289" s="75">
        <v>45467</v>
      </c>
      <c r="B289" s="42" t="s">
        <v>249</v>
      </c>
      <c r="C289" s="40" t="s">
        <v>48</v>
      </c>
      <c r="D289" s="43">
        <v>2360</v>
      </c>
      <c r="E289" s="2"/>
      <c r="F289" s="2"/>
    </row>
    <row r="290" spans="1:6" x14ac:dyDescent="0.25">
      <c r="A290" s="75">
        <v>45467</v>
      </c>
      <c r="B290" s="42" t="s">
        <v>250</v>
      </c>
      <c r="C290" s="40" t="s">
        <v>113</v>
      </c>
      <c r="D290" s="43">
        <v>11853</v>
      </c>
      <c r="E290" s="2"/>
      <c r="F290" s="2"/>
    </row>
    <row r="291" spans="1:6" x14ac:dyDescent="0.25">
      <c r="A291" s="75">
        <v>45467</v>
      </c>
      <c r="B291" s="42" t="s">
        <v>251</v>
      </c>
      <c r="C291" s="40" t="s">
        <v>48</v>
      </c>
      <c r="D291" s="43">
        <v>8231</v>
      </c>
      <c r="E291" s="2"/>
      <c r="F291" s="2"/>
    </row>
    <row r="292" spans="1:6" x14ac:dyDescent="0.25">
      <c r="A292" s="75">
        <v>45467</v>
      </c>
      <c r="B292" s="42" t="s">
        <v>252</v>
      </c>
      <c r="C292" s="40" t="s">
        <v>48</v>
      </c>
      <c r="D292" s="43">
        <v>9660</v>
      </c>
      <c r="E292" s="2"/>
      <c r="F292" s="2"/>
    </row>
    <row r="293" spans="1:6" x14ac:dyDescent="0.25">
      <c r="A293" s="75">
        <v>45467</v>
      </c>
      <c r="B293" s="42" t="s">
        <v>253</v>
      </c>
      <c r="C293" s="40" t="s">
        <v>48</v>
      </c>
      <c r="D293" s="43">
        <v>9695</v>
      </c>
      <c r="E293" s="2"/>
      <c r="F293" s="2"/>
    </row>
    <row r="294" spans="1:6" x14ac:dyDescent="0.25">
      <c r="A294" s="75">
        <v>45467</v>
      </c>
      <c r="B294" s="42" t="s">
        <v>254</v>
      </c>
      <c r="C294" s="40" t="s">
        <v>47</v>
      </c>
      <c r="D294" s="43">
        <v>11825</v>
      </c>
      <c r="E294" s="2"/>
      <c r="F294" s="2"/>
    </row>
    <row r="295" spans="1:6" x14ac:dyDescent="0.25">
      <c r="A295" s="75">
        <v>45467</v>
      </c>
      <c r="B295" s="42" t="s">
        <v>255</v>
      </c>
      <c r="C295" s="40" t="s">
        <v>42</v>
      </c>
      <c r="D295" s="43">
        <v>13950</v>
      </c>
      <c r="E295" s="2"/>
      <c r="F295" s="2"/>
    </row>
    <row r="296" spans="1:6" x14ac:dyDescent="0.25">
      <c r="A296" s="75">
        <v>45468</v>
      </c>
      <c r="B296" s="42" t="s">
        <v>256</v>
      </c>
      <c r="C296" s="40" t="s">
        <v>113</v>
      </c>
      <c r="D296" s="43">
        <v>114031</v>
      </c>
      <c r="E296" s="2"/>
      <c r="F296" s="2"/>
    </row>
    <row r="297" spans="1:6" x14ac:dyDescent="0.25">
      <c r="A297" s="75">
        <v>45468</v>
      </c>
      <c r="B297" s="42" t="s">
        <v>257</v>
      </c>
      <c r="C297" s="40" t="s">
        <v>111</v>
      </c>
      <c r="D297" s="44">
        <v>400</v>
      </c>
      <c r="E297" s="2"/>
      <c r="F297" s="2"/>
    </row>
    <row r="298" spans="1:6" x14ac:dyDescent="0.25">
      <c r="A298" s="75">
        <v>45468</v>
      </c>
      <c r="B298" s="42" t="s">
        <v>258</v>
      </c>
      <c r="C298" s="40" t="s">
        <v>48</v>
      </c>
      <c r="D298" s="43">
        <v>13407</v>
      </c>
      <c r="E298" s="2"/>
      <c r="F298" s="2"/>
    </row>
    <row r="299" spans="1:6" x14ac:dyDescent="0.25">
      <c r="A299" s="75">
        <v>45468</v>
      </c>
      <c r="B299" s="42" t="s">
        <v>259</v>
      </c>
      <c r="C299" s="40" t="s">
        <v>48</v>
      </c>
      <c r="D299" s="43">
        <v>8915</v>
      </c>
      <c r="E299" s="2"/>
      <c r="F299" s="2"/>
    </row>
    <row r="300" spans="1:6" x14ac:dyDescent="0.25">
      <c r="A300" s="75">
        <v>45468</v>
      </c>
      <c r="B300" s="42" t="s">
        <v>260</v>
      </c>
      <c r="C300" s="40" t="s">
        <v>42</v>
      </c>
      <c r="D300" s="44">
        <v>250</v>
      </c>
      <c r="E300" s="2"/>
      <c r="F300" s="2"/>
    </row>
    <row r="301" spans="1:6" x14ac:dyDescent="0.25">
      <c r="A301" s="75">
        <v>45469</v>
      </c>
      <c r="B301" s="42" t="s">
        <v>261</v>
      </c>
      <c r="C301" s="40" t="s">
        <v>113</v>
      </c>
      <c r="D301" s="43">
        <v>154511</v>
      </c>
      <c r="E301" s="2"/>
      <c r="F301" s="2"/>
    </row>
    <row r="302" spans="1:6" x14ac:dyDescent="0.25">
      <c r="A302" s="75">
        <v>45469</v>
      </c>
      <c r="B302" s="42" t="s">
        <v>262</v>
      </c>
      <c r="C302" s="40" t="s">
        <v>48</v>
      </c>
      <c r="D302" s="43">
        <v>8857105.3499999996</v>
      </c>
      <c r="E302" s="2"/>
      <c r="F302" s="2"/>
    </row>
    <row r="303" spans="1:6" x14ac:dyDescent="0.25">
      <c r="A303" s="75">
        <v>45469</v>
      </c>
      <c r="B303" s="42" t="s">
        <v>263</v>
      </c>
      <c r="C303" s="40" t="s">
        <v>111</v>
      </c>
      <c r="D303" s="44">
        <v>200</v>
      </c>
      <c r="E303" s="2"/>
      <c r="F303" s="2"/>
    </row>
    <row r="304" spans="1:6" x14ac:dyDescent="0.25">
      <c r="A304" s="75">
        <v>45469</v>
      </c>
      <c r="B304" s="42" t="s">
        <v>264</v>
      </c>
      <c r="C304" s="40" t="s">
        <v>42</v>
      </c>
      <c r="D304" s="43">
        <v>33037</v>
      </c>
      <c r="E304" s="2"/>
      <c r="F304" s="2"/>
    </row>
    <row r="305" spans="1:6" x14ac:dyDescent="0.25">
      <c r="A305" s="75">
        <v>45469</v>
      </c>
      <c r="B305" s="42" t="s">
        <v>265</v>
      </c>
      <c r="C305" s="40" t="s">
        <v>47</v>
      </c>
      <c r="D305" s="44">
        <v>190</v>
      </c>
      <c r="E305" s="2"/>
      <c r="F305" s="2"/>
    </row>
    <row r="306" spans="1:6" x14ac:dyDescent="0.25">
      <c r="A306" s="75">
        <v>45469</v>
      </c>
      <c r="B306" s="42" t="s">
        <v>266</v>
      </c>
      <c r="C306" s="40" t="s">
        <v>48</v>
      </c>
      <c r="D306" s="43">
        <v>9425</v>
      </c>
      <c r="E306" s="2"/>
      <c r="F306" s="2"/>
    </row>
    <row r="307" spans="1:6" x14ac:dyDescent="0.25">
      <c r="A307" s="75">
        <v>45469</v>
      </c>
      <c r="B307" s="42" t="s">
        <v>267</v>
      </c>
      <c r="C307" s="40" t="s">
        <v>48</v>
      </c>
      <c r="D307" s="43">
        <v>15429</v>
      </c>
      <c r="E307" s="2"/>
      <c r="F307" s="2"/>
    </row>
    <row r="308" spans="1:6" x14ac:dyDescent="0.25">
      <c r="A308" s="75">
        <v>45469</v>
      </c>
      <c r="B308" s="42" t="s">
        <v>268</v>
      </c>
      <c r="C308" s="40" t="s">
        <v>42</v>
      </c>
      <c r="D308" s="43">
        <v>13568</v>
      </c>
      <c r="E308" s="2"/>
      <c r="F308" s="2"/>
    </row>
    <row r="309" spans="1:6" x14ac:dyDescent="0.25">
      <c r="A309" s="75">
        <v>45470</v>
      </c>
      <c r="B309" s="42" t="s">
        <v>269</v>
      </c>
      <c r="C309" s="40" t="s">
        <v>113</v>
      </c>
      <c r="D309" s="43">
        <v>83865</v>
      </c>
      <c r="E309" s="2"/>
      <c r="F309" s="2"/>
    </row>
    <row r="310" spans="1:6" x14ac:dyDescent="0.25">
      <c r="A310" s="75">
        <v>45470</v>
      </c>
      <c r="B310" s="42" t="s">
        <v>270</v>
      </c>
      <c r="C310" s="40" t="s">
        <v>17</v>
      </c>
      <c r="D310" s="43">
        <v>88640</v>
      </c>
      <c r="E310" s="2"/>
      <c r="F310" s="2"/>
    </row>
    <row r="311" spans="1:6" x14ac:dyDescent="0.25">
      <c r="A311" s="75">
        <v>45470</v>
      </c>
      <c r="B311" s="42" t="s">
        <v>271</v>
      </c>
      <c r="C311" s="40" t="s">
        <v>48</v>
      </c>
      <c r="D311" s="43">
        <v>1000</v>
      </c>
      <c r="E311" s="2"/>
      <c r="F311" s="2"/>
    </row>
    <row r="312" spans="1:6" x14ac:dyDescent="0.25">
      <c r="A312" s="75">
        <v>45470</v>
      </c>
      <c r="B312" s="42" t="s">
        <v>272</v>
      </c>
      <c r="C312" s="40" t="s">
        <v>48</v>
      </c>
      <c r="D312" s="43">
        <v>15974</v>
      </c>
      <c r="E312" s="2"/>
      <c r="F312" s="2"/>
    </row>
    <row r="313" spans="1:6" x14ac:dyDescent="0.25">
      <c r="A313" s="75">
        <v>45470</v>
      </c>
      <c r="B313" s="42" t="s">
        <v>273</v>
      </c>
      <c r="C313" s="40" t="s">
        <v>48</v>
      </c>
      <c r="D313" s="43">
        <v>9669</v>
      </c>
      <c r="E313" s="2"/>
      <c r="F313" s="2"/>
    </row>
    <row r="314" spans="1:6" x14ac:dyDescent="0.25">
      <c r="A314" s="75">
        <v>45470</v>
      </c>
      <c r="B314" s="42" t="s">
        <v>274</v>
      </c>
      <c r="C314" s="40" t="s">
        <v>42</v>
      </c>
      <c r="D314" s="44">
        <v>300</v>
      </c>
      <c r="E314" s="2"/>
      <c r="F314" s="2"/>
    </row>
    <row r="315" spans="1:6" x14ac:dyDescent="0.25">
      <c r="A315" s="75">
        <v>45471</v>
      </c>
      <c r="B315" s="42" t="s">
        <v>275</v>
      </c>
      <c r="C315" s="40" t="s">
        <v>113</v>
      </c>
      <c r="D315" s="43">
        <v>42881</v>
      </c>
      <c r="E315" s="2"/>
      <c r="F315" s="2"/>
    </row>
    <row r="316" spans="1:6" x14ac:dyDescent="0.25">
      <c r="A316" s="75">
        <v>45471</v>
      </c>
      <c r="B316" s="42" t="s">
        <v>276</v>
      </c>
      <c r="C316" s="40" t="s">
        <v>132</v>
      </c>
      <c r="D316" s="43">
        <v>1320</v>
      </c>
      <c r="E316" s="2"/>
      <c r="F316" s="2"/>
    </row>
    <row r="317" spans="1:6" x14ac:dyDescent="0.25">
      <c r="A317" s="75">
        <v>45471</v>
      </c>
      <c r="B317" s="42" t="s">
        <v>277</v>
      </c>
      <c r="C317" s="40" t="s">
        <v>111</v>
      </c>
      <c r="D317" s="43">
        <v>1325</v>
      </c>
      <c r="E317" s="2"/>
      <c r="F317" s="2"/>
    </row>
    <row r="318" spans="1:6" x14ac:dyDescent="0.25">
      <c r="A318" s="75">
        <v>45471</v>
      </c>
      <c r="B318" s="42" t="s">
        <v>278</v>
      </c>
      <c r="C318" s="40" t="s">
        <v>111</v>
      </c>
      <c r="D318" s="44">
        <v>100</v>
      </c>
      <c r="E318" s="2"/>
      <c r="F318" s="2"/>
    </row>
    <row r="319" spans="1:6" x14ac:dyDescent="0.25">
      <c r="A319" s="75">
        <v>45471</v>
      </c>
      <c r="B319" s="42" t="s">
        <v>279</v>
      </c>
      <c r="C319" s="40" t="s">
        <v>48</v>
      </c>
      <c r="D319" s="43">
        <v>10000</v>
      </c>
      <c r="E319" s="2"/>
      <c r="F319" s="2"/>
    </row>
    <row r="320" spans="1:6" x14ac:dyDescent="0.25">
      <c r="A320" s="75">
        <v>45471</v>
      </c>
      <c r="B320" s="42" t="s">
        <v>280</v>
      </c>
      <c r="C320" s="40" t="s">
        <v>48</v>
      </c>
      <c r="D320" s="43">
        <v>15731</v>
      </c>
      <c r="E320" s="2"/>
      <c r="F320" s="2"/>
    </row>
    <row r="321" spans="1:6" x14ac:dyDescent="0.25">
      <c r="A321" s="75">
        <v>45471</v>
      </c>
      <c r="B321" s="42" t="s">
        <v>281</v>
      </c>
      <c r="C321" s="40" t="s">
        <v>22</v>
      </c>
      <c r="D321" s="44">
        <v>450</v>
      </c>
      <c r="E321" s="2"/>
      <c r="F321" s="2"/>
    </row>
    <row r="322" spans="1:6" x14ac:dyDescent="0.25">
      <c r="A322" s="75">
        <v>45471</v>
      </c>
      <c r="B322" s="42" t="s">
        <v>282</v>
      </c>
      <c r="C322" s="40" t="s">
        <v>22</v>
      </c>
      <c r="D322" s="44">
        <v>300</v>
      </c>
      <c r="E322" s="2"/>
      <c r="F322" s="2"/>
    </row>
    <row r="323" spans="1:6" x14ac:dyDescent="0.25">
      <c r="A323" s="75">
        <v>45471</v>
      </c>
      <c r="B323" s="42" t="s">
        <v>283</v>
      </c>
      <c r="C323" s="40" t="s">
        <v>22</v>
      </c>
      <c r="D323" s="43">
        <v>5884</v>
      </c>
      <c r="E323" s="2"/>
      <c r="F323" s="2"/>
    </row>
    <row r="324" spans="1:6" x14ac:dyDescent="0.25">
      <c r="A324" s="75">
        <v>45471</v>
      </c>
      <c r="B324" s="42" t="s">
        <v>284</v>
      </c>
      <c r="C324" s="40" t="s">
        <v>22</v>
      </c>
      <c r="D324" s="44">
        <v>450</v>
      </c>
      <c r="E324" s="2"/>
      <c r="F324" s="2"/>
    </row>
    <row r="325" spans="1:6" x14ac:dyDescent="0.25">
      <c r="A325" s="75">
        <v>45471</v>
      </c>
      <c r="B325" s="42" t="s">
        <v>285</v>
      </c>
      <c r="C325" s="40" t="s">
        <v>22</v>
      </c>
      <c r="D325" s="44">
        <v>300</v>
      </c>
      <c r="E325" s="2"/>
      <c r="F325" s="2"/>
    </row>
    <row r="326" spans="1:6" x14ac:dyDescent="0.25">
      <c r="A326" s="75">
        <v>45471</v>
      </c>
      <c r="B326" s="42" t="s">
        <v>286</v>
      </c>
      <c r="C326" s="40" t="s">
        <v>22</v>
      </c>
      <c r="D326" s="44">
        <v>20</v>
      </c>
      <c r="E326" s="2"/>
      <c r="F326" s="2"/>
    </row>
    <row r="327" spans="1:6" x14ac:dyDescent="0.25">
      <c r="A327" s="75">
        <v>45471</v>
      </c>
      <c r="B327" s="42" t="s">
        <v>287</v>
      </c>
      <c r="C327" s="40" t="s">
        <v>210</v>
      </c>
      <c r="D327" s="43">
        <v>13731</v>
      </c>
      <c r="E327" s="2"/>
      <c r="F327" s="2"/>
    </row>
    <row r="328" spans="1:6" x14ac:dyDescent="0.25">
      <c r="A328" s="75">
        <v>45471</v>
      </c>
      <c r="B328" s="42" t="s">
        <v>288</v>
      </c>
      <c r="C328" s="40" t="s">
        <v>42</v>
      </c>
      <c r="D328" s="44">
        <v>684</v>
      </c>
      <c r="E328" s="2"/>
      <c r="F328" s="2"/>
    </row>
    <row r="329" spans="1:6" x14ac:dyDescent="0.25">
      <c r="A329" s="45"/>
      <c r="B329" s="46"/>
      <c r="C329" s="47" t="s">
        <v>24</v>
      </c>
      <c r="D329" s="136">
        <v>45922456.170000002</v>
      </c>
      <c r="E329" s="2"/>
      <c r="F329" s="2"/>
    </row>
    <row r="330" spans="1:6" x14ac:dyDescent="0.25">
      <c r="A330" s="48"/>
      <c r="B330" s="49"/>
      <c r="C330" s="50"/>
      <c r="D330" s="49"/>
      <c r="E330" s="2"/>
      <c r="F330" s="2"/>
    </row>
    <row r="331" spans="1:6" x14ac:dyDescent="0.25">
      <c r="A331" s="51"/>
      <c r="B331" s="51"/>
      <c r="C331" s="51"/>
      <c r="D331" s="51"/>
      <c r="E331" s="2"/>
      <c r="F331" s="2"/>
    </row>
    <row r="332" spans="1:6" x14ac:dyDescent="0.25">
      <c r="A332" s="52"/>
      <c r="B332" s="53"/>
      <c r="C332" s="54"/>
      <c r="D332" s="55"/>
      <c r="E332" s="2"/>
      <c r="F332" s="2"/>
    </row>
    <row r="333" spans="1:6" ht="18.75" x14ac:dyDescent="0.25">
      <c r="A333" s="201" t="s">
        <v>11</v>
      </c>
      <c r="B333" s="201"/>
      <c r="C333" s="201"/>
      <c r="D333" s="201"/>
      <c r="E333" s="2"/>
      <c r="F333" s="2"/>
    </row>
    <row r="334" spans="1:6" ht="19.5" thickBot="1" x14ac:dyDescent="0.35">
      <c r="A334" s="176" t="s">
        <v>27</v>
      </c>
      <c r="B334" s="176"/>
      <c r="C334" s="176"/>
      <c r="D334" s="176"/>
      <c r="E334" s="2"/>
      <c r="F334" s="2"/>
    </row>
    <row r="335" spans="1:6" ht="16.5" thickBot="1" x14ac:dyDescent="0.3">
      <c r="A335" s="77" t="s">
        <v>7</v>
      </c>
      <c r="B335" s="77" t="s">
        <v>10</v>
      </c>
      <c r="C335" s="77" t="s">
        <v>9</v>
      </c>
      <c r="D335" s="77" t="s">
        <v>1</v>
      </c>
      <c r="E335" s="2"/>
      <c r="F335" s="2"/>
    </row>
    <row r="336" spans="1:6" x14ac:dyDescent="0.25">
      <c r="A336" s="56">
        <v>45447</v>
      </c>
      <c r="B336" s="157">
        <v>202240048704282</v>
      </c>
      <c r="C336" s="76" t="s">
        <v>28</v>
      </c>
      <c r="D336" s="57">
        <v>166200</v>
      </c>
      <c r="E336" s="2"/>
      <c r="F336" s="2"/>
    </row>
    <row r="337" spans="1:6" x14ac:dyDescent="0.25">
      <c r="A337" s="56">
        <v>45448</v>
      </c>
      <c r="B337" s="157">
        <v>202240048779890</v>
      </c>
      <c r="C337" s="76" t="s">
        <v>28</v>
      </c>
      <c r="D337" s="57">
        <v>106254</v>
      </c>
      <c r="E337" s="2"/>
      <c r="F337" s="2"/>
    </row>
    <row r="338" spans="1:6" x14ac:dyDescent="0.25">
      <c r="A338" s="56">
        <v>45450</v>
      </c>
      <c r="B338" s="157">
        <v>202240048901527</v>
      </c>
      <c r="C338" s="76" t="s">
        <v>28</v>
      </c>
      <c r="D338" s="57">
        <v>257451.1</v>
      </c>
      <c r="E338" s="2"/>
      <c r="F338" s="2"/>
    </row>
    <row r="339" spans="1:6" x14ac:dyDescent="0.25">
      <c r="A339" s="56">
        <v>45453</v>
      </c>
      <c r="B339" s="157">
        <v>202240049016962</v>
      </c>
      <c r="C339" s="76" t="s">
        <v>28</v>
      </c>
      <c r="D339" s="57">
        <v>5731</v>
      </c>
      <c r="E339" s="2"/>
      <c r="F339" s="2"/>
    </row>
    <row r="340" spans="1:6" x14ac:dyDescent="0.25">
      <c r="A340" s="56">
        <v>45456</v>
      </c>
      <c r="B340" s="157">
        <v>202240049179739</v>
      </c>
      <c r="C340" s="76" t="s">
        <v>28</v>
      </c>
      <c r="D340" s="90">
        <v>500</v>
      </c>
      <c r="E340" s="2"/>
      <c r="F340" s="2"/>
    </row>
    <row r="341" spans="1:6" x14ac:dyDescent="0.25">
      <c r="A341" s="56">
        <v>45460</v>
      </c>
      <c r="B341" s="157">
        <v>202240049481137</v>
      </c>
      <c r="C341" s="76" t="s">
        <v>28</v>
      </c>
      <c r="D341" s="57">
        <v>2100</v>
      </c>
      <c r="E341" s="2"/>
      <c r="F341" s="2"/>
    </row>
    <row r="342" spans="1:6" x14ac:dyDescent="0.25">
      <c r="A342" s="56">
        <v>45461</v>
      </c>
      <c r="B342" s="157">
        <v>202240049553674</v>
      </c>
      <c r="C342" s="76" t="s">
        <v>28</v>
      </c>
      <c r="D342" s="57">
        <v>66480</v>
      </c>
      <c r="E342" s="2"/>
      <c r="F342" s="2"/>
    </row>
    <row r="343" spans="1:6" x14ac:dyDescent="0.25">
      <c r="A343" s="56">
        <v>45468</v>
      </c>
      <c r="B343" s="157">
        <v>202240049931039</v>
      </c>
      <c r="C343" s="76" t="s">
        <v>28</v>
      </c>
      <c r="D343" s="57">
        <v>221600</v>
      </c>
      <c r="E343" s="2"/>
      <c r="F343" s="2"/>
    </row>
    <row r="344" spans="1:6" x14ac:dyDescent="0.25">
      <c r="A344" s="56">
        <v>45469</v>
      </c>
      <c r="B344" s="157">
        <v>202240049953100</v>
      </c>
      <c r="C344" s="76" t="s">
        <v>28</v>
      </c>
      <c r="D344" s="57">
        <v>20481.240000000002</v>
      </c>
      <c r="E344" s="2"/>
      <c r="F344" s="2"/>
    </row>
    <row r="345" spans="1:6" x14ac:dyDescent="0.25">
      <c r="A345" s="56">
        <v>45469</v>
      </c>
      <c r="B345" s="157">
        <v>202240049953134</v>
      </c>
      <c r="C345" s="76" t="s">
        <v>28</v>
      </c>
      <c r="D345" s="57">
        <v>6818409.1399999997</v>
      </c>
      <c r="E345" s="2"/>
      <c r="F345" s="2"/>
    </row>
    <row r="346" spans="1:6" x14ac:dyDescent="0.25">
      <c r="A346" s="56">
        <v>45469</v>
      </c>
      <c r="B346" s="157">
        <v>202240049965462</v>
      </c>
      <c r="C346" s="76" t="s">
        <v>28</v>
      </c>
      <c r="D346" s="57">
        <v>5447</v>
      </c>
      <c r="E346" s="2"/>
      <c r="F346" s="2"/>
    </row>
    <row r="347" spans="1:6" x14ac:dyDescent="0.25">
      <c r="A347" s="56">
        <v>45469</v>
      </c>
      <c r="B347" s="157">
        <v>202240049965482</v>
      </c>
      <c r="C347" s="76" t="s">
        <v>28</v>
      </c>
      <c r="D347" s="57">
        <v>4315</v>
      </c>
      <c r="E347" s="2"/>
      <c r="F347" s="2"/>
    </row>
    <row r="348" spans="1:6" x14ac:dyDescent="0.25">
      <c r="A348" s="56">
        <v>45469</v>
      </c>
      <c r="B348" s="157">
        <v>202240049984028</v>
      </c>
      <c r="C348" s="76" t="s">
        <v>28</v>
      </c>
      <c r="D348" s="57">
        <v>19003118.640000001</v>
      </c>
      <c r="E348" s="2"/>
      <c r="F348" s="2"/>
    </row>
    <row r="349" spans="1:6" x14ac:dyDescent="0.25">
      <c r="A349" s="56">
        <v>45470</v>
      </c>
      <c r="B349" s="157">
        <v>202240050001527</v>
      </c>
      <c r="C349" s="76" t="s">
        <v>28</v>
      </c>
      <c r="D349" s="57">
        <v>110800</v>
      </c>
      <c r="E349" s="2"/>
      <c r="F349" s="2"/>
    </row>
    <row r="350" spans="1:6" ht="19.5" thickBot="1" x14ac:dyDescent="0.35">
      <c r="A350" s="2"/>
      <c r="B350" s="2"/>
      <c r="C350" s="58" t="s">
        <v>2</v>
      </c>
      <c r="D350" s="59">
        <v>26788887.120000001</v>
      </c>
      <c r="E350" s="2"/>
      <c r="F350" s="2"/>
    </row>
    <row r="351" spans="1:6" ht="15.75" thickTop="1" x14ac:dyDescent="0.25">
      <c r="A351" s="2"/>
      <c r="B351" s="2"/>
      <c r="C351" s="2"/>
      <c r="D351" s="2"/>
      <c r="E351" s="2"/>
      <c r="F351" s="2"/>
    </row>
    <row r="352" spans="1:6" ht="15.75" thickBot="1" x14ac:dyDescent="0.3">
      <c r="A352" s="177" t="s">
        <v>29</v>
      </c>
      <c r="B352" s="177"/>
      <c r="C352" s="177"/>
      <c r="D352" s="177"/>
      <c r="E352" s="2"/>
      <c r="F352" s="2"/>
    </row>
    <row r="353" spans="1:6" x14ac:dyDescent="0.25">
      <c r="A353" s="170" t="s">
        <v>7</v>
      </c>
      <c r="B353" s="171" t="s">
        <v>0</v>
      </c>
      <c r="C353" s="171" t="s">
        <v>9</v>
      </c>
      <c r="D353" s="172" t="s">
        <v>1</v>
      </c>
      <c r="E353" s="2"/>
      <c r="F353" s="2"/>
    </row>
    <row r="354" spans="1:6" x14ac:dyDescent="0.25">
      <c r="A354" s="132">
        <v>45446</v>
      </c>
      <c r="B354" s="156" t="s">
        <v>441</v>
      </c>
      <c r="C354" s="133" t="s">
        <v>49</v>
      </c>
      <c r="D354" s="148">
        <v>41545</v>
      </c>
      <c r="E354" s="2"/>
      <c r="F354" s="2"/>
    </row>
    <row r="355" spans="1:6" x14ac:dyDescent="0.25">
      <c r="A355" s="132">
        <v>45447</v>
      </c>
      <c r="B355" s="155">
        <v>4524000015784</v>
      </c>
      <c r="C355" s="133" t="s">
        <v>49</v>
      </c>
      <c r="D355" s="148">
        <v>17099</v>
      </c>
      <c r="E355" s="2"/>
      <c r="F355" s="2"/>
    </row>
    <row r="356" spans="1:6" x14ac:dyDescent="0.25">
      <c r="A356" s="132">
        <v>45447</v>
      </c>
      <c r="B356" s="155">
        <v>4524000015785</v>
      </c>
      <c r="C356" s="133" t="s">
        <v>49</v>
      </c>
      <c r="D356" s="148">
        <v>14654</v>
      </c>
      <c r="E356" s="2"/>
      <c r="F356" s="2"/>
    </row>
    <row r="357" spans="1:6" x14ac:dyDescent="0.25">
      <c r="A357" s="132">
        <v>45447</v>
      </c>
      <c r="B357" s="155">
        <v>4524000015925</v>
      </c>
      <c r="C357" s="133" t="s">
        <v>49</v>
      </c>
      <c r="D357" s="148">
        <v>841465.56</v>
      </c>
      <c r="E357" s="2"/>
      <c r="F357" s="2"/>
    </row>
    <row r="358" spans="1:6" x14ac:dyDescent="0.25">
      <c r="A358" s="132">
        <v>45447</v>
      </c>
      <c r="B358" s="155">
        <v>4524000031141</v>
      </c>
      <c r="C358" s="133" t="s">
        <v>49</v>
      </c>
      <c r="D358" s="148">
        <v>221600</v>
      </c>
      <c r="E358" s="2"/>
      <c r="F358" s="2"/>
    </row>
    <row r="359" spans="1:6" x14ac:dyDescent="0.25">
      <c r="A359" s="132">
        <v>45449</v>
      </c>
      <c r="B359" s="155">
        <v>4524000012419</v>
      </c>
      <c r="C359" s="133" t="s">
        <v>49</v>
      </c>
      <c r="D359" s="148">
        <v>6250</v>
      </c>
      <c r="E359" s="2"/>
      <c r="F359" s="2"/>
    </row>
    <row r="360" spans="1:6" x14ac:dyDescent="0.25">
      <c r="A360" s="132">
        <v>45450</v>
      </c>
      <c r="B360" s="155">
        <v>4524000011378</v>
      </c>
      <c r="C360" s="133" t="s">
        <v>49</v>
      </c>
      <c r="D360" s="148">
        <v>1500</v>
      </c>
      <c r="E360" s="2"/>
      <c r="F360" s="2"/>
    </row>
    <row r="361" spans="1:6" x14ac:dyDescent="0.25">
      <c r="A361" s="132">
        <v>45450</v>
      </c>
      <c r="B361" s="155">
        <v>4524000011485</v>
      </c>
      <c r="C361" s="133" t="s">
        <v>49</v>
      </c>
      <c r="D361" s="148">
        <v>210520</v>
      </c>
      <c r="E361" s="2"/>
      <c r="F361" s="2"/>
    </row>
    <row r="362" spans="1:6" x14ac:dyDescent="0.25">
      <c r="A362" s="132">
        <v>45450</v>
      </c>
      <c r="B362" s="155">
        <v>4524000011498</v>
      </c>
      <c r="C362" s="133" t="s">
        <v>49</v>
      </c>
      <c r="D362" s="148">
        <v>8796.2999999999993</v>
      </c>
      <c r="E362" s="2"/>
      <c r="F362" s="2"/>
    </row>
    <row r="363" spans="1:6" x14ac:dyDescent="0.25">
      <c r="A363" s="132">
        <v>45453</v>
      </c>
      <c r="B363" s="155">
        <v>4524000018916</v>
      </c>
      <c r="C363" s="133" t="s">
        <v>49</v>
      </c>
      <c r="D363" s="148">
        <v>4523022.95</v>
      </c>
      <c r="E363" s="2"/>
      <c r="F363" s="2"/>
    </row>
    <row r="364" spans="1:6" x14ac:dyDescent="0.25">
      <c r="A364" s="137">
        <v>45454</v>
      </c>
      <c r="B364" s="155">
        <v>4524000010030</v>
      </c>
      <c r="C364" s="133" t="s">
        <v>49</v>
      </c>
      <c r="D364" s="138">
        <v>35418</v>
      </c>
      <c r="E364" s="2"/>
      <c r="F364" s="2"/>
    </row>
    <row r="365" spans="1:6" x14ac:dyDescent="0.25">
      <c r="A365" s="137">
        <v>45455</v>
      </c>
      <c r="B365" s="155">
        <v>4524000010193</v>
      </c>
      <c r="C365" s="133" t="s">
        <v>49</v>
      </c>
      <c r="D365" s="138">
        <v>3585736.69</v>
      </c>
      <c r="E365" s="2"/>
      <c r="F365" s="2"/>
    </row>
    <row r="366" spans="1:6" x14ac:dyDescent="0.25">
      <c r="A366" s="137">
        <v>45454</v>
      </c>
      <c r="B366" s="155">
        <v>4524000015803</v>
      </c>
      <c r="C366" s="133" t="s">
        <v>49</v>
      </c>
      <c r="D366" s="138">
        <v>29260.5</v>
      </c>
      <c r="E366" s="2"/>
      <c r="F366" s="2"/>
    </row>
    <row r="367" spans="1:6" x14ac:dyDescent="0.25">
      <c r="A367" s="137">
        <v>45455</v>
      </c>
      <c r="B367" s="155">
        <v>4524000017812</v>
      </c>
      <c r="C367" s="133" t="s">
        <v>49</v>
      </c>
      <c r="D367" s="138">
        <v>191280</v>
      </c>
      <c r="E367" s="2"/>
      <c r="F367" s="2"/>
    </row>
    <row r="368" spans="1:6" x14ac:dyDescent="0.25">
      <c r="A368" s="137">
        <v>45457</v>
      </c>
      <c r="B368" s="155">
        <v>4524000035244</v>
      </c>
      <c r="C368" s="133" t="s">
        <v>49</v>
      </c>
      <c r="D368" s="138">
        <v>17421.099999999999</v>
      </c>
      <c r="E368" s="2"/>
      <c r="F368" s="2"/>
    </row>
    <row r="369" spans="1:6" x14ac:dyDescent="0.25">
      <c r="A369" s="137">
        <v>45457</v>
      </c>
      <c r="B369" s="155">
        <v>4524000031044</v>
      </c>
      <c r="C369" s="133" t="s">
        <v>49</v>
      </c>
      <c r="D369" s="138">
        <v>424837.5</v>
      </c>
      <c r="E369" s="2"/>
      <c r="F369" s="2"/>
    </row>
    <row r="370" spans="1:6" x14ac:dyDescent="0.25">
      <c r="A370" s="137">
        <v>45457</v>
      </c>
      <c r="B370" s="155">
        <v>4524000032032</v>
      </c>
      <c r="C370" s="133" t="s">
        <v>49</v>
      </c>
      <c r="D370" s="138">
        <v>2970</v>
      </c>
      <c r="E370" s="2"/>
      <c r="F370" s="2"/>
    </row>
    <row r="371" spans="1:6" x14ac:dyDescent="0.25">
      <c r="A371" s="137">
        <v>45457</v>
      </c>
      <c r="B371" s="155">
        <v>4524000032550</v>
      </c>
      <c r="C371" s="133" t="s">
        <v>49</v>
      </c>
      <c r="D371" s="138">
        <v>39338.5</v>
      </c>
      <c r="E371" s="2"/>
      <c r="F371" s="2"/>
    </row>
    <row r="372" spans="1:6" x14ac:dyDescent="0.25">
      <c r="A372" s="137">
        <v>45460</v>
      </c>
      <c r="B372" s="155">
        <v>4524000014416</v>
      </c>
      <c r="C372" s="133" t="s">
        <v>49</v>
      </c>
      <c r="D372" s="138">
        <v>94850</v>
      </c>
      <c r="E372" s="2"/>
      <c r="F372" s="2"/>
    </row>
    <row r="373" spans="1:6" x14ac:dyDescent="0.25">
      <c r="A373" s="137">
        <v>45460</v>
      </c>
      <c r="B373" s="155">
        <v>4524000014903</v>
      </c>
      <c r="C373" s="133" t="s">
        <v>49</v>
      </c>
      <c r="D373" s="138">
        <v>77844</v>
      </c>
      <c r="E373" s="2"/>
      <c r="F373" s="2"/>
    </row>
    <row r="374" spans="1:6" x14ac:dyDescent="0.25">
      <c r="A374" s="137">
        <v>45460</v>
      </c>
      <c r="B374" s="155">
        <v>4524000011486</v>
      </c>
      <c r="C374" s="133" t="s">
        <v>49</v>
      </c>
      <c r="D374" s="138">
        <v>332400</v>
      </c>
      <c r="E374" s="2"/>
      <c r="F374" s="2"/>
    </row>
    <row r="375" spans="1:6" x14ac:dyDescent="0.25">
      <c r="A375" s="137">
        <v>45460</v>
      </c>
      <c r="B375" s="155">
        <v>4524000011489</v>
      </c>
      <c r="C375" s="133" t="s">
        <v>49</v>
      </c>
      <c r="D375" s="138">
        <v>332400</v>
      </c>
      <c r="E375" s="2"/>
      <c r="F375" s="2"/>
    </row>
    <row r="376" spans="1:6" x14ac:dyDescent="0.25">
      <c r="A376" s="137">
        <v>45461</v>
      </c>
      <c r="B376" s="155">
        <v>4524000014921</v>
      </c>
      <c r="C376" s="133" t="s">
        <v>49</v>
      </c>
      <c r="D376" s="138">
        <v>4203058.2</v>
      </c>
      <c r="E376" s="2"/>
      <c r="F376" s="2"/>
    </row>
    <row r="377" spans="1:6" x14ac:dyDescent="0.25">
      <c r="A377" s="137">
        <v>45461</v>
      </c>
      <c r="B377" s="155">
        <v>4524000000006</v>
      </c>
      <c r="C377" s="133" t="s">
        <v>49</v>
      </c>
      <c r="D377" s="138">
        <v>20885</v>
      </c>
      <c r="E377" s="2"/>
      <c r="F377" s="2"/>
    </row>
    <row r="378" spans="1:6" x14ac:dyDescent="0.25">
      <c r="A378" s="137">
        <v>45462</v>
      </c>
      <c r="B378" s="155">
        <v>4524000015778</v>
      </c>
      <c r="C378" s="133" t="s">
        <v>49</v>
      </c>
      <c r="D378" s="138">
        <v>5000</v>
      </c>
      <c r="E378" s="2"/>
      <c r="F378" s="2"/>
    </row>
    <row r="379" spans="1:6" x14ac:dyDescent="0.25">
      <c r="A379" s="137">
        <v>45462</v>
      </c>
      <c r="B379" s="155">
        <v>4524000015851</v>
      </c>
      <c r="C379" s="133" t="s">
        <v>49</v>
      </c>
      <c r="D379" s="138">
        <v>34903</v>
      </c>
      <c r="E379" s="2"/>
      <c r="F379" s="2"/>
    </row>
    <row r="380" spans="1:6" x14ac:dyDescent="0.25">
      <c r="A380" s="137">
        <v>45462</v>
      </c>
      <c r="B380" s="155">
        <v>4524000032763</v>
      </c>
      <c r="C380" s="133" t="s">
        <v>49</v>
      </c>
      <c r="D380" s="138">
        <v>20885</v>
      </c>
      <c r="E380" s="2"/>
      <c r="F380" s="2"/>
    </row>
    <row r="381" spans="1:6" x14ac:dyDescent="0.25">
      <c r="A381" s="137">
        <v>45464</v>
      </c>
      <c r="B381" s="155">
        <v>4524000031474</v>
      </c>
      <c r="C381" s="133" t="s">
        <v>49</v>
      </c>
      <c r="D381" s="138">
        <v>822258.87</v>
      </c>
      <c r="E381" s="2"/>
      <c r="F381" s="2"/>
    </row>
    <row r="382" spans="1:6" x14ac:dyDescent="0.25">
      <c r="A382" s="137">
        <v>45467</v>
      </c>
      <c r="B382" s="155">
        <v>4524000013696</v>
      </c>
      <c r="C382" s="133" t="s">
        <v>49</v>
      </c>
      <c r="D382" s="138">
        <v>3986897.62</v>
      </c>
      <c r="E382" s="2"/>
      <c r="F382" s="2"/>
    </row>
    <row r="383" spans="1:6" x14ac:dyDescent="0.25">
      <c r="A383" s="137">
        <v>45467</v>
      </c>
      <c r="B383" s="155">
        <v>4524000013983</v>
      </c>
      <c r="C383" s="133" t="s">
        <v>49</v>
      </c>
      <c r="D383" s="138">
        <v>129790</v>
      </c>
      <c r="E383" s="2"/>
      <c r="F383" s="2"/>
    </row>
    <row r="384" spans="1:6" x14ac:dyDescent="0.25">
      <c r="A384" s="137">
        <v>45467</v>
      </c>
      <c r="B384" s="155">
        <v>4524000018802</v>
      </c>
      <c r="C384" s="133" t="s">
        <v>49</v>
      </c>
      <c r="D384" s="138">
        <v>14346</v>
      </c>
      <c r="E384" s="2"/>
      <c r="F384" s="2"/>
    </row>
    <row r="385" spans="1:6" x14ac:dyDescent="0.25">
      <c r="A385" s="137">
        <v>45467</v>
      </c>
      <c r="B385" s="155">
        <v>4524000033321</v>
      </c>
      <c r="C385" s="133" t="s">
        <v>49</v>
      </c>
      <c r="D385" s="138">
        <v>62655</v>
      </c>
      <c r="E385" s="2"/>
      <c r="F385" s="2"/>
    </row>
    <row r="386" spans="1:6" x14ac:dyDescent="0.25">
      <c r="A386" s="137">
        <v>45468</v>
      </c>
      <c r="B386" s="155">
        <v>4524000016576</v>
      </c>
      <c r="C386" s="133" t="s">
        <v>49</v>
      </c>
      <c r="D386" s="138">
        <v>7724</v>
      </c>
      <c r="E386" s="2"/>
      <c r="F386" s="2"/>
    </row>
    <row r="387" spans="1:6" x14ac:dyDescent="0.25">
      <c r="A387" s="137">
        <v>45468</v>
      </c>
      <c r="B387" s="155">
        <v>4524000016579</v>
      </c>
      <c r="C387" s="133" t="s">
        <v>49</v>
      </c>
      <c r="D387" s="138">
        <v>6261.07</v>
      </c>
      <c r="E387" s="2"/>
      <c r="F387" s="2"/>
    </row>
    <row r="388" spans="1:6" x14ac:dyDescent="0.25">
      <c r="A388" s="137">
        <v>45468</v>
      </c>
      <c r="B388" s="155">
        <v>4524000031976</v>
      </c>
      <c r="C388" s="133" t="s">
        <v>49</v>
      </c>
      <c r="D388" s="138">
        <v>364817</v>
      </c>
      <c r="E388" s="2"/>
      <c r="F388" s="2"/>
    </row>
    <row r="389" spans="1:6" x14ac:dyDescent="0.25">
      <c r="A389" s="137">
        <v>45468</v>
      </c>
      <c r="B389" s="155">
        <v>4524000032896</v>
      </c>
      <c r="C389" s="133" t="s">
        <v>49</v>
      </c>
      <c r="D389" s="138">
        <v>20885</v>
      </c>
      <c r="E389" s="2"/>
      <c r="F389" s="2"/>
    </row>
    <row r="390" spans="1:6" x14ac:dyDescent="0.25">
      <c r="A390" s="137">
        <v>45468</v>
      </c>
      <c r="B390" s="155">
        <v>4524000037200</v>
      </c>
      <c r="C390" s="133" t="s">
        <v>49</v>
      </c>
      <c r="D390" s="138">
        <v>41770</v>
      </c>
      <c r="E390" s="2"/>
      <c r="F390" s="2"/>
    </row>
    <row r="391" spans="1:6" x14ac:dyDescent="0.25">
      <c r="A391" s="137">
        <v>45469</v>
      </c>
      <c r="B391" s="155">
        <v>4524000000007</v>
      </c>
      <c r="C391" s="133" t="s">
        <v>49</v>
      </c>
      <c r="D391" s="138">
        <v>41769</v>
      </c>
      <c r="E391" s="2"/>
      <c r="F391" s="2"/>
    </row>
    <row r="392" spans="1:6" x14ac:dyDescent="0.25">
      <c r="A392" s="137">
        <v>45469</v>
      </c>
      <c r="B392" s="155">
        <v>4524000033593</v>
      </c>
      <c r="C392" s="133" t="s">
        <v>49</v>
      </c>
      <c r="D392" s="138">
        <v>41195</v>
      </c>
      <c r="E392" s="2"/>
      <c r="F392" s="2"/>
    </row>
    <row r="393" spans="1:6" x14ac:dyDescent="0.25">
      <c r="A393" s="137">
        <v>45470</v>
      </c>
      <c r="B393" s="155">
        <v>4524000032341</v>
      </c>
      <c r="C393" s="133" t="s">
        <v>49</v>
      </c>
      <c r="D393" s="138">
        <v>506921</v>
      </c>
      <c r="E393" s="2"/>
      <c r="F393" s="2"/>
    </row>
    <row r="394" spans="1:6" x14ac:dyDescent="0.25">
      <c r="A394" s="137">
        <v>45471</v>
      </c>
      <c r="B394" s="155">
        <v>4524000011543</v>
      </c>
      <c r="C394" s="133" t="s">
        <v>49</v>
      </c>
      <c r="D394" s="138">
        <v>145487</v>
      </c>
      <c r="E394" s="2"/>
      <c r="F394" s="2"/>
    </row>
    <row r="395" spans="1:6" x14ac:dyDescent="0.25">
      <c r="A395" s="137">
        <v>45471</v>
      </c>
      <c r="B395" s="155">
        <v>4524000030800</v>
      </c>
      <c r="C395" s="133" t="s">
        <v>49</v>
      </c>
      <c r="D395" s="138">
        <v>19500</v>
      </c>
      <c r="E395" s="2"/>
      <c r="F395" s="2"/>
    </row>
    <row r="396" spans="1:6" x14ac:dyDescent="0.25">
      <c r="A396" s="178" t="s">
        <v>33</v>
      </c>
      <c r="B396" s="179"/>
      <c r="C396" s="180"/>
      <c r="D396" s="140">
        <v>21547216.859999999</v>
      </c>
      <c r="E396" s="2"/>
      <c r="F396" s="2"/>
    </row>
    <row r="397" spans="1:6" x14ac:dyDescent="0.25">
      <c r="A397" s="139"/>
      <c r="B397" s="139"/>
      <c r="C397" s="139"/>
      <c r="D397" s="141"/>
      <c r="E397" s="2"/>
      <c r="F397" s="2"/>
    </row>
    <row r="398" spans="1:6" x14ac:dyDescent="0.25">
      <c r="A398" s="139"/>
      <c r="B398" s="139"/>
      <c r="C398" s="139"/>
      <c r="D398" s="141"/>
      <c r="E398" s="2"/>
      <c r="F398" s="2"/>
    </row>
    <row r="399" spans="1:6" x14ac:dyDescent="0.25">
      <c r="A399" s="139"/>
      <c r="B399" s="139"/>
      <c r="C399" s="139"/>
      <c r="D399" s="141"/>
      <c r="E399" s="2"/>
      <c r="F399" s="2"/>
    </row>
    <row r="400" spans="1:6" x14ac:dyDescent="0.25">
      <c r="A400" s="2"/>
      <c r="B400" s="2"/>
      <c r="C400" s="2"/>
      <c r="D400" s="2"/>
      <c r="E400" s="2"/>
      <c r="F400" s="2"/>
    </row>
    <row r="401" spans="1:6" x14ac:dyDescent="0.25">
      <c r="A401" s="2"/>
      <c r="B401" s="2"/>
      <c r="C401" s="2"/>
      <c r="D401" s="2"/>
      <c r="E401" s="2"/>
      <c r="F401" s="2"/>
    </row>
    <row r="402" spans="1:6" ht="15.75" x14ac:dyDescent="0.25">
      <c r="A402" s="5"/>
      <c r="B402" s="142"/>
      <c r="C402" s="142"/>
      <c r="D402" s="143"/>
      <c r="E402" s="2"/>
      <c r="F402" s="2"/>
    </row>
    <row r="403" spans="1:6" ht="15.75" x14ac:dyDescent="0.25">
      <c r="A403" s="5"/>
      <c r="B403" s="142"/>
      <c r="C403" s="142"/>
      <c r="D403" s="143"/>
      <c r="E403" s="2"/>
      <c r="F403" s="2"/>
    </row>
    <row r="404" spans="1:6" x14ac:dyDescent="0.25">
      <c r="A404" s="51"/>
      <c r="B404" s="144"/>
      <c r="C404" s="144"/>
      <c r="D404" s="51"/>
      <c r="E404" s="2"/>
      <c r="F404" s="2"/>
    </row>
    <row r="405" spans="1:6" x14ac:dyDescent="0.25">
      <c r="A405" s="181" t="s">
        <v>30</v>
      </c>
      <c r="B405" s="181"/>
      <c r="C405" s="181"/>
      <c r="D405" s="181"/>
      <c r="E405" s="2"/>
      <c r="F405" s="2"/>
    </row>
    <row r="406" spans="1:6" x14ac:dyDescent="0.25">
      <c r="A406" s="181" t="s">
        <v>31</v>
      </c>
      <c r="B406" s="181"/>
      <c r="C406" s="181"/>
      <c r="D406" s="181"/>
      <c r="E406" s="2"/>
      <c r="F406" s="2"/>
    </row>
    <row r="407" spans="1:6" x14ac:dyDescent="0.25">
      <c r="A407" s="181" t="s">
        <v>32</v>
      </c>
      <c r="B407" s="181"/>
      <c r="C407" s="181"/>
      <c r="D407" s="181"/>
      <c r="E407" s="6"/>
      <c r="F407" s="2"/>
    </row>
    <row r="408" spans="1:6" x14ac:dyDescent="0.25">
      <c r="A408" s="181" t="s">
        <v>289</v>
      </c>
      <c r="B408" s="181"/>
      <c r="C408" s="181"/>
      <c r="D408" s="181"/>
      <c r="E408" s="6"/>
      <c r="F408" s="2"/>
    </row>
    <row r="409" spans="1:6" x14ac:dyDescent="0.25">
      <c r="A409" s="52"/>
      <c r="B409" s="52"/>
      <c r="C409" s="52"/>
      <c r="D409" s="52"/>
      <c r="E409" s="6"/>
      <c r="F409" s="2"/>
    </row>
    <row r="410" spans="1:6" x14ac:dyDescent="0.25">
      <c r="A410" s="152" t="s">
        <v>7</v>
      </c>
      <c r="B410" s="152" t="s">
        <v>0</v>
      </c>
      <c r="C410" s="153" t="s">
        <v>8</v>
      </c>
      <c r="D410" s="154" t="s">
        <v>20</v>
      </c>
      <c r="E410" s="6"/>
      <c r="F410" s="2"/>
    </row>
    <row r="411" spans="1:6" x14ac:dyDescent="0.25">
      <c r="A411" s="60">
        <v>45444</v>
      </c>
      <c r="B411" s="40" t="s">
        <v>290</v>
      </c>
      <c r="C411" s="41" t="s">
        <v>48</v>
      </c>
      <c r="D411" s="57">
        <v>13883</v>
      </c>
      <c r="E411" s="6"/>
      <c r="F411" s="2"/>
    </row>
    <row r="412" spans="1:6" x14ac:dyDescent="0.25">
      <c r="A412" s="60">
        <v>45444</v>
      </c>
      <c r="B412" s="40" t="s">
        <v>291</v>
      </c>
      <c r="C412" s="41" t="s">
        <v>48</v>
      </c>
      <c r="D412" s="57">
        <v>13675</v>
      </c>
      <c r="E412" s="2"/>
      <c r="F412" s="2"/>
    </row>
    <row r="413" spans="1:6" x14ac:dyDescent="0.25">
      <c r="A413" s="60">
        <v>45444</v>
      </c>
      <c r="B413" s="40" t="s">
        <v>292</v>
      </c>
      <c r="C413" s="41" t="s">
        <v>48</v>
      </c>
      <c r="D413" s="57">
        <v>9325</v>
      </c>
      <c r="E413" s="2"/>
      <c r="F413" s="2"/>
    </row>
    <row r="414" spans="1:6" x14ac:dyDescent="0.25">
      <c r="A414" s="60">
        <v>45444</v>
      </c>
      <c r="B414" s="40" t="s">
        <v>293</v>
      </c>
      <c r="C414" s="41" t="s">
        <v>48</v>
      </c>
      <c r="D414" s="57">
        <v>244274.01</v>
      </c>
      <c r="E414" s="2"/>
      <c r="F414" s="2"/>
    </row>
    <row r="415" spans="1:6" x14ac:dyDescent="0.25">
      <c r="A415" s="60">
        <v>45444</v>
      </c>
      <c r="B415" s="40" t="s">
        <v>294</v>
      </c>
      <c r="C415" s="41" t="s">
        <v>48</v>
      </c>
      <c r="D415" s="57">
        <v>7525783.5700000003</v>
      </c>
      <c r="E415" s="2"/>
      <c r="F415" s="2"/>
    </row>
    <row r="416" spans="1:6" x14ac:dyDescent="0.25">
      <c r="A416" s="60">
        <v>45471</v>
      </c>
      <c r="B416" s="40" t="s">
        <v>295</v>
      </c>
      <c r="C416" s="41" t="s">
        <v>113</v>
      </c>
      <c r="D416" s="57">
        <v>41097</v>
      </c>
      <c r="E416" s="2"/>
      <c r="F416" s="2"/>
    </row>
    <row r="417" spans="1:6" x14ac:dyDescent="0.25">
      <c r="A417" s="60">
        <v>45472</v>
      </c>
      <c r="B417" s="40" t="s">
        <v>296</v>
      </c>
      <c r="C417" s="41" t="s">
        <v>113</v>
      </c>
      <c r="D417" s="57">
        <v>76243</v>
      </c>
      <c r="E417" s="2"/>
      <c r="F417" s="2"/>
    </row>
    <row r="418" spans="1:6" x14ac:dyDescent="0.25">
      <c r="A418" s="198" t="s">
        <v>33</v>
      </c>
      <c r="B418" s="199"/>
      <c r="C418" s="200"/>
      <c r="D418" s="140">
        <v>7924280.5800000001</v>
      </c>
      <c r="E418" s="2"/>
      <c r="F418" s="2"/>
    </row>
    <row r="419" spans="1:6" x14ac:dyDescent="0.25">
      <c r="A419" s="112"/>
      <c r="B419" s="112"/>
      <c r="C419" s="112"/>
      <c r="D419" s="145"/>
      <c r="E419" s="2"/>
      <c r="F419" s="2"/>
    </row>
    <row r="420" spans="1:6" x14ac:dyDescent="0.25">
      <c r="A420" s="112"/>
      <c r="B420" s="112"/>
      <c r="C420" s="112"/>
      <c r="D420" s="145"/>
      <c r="E420" s="2"/>
      <c r="F420" s="2"/>
    </row>
    <row r="421" spans="1:6" x14ac:dyDescent="0.25">
      <c r="A421" s="51"/>
      <c r="B421" s="144"/>
      <c r="C421" s="144"/>
      <c r="D421" s="51"/>
      <c r="E421" s="2"/>
      <c r="F421" s="2"/>
    </row>
    <row r="422" spans="1:6" x14ac:dyDescent="0.25">
      <c r="A422" s="2"/>
      <c r="B422" s="2"/>
      <c r="C422" s="2"/>
      <c r="D422" s="2"/>
      <c r="E422" s="2"/>
      <c r="F422" s="2"/>
    </row>
    <row r="423" spans="1:6" ht="15.75" x14ac:dyDescent="0.25">
      <c r="A423" s="2"/>
      <c r="B423" s="2"/>
      <c r="C423" s="2"/>
      <c r="D423" s="2"/>
      <c r="E423" s="92"/>
      <c r="F423" s="2"/>
    </row>
    <row r="424" spans="1:6" ht="15.75" x14ac:dyDescent="0.25">
      <c r="A424" s="2"/>
      <c r="B424" s="2"/>
      <c r="C424" s="2"/>
      <c r="D424" s="2"/>
      <c r="E424" s="97" t="s">
        <v>2</v>
      </c>
      <c r="F424" s="2"/>
    </row>
    <row r="425" spans="1:6" ht="21" x14ac:dyDescent="0.35">
      <c r="A425" s="2"/>
      <c r="B425" s="2"/>
      <c r="C425" s="146" t="s">
        <v>297</v>
      </c>
      <c r="D425" s="147">
        <v>102182840.73</v>
      </c>
      <c r="E425" s="96"/>
      <c r="F425" s="2"/>
    </row>
    <row r="426" spans="1:6" ht="15.75" x14ac:dyDescent="0.25">
      <c r="A426" s="93"/>
      <c r="B426" s="93"/>
      <c r="C426" s="93"/>
      <c r="D426" s="94"/>
      <c r="E426" s="95" t="s">
        <v>50</v>
      </c>
      <c r="F426" s="2"/>
    </row>
    <row r="427" spans="1:6" ht="13.5" customHeight="1" x14ac:dyDescent="0.3">
      <c r="A427" s="66"/>
      <c r="B427" s="86"/>
      <c r="C427" s="86"/>
      <c r="D427" s="69"/>
      <c r="E427" s="92"/>
      <c r="F427" s="2"/>
    </row>
    <row r="428" spans="1:6" ht="15" customHeight="1" x14ac:dyDescent="0.3">
      <c r="A428" s="66"/>
      <c r="B428" s="86"/>
      <c r="C428" s="86"/>
      <c r="D428" s="69"/>
      <c r="E428" s="2"/>
      <c r="F428" s="2"/>
    </row>
    <row r="429" spans="1:6" ht="18.75" x14ac:dyDescent="0.3">
      <c r="A429" s="66"/>
      <c r="B429" s="86"/>
      <c r="C429" s="86"/>
      <c r="D429" s="69"/>
      <c r="E429" s="2"/>
      <c r="F429" s="2"/>
    </row>
    <row r="430" spans="1:6" x14ac:dyDescent="0.25">
      <c r="E430" s="2"/>
      <c r="F430" s="2"/>
    </row>
    <row r="448" spans="1:6" ht="42" customHeight="1" x14ac:dyDescent="0.35">
      <c r="A448" s="173" t="s">
        <v>440</v>
      </c>
      <c r="B448" s="174"/>
      <c r="C448" s="174"/>
      <c r="D448" s="174"/>
      <c r="E448" s="174"/>
      <c r="F448" s="102"/>
    </row>
    <row r="449" spans="1:8" s="101" customFormat="1" ht="21" customHeight="1" x14ac:dyDescent="0.3">
      <c r="A449" s="103" t="s">
        <v>55</v>
      </c>
      <c r="B449" s="103" t="s">
        <v>35</v>
      </c>
      <c r="C449" s="103" t="s">
        <v>36</v>
      </c>
      <c r="D449" s="103" t="s">
        <v>37</v>
      </c>
      <c r="E449" s="103" t="s">
        <v>56</v>
      </c>
      <c r="F449" s="103" t="s">
        <v>38</v>
      </c>
      <c r="G449" s="100"/>
      <c r="H449" s="100"/>
    </row>
    <row r="450" spans="1:8" x14ac:dyDescent="0.25">
      <c r="A450" s="84" t="s">
        <v>298</v>
      </c>
      <c r="B450" s="84" t="s">
        <v>351</v>
      </c>
      <c r="C450" s="151" t="s">
        <v>360</v>
      </c>
      <c r="D450" s="84" t="s">
        <v>57</v>
      </c>
      <c r="E450" s="84" t="s">
        <v>418</v>
      </c>
      <c r="F450" s="84">
        <v>149866.49</v>
      </c>
    </row>
    <row r="451" spans="1:8" ht="15" customHeight="1" x14ac:dyDescent="0.25">
      <c r="A451" s="84" t="s">
        <v>299</v>
      </c>
      <c r="B451" s="84" t="s">
        <v>351</v>
      </c>
      <c r="C451" s="151" t="s">
        <v>361</v>
      </c>
      <c r="D451" s="84" t="s">
        <v>57</v>
      </c>
      <c r="E451" s="84" t="s">
        <v>418</v>
      </c>
      <c r="F451" s="84">
        <v>9143</v>
      </c>
      <c r="G451" s="149"/>
    </row>
    <row r="452" spans="1:8" ht="15" customHeight="1" x14ac:dyDescent="0.25">
      <c r="A452" s="84" t="s">
        <v>300</v>
      </c>
      <c r="B452" s="84" t="s">
        <v>351</v>
      </c>
      <c r="C452" s="151" t="s">
        <v>362</v>
      </c>
      <c r="D452" s="84" t="s">
        <v>412</v>
      </c>
      <c r="E452" s="84" t="s">
        <v>418</v>
      </c>
      <c r="F452" s="84">
        <v>47525</v>
      </c>
      <c r="G452" s="149"/>
    </row>
    <row r="453" spans="1:8" ht="15" customHeight="1" x14ac:dyDescent="0.25">
      <c r="A453" s="84" t="s">
        <v>301</v>
      </c>
      <c r="B453" s="84" t="s">
        <v>351</v>
      </c>
      <c r="C453" s="151" t="s">
        <v>363</v>
      </c>
      <c r="D453" s="84" t="s">
        <v>412</v>
      </c>
      <c r="E453" s="84" t="s">
        <v>418</v>
      </c>
      <c r="F453" s="84">
        <v>13800</v>
      </c>
      <c r="G453" s="149"/>
    </row>
    <row r="454" spans="1:8" ht="15" customHeight="1" x14ac:dyDescent="0.25">
      <c r="A454" s="84" t="s">
        <v>302</v>
      </c>
      <c r="B454" s="84" t="s">
        <v>351</v>
      </c>
      <c r="C454" s="151" t="s">
        <v>364</v>
      </c>
      <c r="D454" s="84" t="s">
        <v>413</v>
      </c>
      <c r="E454" s="84" t="s">
        <v>418</v>
      </c>
      <c r="F454" s="84">
        <v>1368637.39</v>
      </c>
      <c r="G454" s="149"/>
    </row>
    <row r="455" spans="1:8" ht="15" customHeight="1" x14ac:dyDescent="0.25">
      <c r="A455" s="84" t="s">
        <v>303</v>
      </c>
      <c r="B455" s="84" t="s">
        <v>351</v>
      </c>
      <c r="C455" s="151" t="s">
        <v>365</v>
      </c>
      <c r="D455" s="84" t="s">
        <v>413</v>
      </c>
      <c r="E455" s="84" t="s">
        <v>418</v>
      </c>
      <c r="F455" s="84">
        <v>0</v>
      </c>
      <c r="G455" s="149"/>
    </row>
    <row r="456" spans="1:8" ht="15" customHeight="1" x14ac:dyDescent="0.25">
      <c r="A456" s="84" t="s">
        <v>304</v>
      </c>
      <c r="B456" s="84" t="s">
        <v>352</v>
      </c>
      <c r="C456" s="151" t="s">
        <v>366</v>
      </c>
      <c r="D456" s="84" t="s">
        <v>413</v>
      </c>
      <c r="E456" s="84" t="s">
        <v>418</v>
      </c>
      <c r="F456" s="84">
        <v>194445.19</v>
      </c>
      <c r="G456" s="149"/>
    </row>
    <row r="457" spans="1:8" ht="15" customHeight="1" x14ac:dyDescent="0.25">
      <c r="A457" s="84" t="s">
        <v>305</v>
      </c>
      <c r="B457" s="84" t="s">
        <v>352</v>
      </c>
      <c r="C457" s="151" t="s">
        <v>367</v>
      </c>
      <c r="D457" s="84" t="s">
        <v>57</v>
      </c>
      <c r="E457" s="84" t="s">
        <v>418</v>
      </c>
      <c r="F457" s="84">
        <v>22670.05</v>
      </c>
      <c r="G457" s="149"/>
    </row>
    <row r="458" spans="1:8" ht="15" customHeight="1" x14ac:dyDescent="0.25">
      <c r="A458" s="84" t="s">
        <v>306</v>
      </c>
      <c r="B458" s="84" t="s">
        <v>352</v>
      </c>
      <c r="C458" s="151" t="s">
        <v>368</v>
      </c>
      <c r="D458" s="84" t="s">
        <v>413</v>
      </c>
      <c r="E458" s="84" t="s">
        <v>418</v>
      </c>
      <c r="F458" s="84">
        <v>828053.88</v>
      </c>
      <c r="G458" s="149"/>
    </row>
    <row r="459" spans="1:8" ht="15" customHeight="1" x14ac:dyDescent="0.25">
      <c r="A459" s="84" t="s">
        <v>307</v>
      </c>
      <c r="B459" s="84" t="s">
        <v>352</v>
      </c>
      <c r="C459" s="151" t="s">
        <v>369</v>
      </c>
      <c r="D459" s="84" t="s">
        <v>413</v>
      </c>
      <c r="E459" s="84" t="s">
        <v>418</v>
      </c>
      <c r="F459" s="84">
        <v>91729.95</v>
      </c>
      <c r="G459" s="149"/>
    </row>
    <row r="460" spans="1:8" ht="15" customHeight="1" x14ac:dyDescent="0.25">
      <c r="A460" s="84" t="s">
        <v>308</v>
      </c>
      <c r="B460" s="84" t="s">
        <v>352</v>
      </c>
      <c r="C460" s="151" t="s">
        <v>370</v>
      </c>
      <c r="D460" s="84" t="s">
        <v>413</v>
      </c>
      <c r="E460" s="84" t="s">
        <v>418</v>
      </c>
      <c r="F460" s="84">
        <v>32261.85</v>
      </c>
      <c r="G460" s="149"/>
    </row>
    <row r="461" spans="1:8" ht="15" customHeight="1" x14ac:dyDescent="0.25">
      <c r="A461" s="84" t="s">
        <v>309</v>
      </c>
      <c r="B461" s="84" t="s">
        <v>352</v>
      </c>
      <c r="C461" s="151" t="s">
        <v>371</v>
      </c>
      <c r="D461" s="84" t="s">
        <v>413</v>
      </c>
      <c r="E461" s="84" t="s">
        <v>418</v>
      </c>
      <c r="F461" s="84">
        <v>630251.66</v>
      </c>
      <c r="G461" s="149"/>
    </row>
    <row r="462" spans="1:8" ht="15" customHeight="1" x14ac:dyDescent="0.25">
      <c r="A462" s="84" t="s">
        <v>310</v>
      </c>
      <c r="B462" s="84" t="s">
        <v>352</v>
      </c>
      <c r="C462" s="151" t="s">
        <v>372</v>
      </c>
      <c r="D462" s="84" t="s">
        <v>413</v>
      </c>
      <c r="E462" s="84" t="s">
        <v>418</v>
      </c>
      <c r="F462" s="84">
        <v>27822.78</v>
      </c>
      <c r="G462" s="149"/>
    </row>
    <row r="463" spans="1:8" ht="15" customHeight="1" x14ac:dyDescent="0.25">
      <c r="A463" s="84" t="s">
        <v>311</v>
      </c>
      <c r="B463" s="84" t="s">
        <v>352</v>
      </c>
      <c r="C463" s="151" t="s">
        <v>373</v>
      </c>
      <c r="D463" s="84" t="s">
        <v>413</v>
      </c>
      <c r="E463" s="84" t="s">
        <v>418</v>
      </c>
      <c r="F463" s="84">
        <v>53925.59</v>
      </c>
      <c r="G463" s="149"/>
    </row>
    <row r="464" spans="1:8" ht="15" customHeight="1" x14ac:dyDescent="0.25">
      <c r="A464" s="84" t="s">
        <v>312</v>
      </c>
      <c r="B464" s="84" t="s">
        <v>352</v>
      </c>
      <c r="C464" s="151" t="s">
        <v>374</v>
      </c>
      <c r="D464" s="84" t="s">
        <v>413</v>
      </c>
      <c r="E464" s="84" t="s">
        <v>418</v>
      </c>
      <c r="F464" s="84">
        <v>58114.02</v>
      </c>
      <c r="G464" s="149"/>
    </row>
    <row r="465" spans="1:7" ht="15" customHeight="1" x14ac:dyDescent="0.25">
      <c r="A465" s="84" t="s">
        <v>313</v>
      </c>
      <c r="B465" s="84" t="s">
        <v>352</v>
      </c>
      <c r="C465" s="151" t="s">
        <v>375</v>
      </c>
      <c r="D465" s="84" t="s">
        <v>413</v>
      </c>
      <c r="E465" s="84" t="s">
        <v>418</v>
      </c>
      <c r="F465" s="84">
        <v>96457.55</v>
      </c>
      <c r="G465" s="149"/>
    </row>
    <row r="466" spans="1:7" ht="15" customHeight="1" x14ac:dyDescent="0.25">
      <c r="A466" s="84" t="s">
        <v>314</v>
      </c>
      <c r="B466" s="84" t="s">
        <v>352</v>
      </c>
      <c r="C466" s="151" t="s">
        <v>376</v>
      </c>
      <c r="D466" s="84" t="s">
        <v>414</v>
      </c>
      <c r="E466" s="84" t="s">
        <v>418</v>
      </c>
      <c r="F466" s="84">
        <v>15000</v>
      </c>
      <c r="G466" s="149"/>
    </row>
    <row r="467" spans="1:7" ht="15" customHeight="1" x14ac:dyDescent="0.25">
      <c r="A467" s="84" t="s">
        <v>315</v>
      </c>
      <c r="B467" s="84" t="s">
        <v>353</v>
      </c>
      <c r="C467" s="151" t="s">
        <v>377</v>
      </c>
      <c r="D467" s="84" t="s">
        <v>413</v>
      </c>
      <c r="E467" s="84" t="s">
        <v>418</v>
      </c>
      <c r="F467" s="84">
        <v>596027.6</v>
      </c>
      <c r="G467" s="149"/>
    </row>
    <row r="468" spans="1:7" ht="15" customHeight="1" x14ac:dyDescent="0.25">
      <c r="A468" s="84" t="s">
        <v>316</v>
      </c>
      <c r="B468" s="84" t="s">
        <v>353</v>
      </c>
      <c r="C468" s="151" t="s">
        <v>378</v>
      </c>
      <c r="D468" s="84" t="s">
        <v>413</v>
      </c>
      <c r="E468" s="84" t="s">
        <v>418</v>
      </c>
      <c r="F468" s="84">
        <v>596027.6</v>
      </c>
      <c r="G468" s="149"/>
    </row>
    <row r="469" spans="1:7" ht="15" customHeight="1" x14ac:dyDescent="0.25">
      <c r="A469" s="84" t="s">
        <v>317</v>
      </c>
      <c r="B469" s="84" t="s">
        <v>353</v>
      </c>
      <c r="C469" s="151" t="s">
        <v>379</v>
      </c>
      <c r="D469" s="84" t="s">
        <v>413</v>
      </c>
      <c r="E469" s="84" t="s">
        <v>418</v>
      </c>
      <c r="F469" s="84">
        <v>2500</v>
      </c>
      <c r="G469" s="149"/>
    </row>
    <row r="470" spans="1:7" ht="15" customHeight="1" x14ac:dyDescent="0.25">
      <c r="A470" s="84" t="s">
        <v>318</v>
      </c>
      <c r="B470" s="84" t="s">
        <v>353</v>
      </c>
      <c r="C470" s="151" t="s">
        <v>380</v>
      </c>
      <c r="D470" s="84" t="s">
        <v>413</v>
      </c>
      <c r="E470" s="84" t="s">
        <v>418</v>
      </c>
      <c r="F470" s="84">
        <v>39740.39</v>
      </c>
      <c r="G470" s="149"/>
    </row>
    <row r="471" spans="1:7" ht="15" customHeight="1" x14ac:dyDescent="0.25">
      <c r="A471" s="84" t="s">
        <v>319</v>
      </c>
      <c r="B471" s="84" t="s">
        <v>353</v>
      </c>
      <c r="C471" s="151" t="s">
        <v>381</v>
      </c>
      <c r="D471" s="84" t="s">
        <v>413</v>
      </c>
      <c r="E471" s="84" t="s">
        <v>418</v>
      </c>
      <c r="F471" s="84">
        <v>49062.1</v>
      </c>
      <c r="G471" s="149"/>
    </row>
    <row r="472" spans="1:7" ht="15" customHeight="1" x14ac:dyDescent="0.25">
      <c r="A472" s="84" t="s">
        <v>320</v>
      </c>
      <c r="B472" s="84" t="s">
        <v>353</v>
      </c>
      <c r="C472" s="151" t="s">
        <v>382</v>
      </c>
      <c r="D472" s="84" t="s">
        <v>413</v>
      </c>
      <c r="E472" s="84" t="s">
        <v>418</v>
      </c>
      <c r="F472" s="84">
        <v>81837.39</v>
      </c>
      <c r="G472" s="149"/>
    </row>
    <row r="473" spans="1:7" ht="15" customHeight="1" x14ac:dyDescent="0.25">
      <c r="A473" s="84" t="s">
        <v>321</v>
      </c>
      <c r="B473" s="84" t="s">
        <v>353</v>
      </c>
      <c r="C473" s="151" t="s">
        <v>383</v>
      </c>
      <c r="D473" s="84" t="s">
        <v>413</v>
      </c>
      <c r="E473" s="84" t="s">
        <v>418</v>
      </c>
      <c r="F473" s="84">
        <v>304999.18</v>
      </c>
      <c r="G473" s="149"/>
    </row>
    <row r="474" spans="1:7" ht="15" customHeight="1" x14ac:dyDescent="0.25">
      <c r="A474" s="84" t="s">
        <v>322</v>
      </c>
      <c r="B474" s="84" t="s">
        <v>353</v>
      </c>
      <c r="C474" s="151" t="s">
        <v>384</v>
      </c>
      <c r="D474" s="84" t="s">
        <v>413</v>
      </c>
      <c r="E474" s="84" t="s">
        <v>418</v>
      </c>
      <c r="F474" s="84">
        <v>464645.99</v>
      </c>
      <c r="G474" s="149"/>
    </row>
    <row r="475" spans="1:7" ht="15" customHeight="1" x14ac:dyDescent="0.25">
      <c r="A475" s="84" t="s">
        <v>323</v>
      </c>
      <c r="B475" s="84" t="s">
        <v>354</v>
      </c>
      <c r="C475" s="151" t="s">
        <v>385</v>
      </c>
      <c r="D475" s="84" t="s">
        <v>413</v>
      </c>
      <c r="E475" s="84" t="s">
        <v>418</v>
      </c>
      <c r="F475" s="84">
        <v>65416.15</v>
      </c>
      <c r="G475" s="149"/>
    </row>
    <row r="476" spans="1:7" ht="15" customHeight="1" x14ac:dyDescent="0.25">
      <c r="A476" s="84" t="s">
        <v>324</v>
      </c>
      <c r="B476" s="84" t="s">
        <v>354</v>
      </c>
      <c r="C476" s="151" t="s">
        <v>386</v>
      </c>
      <c r="D476" s="84" t="s">
        <v>413</v>
      </c>
      <c r="E476" s="84" t="s">
        <v>418</v>
      </c>
      <c r="F476" s="84">
        <v>789620.06</v>
      </c>
      <c r="G476" s="149"/>
    </row>
    <row r="477" spans="1:7" x14ac:dyDescent="0.25">
      <c r="A477" s="84" t="s">
        <v>325</v>
      </c>
      <c r="B477" s="84" t="s">
        <v>354</v>
      </c>
      <c r="C477" s="151" t="s">
        <v>387</v>
      </c>
      <c r="D477" s="84" t="s">
        <v>413</v>
      </c>
      <c r="E477" s="84" t="s">
        <v>418</v>
      </c>
      <c r="F477" s="84">
        <v>8467.74</v>
      </c>
      <c r="G477" s="149"/>
    </row>
    <row r="478" spans="1:7" ht="15" customHeight="1" x14ac:dyDescent="0.25">
      <c r="A478" s="84" t="s">
        <v>326</v>
      </c>
      <c r="B478" s="84" t="s">
        <v>354</v>
      </c>
      <c r="C478" s="151" t="s">
        <v>388</v>
      </c>
      <c r="D478" s="84" t="s">
        <v>413</v>
      </c>
      <c r="E478" s="84" t="s">
        <v>418</v>
      </c>
      <c r="F478" s="84">
        <v>103868.44</v>
      </c>
      <c r="G478" s="149"/>
    </row>
    <row r="479" spans="1:7" ht="15" customHeight="1" x14ac:dyDescent="0.25">
      <c r="A479" s="84" t="s">
        <v>327</v>
      </c>
      <c r="B479" s="84" t="s">
        <v>354</v>
      </c>
      <c r="C479" s="151" t="s">
        <v>389</v>
      </c>
      <c r="D479" s="84" t="s">
        <v>57</v>
      </c>
      <c r="E479" s="84" t="s">
        <v>418</v>
      </c>
      <c r="F479" s="84">
        <v>7695</v>
      </c>
      <c r="G479" s="149"/>
    </row>
    <row r="480" spans="1:7" ht="15" customHeight="1" x14ac:dyDescent="0.25">
      <c r="A480" s="84" t="s">
        <v>328</v>
      </c>
      <c r="B480" s="84" t="s">
        <v>354</v>
      </c>
      <c r="C480" s="151" t="s">
        <v>390</v>
      </c>
      <c r="D480" s="84" t="s">
        <v>413</v>
      </c>
      <c r="E480" s="84" t="s">
        <v>418</v>
      </c>
      <c r="F480" s="84">
        <v>1478272.83</v>
      </c>
      <c r="G480" s="149"/>
    </row>
    <row r="481" spans="1:7" ht="15" customHeight="1" x14ac:dyDescent="0.25">
      <c r="A481" s="84" t="s">
        <v>329</v>
      </c>
      <c r="B481" s="84" t="s">
        <v>354</v>
      </c>
      <c r="C481" s="151" t="s">
        <v>391</v>
      </c>
      <c r="D481" s="84" t="s">
        <v>413</v>
      </c>
      <c r="E481" s="84" t="s">
        <v>418</v>
      </c>
      <c r="F481" s="84">
        <v>27660.51</v>
      </c>
      <c r="G481" s="149"/>
    </row>
    <row r="482" spans="1:7" ht="15" customHeight="1" x14ac:dyDescent="0.25">
      <c r="A482" s="84" t="s">
        <v>330</v>
      </c>
      <c r="B482" s="84" t="s">
        <v>354</v>
      </c>
      <c r="C482" s="151" t="s">
        <v>392</v>
      </c>
      <c r="D482" s="84" t="s">
        <v>413</v>
      </c>
      <c r="E482" s="84" t="s">
        <v>418</v>
      </c>
      <c r="F482" s="84">
        <v>381248.98</v>
      </c>
      <c r="G482" s="149"/>
    </row>
    <row r="483" spans="1:7" ht="15" customHeight="1" x14ac:dyDescent="0.25">
      <c r="A483" s="84" t="s">
        <v>331</v>
      </c>
      <c r="B483" s="84" t="s">
        <v>355</v>
      </c>
      <c r="C483" s="151" t="s">
        <v>393</v>
      </c>
      <c r="D483" s="84" t="s">
        <v>413</v>
      </c>
      <c r="E483" s="84" t="s">
        <v>418</v>
      </c>
      <c r="F483" s="84">
        <v>20803.400000000001</v>
      </c>
      <c r="G483" s="149"/>
    </row>
    <row r="484" spans="1:7" ht="15" customHeight="1" x14ac:dyDescent="0.25">
      <c r="A484" s="84" t="s">
        <v>332</v>
      </c>
      <c r="B484" s="84" t="s">
        <v>355</v>
      </c>
      <c r="C484" s="151" t="s">
        <v>394</v>
      </c>
      <c r="D484" s="84" t="s">
        <v>415</v>
      </c>
      <c r="E484" s="84" t="s">
        <v>418</v>
      </c>
      <c r="F484" s="84">
        <v>20000</v>
      </c>
      <c r="G484" s="149"/>
    </row>
    <row r="485" spans="1:7" ht="15" customHeight="1" x14ac:dyDescent="0.25">
      <c r="A485" s="84" t="s">
        <v>333</v>
      </c>
      <c r="B485" s="84" t="s">
        <v>355</v>
      </c>
      <c r="C485" s="151" t="s">
        <v>395</v>
      </c>
      <c r="D485" s="84" t="s">
        <v>415</v>
      </c>
      <c r="E485" s="84" t="s">
        <v>418</v>
      </c>
      <c r="F485" s="84">
        <v>15000</v>
      </c>
      <c r="G485" s="149"/>
    </row>
    <row r="486" spans="1:7" ht="15" customHeight="1" x14ac:dyDescent="0.25">
      <c r="A486" s="84" t="s">
        <v>334</v>
      </c>
      <c r="B486" s="84" t="s">
        <v>356</v>
      </c>
      <c r="C486" s="151" t="s">
        <v>396</v>
      </c>
      <c r="D486" s="84" t="s">
        <v>416</v>
      </c>
      <c r="E486" s="84" t="s">
        <v>418</v>
      </c>
      <c r="F486" s="84">
        <v>2000000</v>
      </c>
      <c r="G486" s="149"/>
    </row>
    <row r="487" spans="1:7" ht="15" customHeight="1" x14ac:dyDescent="0.25">
      <c r="A487" s="84" t="s">
        <v>335</v>
      </c>
      <c r="B487" s="84" t="s">
        <v>356</v>
      </c>
      <c r="C487" s="151" t="s">
        <v>397</v>
      </c>
      <c r="D487" s="84" t="s">
        <v>416</v>
      </c>
      <c r="E487" s="84" t="s">
        <v>418</v>
      </c>
      <c r="F487" s="84">
        <v>200000</v>
      </c>
      <c r="G487" s="149"/>
    </row>
    <row r="488" spans="1:7" ht="15" customHeight="1" x14ac:dyDescent="0.25">
      <c r="A488" s="84" t="s">
        <v>336</v>
      </c>
      <c r="B488" s="84" t="s">
        <v>356</v>
      </c>
      <c r="C488" s="151" t="s">
        <v>398</v>
      </c>
      <c r="D488" s="84" t="s">
        <v>416</v>
      </c>
      <c r="E488" s="84" t="s">
        <v>418</v>
      </c>
      <c r="F488" s="84">
        <v>200000</v>
      </c>
      <c r="G488" s="149"/>
    </row>
    <row r="489" spans="1:7" ht="15" customHeight="1" x14ac:dyDescent="0.25">
      <c r="A489" s="84" t="s">
        <v>337</v>
      </c>
      <c r="B489" s="84" t="s">
        <v>356</v>
      </c>
      <c r="C489" s="151" t="s">
        <v>399</v>
      </c>
      <c r="D489" s="84" t="s">
        <v>57</v>
      </c>
      <c r="E489" s="84" t="s">
        <v>418</v>
      </c>
      <c r="F489" s="84">
        <v>15185</v>
      </c>
      <c r="G489" s="149"/>
    </row>
    <row r="490" spans="1:7" ht="15" customHeight="1" x14ac:dyDescent="0.25">
      <c r="A490" s="84" t="s">
        <v>338</v>
      </c>
      <c r="B490" s="84" t="s">
        <v>356</v>
      </c>
      <c r="C490" s="151" t="s">
        <v>400</v>
      </c>
      <c r="D490" s="84" t="s">
        <v>57</v>
      </c>
      <c r="E490" s="84" t="s">
        <v>418</v>
      </c>
      <c r="F490" s="84">
        <v>32275.96</v>
      </c>
      <c r="G490" s="149"/>
    </row>
    <row r="491" spans="1:7" x14ac:dyDescent="0.25">
      <c r="A491" s="84" t="s">
        <v>339</v>
      </c>
      <c r="B491" s="84" t="s">
        <v>356</v>
      </c>
      <c r="C491" s="151" t="s">
        <v>401</v>
      </c>
      <c r="D491" s="84" t="s">
        <v>413</v>
      </c>
      <c r="E491" s="84" t="s">
        <v>418</v>
      </c>
      <c r="F491" s="84">
        <v>28416.17</v>
      </c>
      <c r="G491" s="149"/>
    </row>
    <row r="492" spans="1:7" ht="15" customHeight="1" x14ac:dyDescent="0.25">
      <c r="A492" s="84" t="s">
        <v>340</v>
      </c>
      <c r="B492" s="84" t="s">
        <v>357</v>
      </c>
      <c r="C492" s="151" t="s">
        <v>390</v>
      </c>
      <c r="D492" s="84" t="s">
        <v>413</v>
      </c>
      <c r="E492" s="84" t="s">
        <v>418</v>
      </c>
      <c r="F492" s="84">
        <v>1478272.83</v>
      </c>
      <c r="G492" s="149"/>
    </row>
    <row r="493" spans="1:7" x14ac:dyDescent="0.25">
      <c r="A493" s="84" t="s">
        <v>341</v>
      </c>
      <c r="B493" s="84" t="s">
        <v>357</v>
      </c>
      <c r="C493" s="151" t="s">
        <v>402</v>
      </c>
      <c r="D493" s="84" t="s">
        <v>417</v>
      </c>
      <c r="E493" s="84" t="s">
        <v>418</v>
      </c>
      <c r="F493" s="84">
        <v>39174.68</v>
      </c>
      <c r="G493" s="149"/>
    </row>
    <row r="494" spans="1:7" x14ac:dyDescent="0.25">
      <c r="A494" s="84" t="s">
        <v>342</v>
      </c>
      <c r="B494" s="84" t="s">
        <v>357</v>
      </c>
      <c r="C494" s="151" t="s">
        <v>403</v>
      </c>
      <c r="D494" s="84" t="s">
        <v>417</v>
      </c>
      <c r="E494" s="84" t="s">
        <v>418</v>
      </c>
      <c r="F494" s="84">
        <v>100693.05</v>
      </c>
      <c r="G494" s="149"/>
    </row>
    <row r="495" spans="1:7" x14ac:dyDescent="0.25">
      <c r="A495" s="84" t="s">
        <v>343</v>
      </c>
      <c r="B495" s="84" t="s">
        <v>358</v>
      </c>
      <c r="C495" s="151" t="s">
        <v>404</v>
      </c>
      <c r="D495" s="84" t="s">
        <v>57</v>
      </c>
      <c r="E495" s="84" t="s">
        <v>418</v>
      </c>
      <c r="F495" s="84">
        <v>130000</v>
      </c>
      <c r="G495" s="149"/>
    </row>
    <row r="496" spans="1:7" ht="15" customHeight="1" x14ac:dyDescent="0.25">
      <c r="A496" s="84" t="s">
        <v>344</v>
      </c>
      <c r="B496" s="84" t="s">
        <v>359</v>
      </c>
      <c r="C496" s="151" t="s">
        <v>405</v>
      </c>
      <c r="D496" s="84" t="s">
        <v>413</v>
      </c>
      <c r="E496" s="84" t="s">
        <v>418</v>
      </c>
      <c r="F496" s="84">
        <v>49974.31</v>
      </c>
      <c r="G496" s="149"/>
    </row>
    <row r="497" spans="1:26" x14ac:dyDescent="0.25">
      <c r="A497" s="84" t="s">
        <v>345</v>
      </c>
      <c r="B497" s="84" t="s">
        <v>359</v>
      </c>
      <c r="C497" s="151" t="s">
        <v>406</v>
      </c>
      <c r="D497" s="84" t="s">
        <v>413</v>
      </c>
      <c r="E497" s="84" t="s">
        <v>418</v>
      </c>
      <c r="F497" s="84">
        <v>105645.02</v>
      </c>
      <c r="G497" s="149"/>
    </row>
    <row r="498" spans="1:26" x14ac:dyDescent="0.25">
      <c r="A498" s="84" t="s">
        <v>346</v>
      </c>
      <c r="B498" s="84" t="s">
        <v>359</v>
      </c>
      <c r="C498" s="151" t="s">
        <v>407</v>
      </c>
      <c r="D498" s="84" t="s">
        <v>413</v>
      </c>
      <c r="E498" s="84" t="s">
        <v>418</v>
      </c>
      <c r="F498" s="84">
        <v>10615.89</v>
      </c>
      <c r="G498" s="149"/>
    </row>
    <row r="499" spans="1:26" x14ac:dyDescent="0.25">
      <c r="A499" s="84" t="s">
        <v>347</v>
      </c>
      <c r="B499" s="84" t="s">
        <v>359</v>
      </c>
      <c r="C499" s="151" t="s">
        <v>408</v>
      </c>
      <c r="D499" s="84" t="s">
        <v>413</v>
      </c>
      <c r="E499" s="84" t="s">
        <v>418</v>
      </c>
      <c r="F499" s="84">
        <v>61449.32</v>
      </c>
      <c r="G499" s="149"/>
    </row>
    <row r="500" spans="1:26" x14ac:dyDescent="0.25">
      <c r="A500" s="84" t="s">
        <v>348</v>
      </c>
      <c r="B500" s="84" t="s">
        <v>359</v>
      </c>
      <c r="C500" s="151" t="s">
        <v>409</v>
      </c>
      <c r="D500" s="84" t="s">
        <v>413</v>
      </c>
      <c r="E500" s="84" t="s">
        <v>418</v>
      </c>
      <c r="F500" s="84">
        <v>44381.15</v>
      </c>
      <c r="G500" s="149"/>
    </row>
    <row r="501" spans="1:26" x14ac:dyDescent="0.25">
      <c r="A501" s="84" t="s">
        <v>349</v>
      </c>
      <c r="B501" s="84" t="s">
        <v>359</v>
      </c>
      <c r="C501" s="151" t="s">
        <v>410</v>
      </c>
      <c r="D501" s="84" t="s">
        <v>413</v>
      </c>
      <c r="E501" s="84" t="s">
        <v>418</v>
      </c>
      <c r="F501" s="84">
        <v>9245.2900000000009</v>
      </c>
      <c r="G501" s="149"/>
    </row>
    <row r="502" spans="1:26" x14ac:dyDescent="0.25">
      <c r="A502" s="84" t="s">
        <v>350</v>
      </c>
      <c r="B502" s="84" t="s">
        <v>359</v>
      </c>
      <c r="C502" s="151" t="s">
        <v>411</v>
      </c>
      <c r="D502" s="84" t="s">
        <v>413</v>
      </c>
      <c r="E502" s="84" t="s">
        <v>418</v>
      </c>
      <c r="F502" s="84">
        <v>16515.810000000001</v>
      </c>
      <c r="G502" s="149"/>
    </row>
    <row r="503" spans="1:26" x14ac:dyDescent="0.25">
      <c r="A503" s="84" t="s">
        <v>419</v>
      </c>
      <c r="B503" s="84" t="s">
        <v>359</v>
      </c>
      <c r="C503" s="150" t="s">
        <v>429</v>
      </c>
      <c r="D503" s="84" t="s">
        <v>413</v>
      </c>
      <c r="E503" s="84" t="s">
        <v>418</v>
      </c>
      <c r="F503" s="84">
        <v>12802.67</v>
      </c>
      <c r="G503" s="149"/>
    </row>
    <row r="504" spans="1:26" x14ac:dyDescent="0.25">
      <c r="A504" s="84" t="s">
        <v>420</v>
      </c>
      <c r="B504" s="84" t="s">
        <v>359</v>
      </c>
      <c r="C504" s="150" t="s">
        <v>430</v>
      </c>
      <c r="D504" s="84" t="s">
        <v>413</v>
      </c>
      <c r="E504" s="84" t="s">
        <v>418</v>
      </c>
      <c r="F504" s="84">
        <v>21717.57</v>
      </c>
    </row>
    <row r="505" spans="1:26" x14ac:dyDescent="0.25">
      <c r="A505" s="84" t="s">
        <v>421</v>
      </c>
      <c r="B505" s="84" t="s">
        <v>359</v>
      </c>
      <c r="C505" s="150" t="s">
        <v>431</v>
      </c>
      <c r="D505" s="84" t="s">
        <v>413</v>
      </c>
      <c r="E505" s="84" t="s">
        <v>418</v>
      </c>
      <c r="F505" s="84">
        <v>29247.66</v>
      </c>
    </row>
    <row r="506" spans="1:26" x14ac:dyDescent="0.25">
      <c r="A506" s="84" t="s">
        <v>422</v>
      </c>
      <c r="B506" s="84" t="s">
        <v>359</v>
      </c>
      <c r="C506" s="150" t="s">
        <v>432</v>
      </c>
      <c r="D506" s="84" t="s">
        <v>413</v>
      </c>
      <c r="E506" s="84" t="s">
        <v>418</v>
      </c>
      <c r="F506" s="84">
        <v>23445.34</v>
      </c>
      <c r="G506" s="83"/>
      <c r="H506" s="83"/>
      <c r="I506" s="83"/>
      <c r="J506" s="83"/>
      <c r="K506" s="83"/>
      <c r="L506" s="83"/>
      <c r="M506" s="83"/>
      <c r="N506" s="83"/>
      <c r="O506" s="83"/>
      <c r="P506" s="83"/>
      <c r="Q506" s="83"/>
    </row>
    <row r="507" spans="1:26" x14ac:dyDescent="0.25">
      <c r="A507" s="84" t="s">
        <v>423</v>
      </c>
      <c r="B507" s="84" t="s">
        <v>359</v>
      </c>
      <c r="C507" s="150" t="s">
        <v>433</v>
      </c>
      <c r="D507" s="84" t="s">
        <v>413</v>
      </c>
      <c r="E507" s="84" t="s">
        <v>418</v>
      </c>
      <c r="F507" s="84">
        <v>52715.83</v>
      </c>
      <c r="N507" s="83"/>
      <c r="O507" s="83"/>
      <c r="P507" s="83"/>
      <c r="Q507" s="83"/>
    </row>
    <row r="508" spans="1:26" x14ac:dyDescent="0.25">
      <c r="A508" s="84" t="s">
        <v>424</v>
      </c>
      <c r="B508" s="84" t="s">
        <v>359</v>
      </c>
      <c r="C508" s="150" t="s">
        <v>434</v>
      </c>
      <c r="D508" s="84" t="s">
        <v>413</v>
      </c>
      <c r="E508" s="84" t="s">
        <v>418</v>
      </c>
      <c r="F508" s="84">
        <v>32894.879999999997</v>
      </c>
      <c r="N508" s="83"/>
      <c r="O508" s="83"/>
      <c r="P508" s="83"/>
      <c r="Q508" s="83"/>
    </row>
    <row r="509" spans="1:26" x14ac:dyDescent="0.25">
      <c r="A509" s="84" t="s">
        <v>425</v>
      </c>
      <c r="B509" s="84" t="s">
        <v>359</v>
      </c>
      <c r="C509" s="150" t="s">
        <v>435</v>
      </c>
      <c r="D509" s="84" t="s">
        <v>413</v>
      </c>
      <c r="E509" s="84" t="s">
        <v>418</v>
      </c>
      <c r="F509" s="78">
        <v>784249.56</v>
      </c>
      <c r="N509" s="83"/>
      <c r="O509" s="83"/>
      <c r="P509" s="83"/>
      <c r="Q509" s="83"/>
    </row>
    <row r="510" spans="1:26" x14ac:dyDescent="0.25">
      <c r="A510" s="84" t="s">
        <v>426</v>
      </c>
      <c r="B510" s="84" t="s">
        <v>359</v>
      </c>
      <c r="C510" s="150" t="s">
        <v>436</v>
      </c>
      <c r="D510" s="84" t="s">
        <v>413</v>
      </c>
      <c r="E510" s="84" t="s">
        <v>418</v>
      </c>
      <c r="F510" s="78">
        <v>595411.94999999995</v>
      </c>
      <c r="N510" s="83"/>
      <c r="O510" s="83"/>
      <c r="P510" s="83"/>
      <c r="Q510" s="83"/>
    </row>
    <row r="511" spans="1:26" x14ac:dyDescent="0.25">
      <c r="A511" s="84" t="s">
        <v>427</v>
      </c>
      <c r="B511" s="84" t="s">
        <v>359</v>
      </c>
      <c r="C511" s="150" t="s">
        <v>437</v>
      </c>
      <c r="D511" s="84" t="s">
        <v>413</v>
      </c>
      <c r="E511" s="84" t="s">
        <v>418</v>
      </c>
      <c r="F511" s="84">
        <v>679682.94</v>
      </c>
      <c r="N511" s="83"/>
      <c r="O511" s="83"/>
      <c r="P511" s="83"/>
      <c r="Q511" s="83"/>
    </row>
    <row r="512" spans="1:26" x14ac:dyDescent="0.25">
      <c r="A512" s="84" t="s">
        <v>428</v>
      </c>
      <c r="B512" s="84" t="s">
        <v>359</v>
      </c>
      <c r="C512" s="150" t="s">
        <v>438</v>
      </c>
      <c r="D512" s="84" t="s">
        <v>413</v>
      </c>
      <c r="E512" s="84" t="s">
        <v>418</v>
      </c>
      <c r="F512" s="84">
        <v>167736.75</v>
      </c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V512"/>
      <c r="W512"/>
      <c r="X512"/>
      <c r="Y512"/>
      <c r="Z512"/>
    </row>
    <row r="513" spans="1:10" ht="18.75" customHeight="1" x14ac:dyDescent="0.25">
      <c r="A513" s="175" t="s">
        <v>439</v>
      </c>
      <c r="B513" s="175"/>
      <c r="C513" s="175"/>
      <c r="D513" s="175"/>
      <c r="E513" s="175"/>
      <c r="F513" s="175"/>
      <c r="G513"/>
      <c r="H513"/>
      <c r="I513"/>
      <c r="J513"/>
    </row>
    <row r="514" spans="1:10" ht="15" customHeight="1" x14ac:dyDescent="0.25">
      <c r="A514" s="175"/>
      <c r="B514" s="175"/>
      <c r="C514" s="175"/>
      <c r="D514" s="175"/>
      <c r="E514" s="175"/>
      <c r="F514" s="175"/>
    </row>
    <row r="515" spans="1:10" ht="15" customHeight="1" x14ac:dyDescent="0.25">
      <c r="A515" s="175"/>
      <c r="B515" s="175"/>
      <c r="C515" s="175"/>
      <c r="D515" s="175"/>
      <c r="E515" s="175"/>
      <c r="F515" s="175"/>
    </row>
    <row r="516" spans="1:10" ht="15" customHeight="1" x14ac:dyDescent="0.25"/>
    <row r="523" spans="1:10" x14ac:dyDescent="0.25">
      <c r="D523"/>
    </row>
    <row r="524" spans="1:10" x14ac:dyDescent="0.25">
      <c r="C524"/>
      <c r="E524"/>
      <c r="F524"/>
    </row>
    <row r="525" spans="1:10" x14ac:dyDescent="0.25">
      <c r="G525"/>
      <c r="H525"/>
    </row>
  </sheetData>
  <mergeCells count="39">
    <mergeCell ref="A333:D333"/>
    <mergeCell ref="A13:D13"/>
    <mergeCell ref="A17:D17"/>
    <mergeCell ref="A18:D18"/>
    <mergeCell ref="A16:D16"/>
    <mergeCell ref="A19:D19"/>
    <mergeCell ref="A23:B23"/>
    <mergeCell ref="A26:D26"/>
    <mergeCell ref="A36:B36"/>
    <mergeCell ref="B39:C39"/>
    <mergeCell ref="A42:B42"/>
    <mergeCell ref="B45:C45"/>
    <mergeCell ref="A49:B49"/>
    <mergeCell ref="C52:D52"/>
    <mergeCell ref="B128:E128"/>
    <mergeCell ref="A132:C132"/>
    <mergeCell ref="C138:D138"/>
    <mergeCell ref="A143:D143"/>
    <mergeCell ref="A144:D144"/>
    <mergeCell ref="C99:F99"/>
    <mergeCell ref="C100:F100"/>
    <mergeCell ref="A108:C108"/>
    <mergeCell ref="B126:E126"/>
    <mergeCell ref="B127:E127"/>
    <mergeCell ref="A58:D58"/>
    <mergeCell ref="A59:D59"/>
    <mergeCell ref="A95:C95"/>
    <mergeCell ref="C97:F97"/>
    <mergeCell ref="C98:F98"/>
    <mergeCell ref="A448:E448"/>
    <mergeCell ref="A513:F515"/>
    <mergeCell ref="A334:D334"/>
    <mergeCell ref="A352:D352"/>
    <mergeCell ref="A396:C396"/>
    <mergeCell ref="A405:D405"/>
    <mergeCell ref="A406:D406"/>
    <mergeCell ref="A407:D407"/>
    <mergeCell ref="A408:D408"/>
    <mergeCell ref="A418:C418"/>
  </mergeCells>
  <printOptions horizontalCentered="1"/>
  <pageMargins left="0.70866141732283472" right="0.70866141732283472" top="0.74803149606299213" bottom="0.74803149606299213" header="0.31496062992125984" footer="0.31496062992125984"/>
  <pageSetup scale="18" orientation="portrait" verticalDpi="0" r:id="rId1"/>
  <rowBreaks count="2" manualBreakCount="2">
    <brk id="95" max="5" man="1"/>
    <brk id="304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7D895-A0FC-44D6-840F-1326A8631303}">
  <dimension ref="C1:T85"/>
  <sheetViews>
    <sheetView showGridLines="0" view="pageBreakPreview" topLeftCell="C1" zoomScale="85" zoomScaleNormal="85" zoomScaleSheetLayoutView="85" workbookViewId="0">
      <pane xSplit="3" ySplit="8" topLeftCell="G79" activePane="bottomRight" state="frozen"/>
      <selection activeCell="C1" sqref="C1"/>
      <selection pane="topRight" activeCell="F1" sqref="F1"/>
      <selection pane="bottomLeft" activeCell="C9" sqref="C9"/>
      <selection pane="bottomRight" activeCell="C3" sqref="C3:R3"/>
    </sheetView>
  </sheetViews>
  <sheetFormatPr baseColWidth="10" defaultColWidth="11.42578125" defaultRowHeight="21" x14ac:dyDescent="0.35"/>
  <cols>
    <col min="1" max="2" width="0" hidden="1" customWidth="1"/>
    <col min="3" max="3" width="65.7109375" style="210" customWidth="1"/>
    <col min="4" max="4" width="33.7109375" style="209" customWidth="1"/>
    <col min="5" max="5" width="16.140625" style="207" customWidth="1"/>
    <col min="6" max="6" width="25.28515625" style="207" customWidth="1"/>
    <col min="7" max="7" width="16.42578125" style="207" customWidth="1"/>
    <col min="8" max="8" width="14.7109375" style="207" customWidth="1"/>
    <col min="9" max="9" width="15.140625" style="207" customWidth="1"/>
    <col min="10" max="10" width="15.7109375" style="208" customWidth="1"/>
    <col min="11" max="11" width="15" style="207" customWidth="1"/>
    <col min="12" max="12" width="15.5703125" style="207" customWidth="1"/>
    <col min="13" max="13" width="14.42578125" style="207" customWidth="1"/>
    <col min="14" max="14" width="14.5703125" style="207" customWidth="1"/>
    <col min="15" max="15" width="13.28515625" style="207" customWidth="1"/>
    <col min="16" max="17" width="14.42578125" style="206" bestFit="1" customWidth="1"/>
    <col min="18" max="18" width="18.85546875" style="206" bestFit="1" customWidth="1"/>
    <col min="19" max="19" width="1.7109375" style="206" customWidth="1"/>
    <col min="20" max="20" width="12.5703125" bestFit="1" customWidth="1"/>
  </cols>
  <sheetData>
    <row r="1" spans="3:20" ht="28.5" customHeight="1" x14ac:dyDescent="0.25">
      <c r="C1" s="265" t="s">
        <v>537</v>
      </c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3"/>
    </row>
    <row r="2" spans="3:20" ht="21.75" customHeight="1" x14ac:dyDescent="0.25">
      <c r="C2" s="259" t="s">
        <v>536</v>
      </c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7"/>
    </row>
    <row r="3" spans="3:20" ht="15" customHeight="1" x14ac:dyDescent="0.25">
      <c r="C3" s="262">
        <v>2024</v>
      </c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0"/>
    </row>
    <row r="4" spans="3:20" ht="27" customHeight="1" x14ac:dyDescent="0.25">
      <c r="C4" s="259" t="s">
        <v>535</v>
      </c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7"/>
    </row>
    <row r="5" spans="3:20" ht="21.75" customHeight="1" x14ac:dyDescent="0.25">
      <c r="C5" s="258" t="s">
        <v>534</v>
      </c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7"/>
    </row>
    <row r="6" spans="3:20" ht="9.75" customHeight="1" x14ac:dyDescent="0.35"/>
    <row r="7" spans="3:20" s="242" customFormat="1" ht="25.5" customHeight="1" x14ac:dyDescent="0.25">
      <c r="C7" s="250" t="s">
        <v>533</v>
      </c>
      <c r="D7" s="256" t="s">
        <v>532</v>
      </c>
      <c r="E7" s="255" t="s">
        <v>531</v>
      </c>
      <c r="F7" s="254" t="s">
        <v>530</v>
      </c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3"/>
      <c r="R7" s="252"/>
      <c r="S7" s="251"/>
    </row>
    <row r="8" spans="3:20" s="242" customFormat="1" x14ac:dyDescent="0.35">
      <c r="C8" s="250"/>
      <c r="D8" s="249"/>
      <c r="E8" s="248"/>
      <c r="F8" s="246" t="s">
        <v>529</v>
      </c>
      <c r="G8" s="246" t="s">
        <v>528</v>
      </c>
      <c r="H8" s="246" t="s">
        <v>527</v>
      </c>
      <c r="I8" s="246" t="s">
        <v>526</v>
      </c>
      <c r="J8" s="247" t="s">
        <v>525</v>
      </c>
      <c r="K8" s="246" t="s">
        <v>524</v>
      </c>
      <c r="L8" s="245" t="s">
        <v>523</v>
      </c>
      <c r="M8" s="246" t="s">
        <v>522</v>
      </c>
      <c r="N8" s="246" t="s">
        <v>521</v>
      </c>
      <c r="O8" s="246" t="s">
        <v>520</v>
      </c>
      <c r="P8" s="246" t="s">
        <v>519</v>
      </c>
      <c r="Q8" s="245" t="s">
        <v>518</v>
      </c>
      <c r="R8" s="244" t="s">
        <v>517</v>
      </c>
      <c r="S8" s="243"/>
    </row>
    <row r="9" spans="3:20" s="207" customFormat="1" x14ac:dyDescent="0.35">
      <c r="C9" s="232" t="s">
        <v>516</v>
      </c>
      <c r="D9" s="241"/>
      <c r="E9" s="240"/>
      <c r="F9" s="240"/>
      <c r="G9" s="240"/>
      <c r="H9" s="240"/>
      <c r="I9" s="240"/>
      <c r="J9" s="235"/>
      <c r="K9" s="240"/>
      <c r="L9" s="240"/>
      <c r="M9" s="240"/>
      <c r="N9" s="240"/>
      <c r="O9" s="240"/>
      <c r="P9" s="240"/>
      <c r="Q9" s="240"/>
      <c r="R9" s="239"/>
      <c r="S9" s="239"/>
    </row>
    <row r="10" spans="3:20" ht="15.75" x14ac:dyDescent="0.25">
      <c r="C10" s="227" t="s">
        <v>515</v>
      </c>
      <c r="D10" s="234">
        <f>D11+D12+D13+D14+D15</f>
        <v>1048837773</v>
      </c>
      <c r="E10" s="234">
        <f>E11+E12+E13+E14+E15</f>
        <v>1049330550.87</v>
      </c>
      <c r="F10" s="238">
        <f>SUM(F11:F15)</f>
        <v>58067773.660000004</v>
      </c>
      <c r="G10" s="238">
        <f>SUM(G11:G15)</f>
        <v>68840467.269999996</v>
      </c>
      <c r="H10" s="230">
        <f>SUM(H11:H15)</f>
        <v>88805345.150000006</v>
      </c>
      <c r="I10" s="230">
        <f>SUM(I11:I15)</f>
        <v>81957971.439999998</v>
      </c>
      <c r="J10" s="230">
        <f>SUM(J11:J15)</f>
        <v>107150439.81</v>
      </c>
      <c r="K10" s="230">
        <f>SUM(K11:K15)</f>
        <v>90134578.810000002</v>
      </c>
      <c r="L10" s="230">
        <f>SUM(L11:L15)</f>
        <v>0</v>
      </c>
      <c r="M10" s="230">
        <f>SUM(M11:M15)</f>
        <v>0</v>
      </c>
      <c r="N10" s="230">
        <f>SUM(N11:N15)</f>
        <v>0</v>
      </c>
      <c r="O10" s="235">
        <f>SUM(O11:O15)</f>
        <v>0</v>
      </c>
      <c r="P10" s="235">
        <f>SUM(P11:P15)</f>
        <v>0</v>
      </c>
      <c r="Q10" s="235">
        <f>SUM(Q11:Q15)</f>
        <v>0</v>
      </c>
      <c r="R10" s="230">
        <f>SUM(F10:Q10)</f>
        <v>494956576.13999999</v>
      </c>
      <c r="S10" s="230"/>
      <c r="T10" s="219"/>
    </row>
    <row r="11" spans="3:20" ht="22.5" customHeight="1" x14ac:dyDescent="0.25">
      <c r="C11" s="225" t="s">
        <v>514</v>
      </c>
      <c r="D11" s="233">
        <v>746579442</v>
      </c>
      <c r="E11" s="233">
        <v>784393577.87</v>
      </c>
      <c r="F11" s="233">
        <v>54678766.32</v>
      </c>
      <c r="G11" s="228">
        <v>56083167.280000001</v>
      </c>
      <c r="H11" s="228">
        <v>60360660.329999998</v>
      </c>
      <c r="I11" s="228">
        <v>65890245.57</v>
      </c>
      <c r="J11" s="228">
        <v>61068709.329999998</v>
      </c>
      <c r="K11" s="228">
        <v>64027447.579999998</v>
      </c>
      <c r="L11" s="228"/>
      <c r="M11" s="228"/>
      <c r="N11" s="228"/>
      <c r="O11" s="228"/>
      <c r="P11" s="228"/>
      <c r="Q11" s="228"/>
      <c r="R11" s="228">
        <f>SUM(F11:Q11)</f>
        <v>362108996.40999997</v>
      </c>
      <c r="S11" s="228"/>
      <c r="T11" s="219"/>
    </row>
    <row r="12" spans="3:20" ht="22.5" customHeight="1" x14ac:dyDescent="0.25">
      <c r="C12" s="225" t="s">
        <v>513</v>
      </c>
      <c r="D12" s="233">
        <v>83265808</v>
      </c>
      <c r="E12" s="233">
        <v>92444450</v>
      </c>
      <c r="F12" s="233">
        <v>3060000</v>
      </c>
      <c r="G12" s="228">
        <v>60000</v>
      </c>
      <c r="H12" s="228">
        <v>3060000</v>
      </c>
      <c r="I12" s="228">
        <v>3000000</v>
      </c>
      <c r="J12" s="228">
        <v>45880882.950000003</v>
      </c>
      <c r="K12" s="228">
        <v>120000</v>
      </c>
      <c r="L12" s="228"/>
      <c r="M12" s="228"/>
      <c r="N12" s="228"/>
      <c r="O12" s="228"/>
      <c r="P12" s="228"/>
      <c r="Q12" s="228"/>
      <c r="R12" s="228">
        <f>SUM(F12:Q12)</f>
        <v>55180882.950000003</v>
      </c>
      <c r="S12" s="228"/>
      <c r="T12" s="219"/>
    </row>
    <row r="13" spans="3:20" ht="22.5" customHeight="1" x14ac:dyDescent="0.25">
      <c r="C13" s="225" t="s">
        <v>512</v>
      </c>
      <c r="D13" s="233">
        <v>2388571</v>
      </c>
      <c r="E13" s="233">
        <v>2388571</v>
      </c>
      <c r="F13" s="233">
        <v>170000</v>
      </c>
      <c r="G13" s="228">
        <v>95000</v>
      </c>
      <c r="H13" s="228">
        <v>45000</v>
      </c>
      <c r="I13" s="228">
        <v>175000</v>
      </c>
      <c r="J13" s="228">
        <v>60000</v>
      </c>
      <c r="K13" s="228">
        <v>95000</v>
      </c>
      <c r="L13" s="228"/>
      <c r="M13" s="228"/>
      <c r="N13" s="228"/>
      <c r="O13" s="228"/>
      <c r="P13" s="228"/>
      <c r="Q13" s="228"/>
      <c r="R13" s="228">
        <f>SUM(F13:Q13)</f>
        <v>640000</v>
      </c>
      <c r="S13" s="228"/>
      <c r="T13" s="219"/>
    </row>
    <row r="14" spans="3:20" ht="22.5" customHeight="1" x14ac:dyDescent="0.25">
      <c r="C14" s="225" t="s">
        <v>511</v>
      </c>
      <c r="D14" s="233">
        <v>66205406</v>
      </c>
      <c r="E14" s="233">
        <v>19705406</v>
      </c>
      <c r="F14" s="233">
        <v>0</v>
      </c>
      <c r="G14" s="228">
        <v>0</v>
      </c>
      <c r="H14" s="228">
        <v>0</v>
      </c>
      <c r="I14" s="228">
        <v>0</v>
      </c>
      <c r="J14" s="228">
        <v>0</v>
      </c>
      <c r="K14" s="228"/>
      <c r="L14" s="228"/>
      <c r="M14" s="228"/>
      <c r="N14" s="228"/>
      <c r="O14" s="228"/>
      <c r="P14" s="228"/>
      <c r="Q14" s="228"/>
      <c r="R14" s="228">
        <f>SUM(F14:Q14)</f>
        <v>0</v>
      </c>
      <c r="S14" s="228"/>
      <c r="T14" s="219"/>
    </row>
    <row r="15" spans="3:20" ht="22.5" customHeight="1" x14ac:dyDescent="0.25">
      <c r="C15" s="225" t="s">
        <v>510</v>
      </c>
      <c r="D15" s="233">
        <v>150398546</v>
      </c>
      <c r="E15" s="233">
        <v>150398546</v>
      </c>
      <c r="F15" s="233">
        <v>159007.34</v>
      </c>
      <c r="G15" s="228">
        <v>12602299.99</v>
      </c>
      <c r="H15" s="228">
        <v>25339684.82</v>
      </c>
      <c r="I15" s="228">
        <v>12892725.869999999</v>
      </c>
      <c r="J15" s="228">
        <v>140847.53</v>
      </c>
      <c r="K15" s="228">
        <v>25892131.23</v>
      </c>
      <c r="L15" s="228"/>
      <c r="M15" s="228"/>
      <c r="N15" s="228"/>
      <c r="O15" s="228"/>
      <c r="P15" s="228"/>
      <c r="Q15" s="228"/>
      <c r="R15" s="228">
        <f>SUM(F15:Q15)</f>
        <v>77026696.780000001</v>
      </c>
      <c r="S15" s="228"/>
      <c r="T15" s="219"/>
    </row>
    <row r="16" spans="3:20" ht="19.5" customHeight="1" x14ac:dyDescent="0.25">
      <c r="C16" s="227" t="s">
        <v>509</v>
      </c>
      <c r="D16" s="234">
        <f>D17+D18+D19+D20+D21+D22+D23+D24+D25</f>
        <v>284131625</v>
      </c>
      <c r="E16" s="234">
        <f>E17+E18+E19+E20+E21+E22+E23+E24+E25</f>
        <v>272454029.25</v>
      </c>
      <c r="F16" s="234">
        <f>F17+F18+F19+F20+F21+F22+F23+F24+F25</f>
        <v>21940623.68</v>
      </c>
      <c r="G16" s="234">
        <f>G17+G18+G19+G20+G21+G22+G23+G24+G25</f>
        <v>17878795.729999997</v>
      </c>
      <c r="H16" s="230">
        <f>SUM(H17:H25)</f>
        <v>26184044.960000001</v>
      </c>
      <c r="I16" s="230">
        <f>SUM(I17:I25)</f>
        <v>16245303.620000001</v>
      </c>
      <c r="J16" s="230">
        <f>SUM(J17:J25)</f>
        <v>16196748.119999997</v>
      </c>
      <c r="K16" s="230">
        <f>SUM(K17:K25)</f>
        <v>21360010.299999997</v>
      </c>
      <c r="L16" s="230">
        <f>SUM(L17:L25)</f>
        <v>0</v>
      </c>
      <c r="M16" s="230">
        <f>SUM(M17:M25)</f>
        <v>0</v>
      </c>
      <c r="N16" s="230">
        <f>SUM(N17:N25)</f>
        <v>0</v>
      </c>
      <c r="O16" s="230">
        <f>SUM(O17:O25)</f>
        <v>0</v>
      </c>
      <c r="P16" s="230">
        <f>SUM(P17:P25)</f>
        <v>0</v>
      </c>
      <c r="Q16" s="235">
        <f>SUM(Q17:Q25)</f>
        <v>0</v>
      </c>
      <c r="R16" s="230">
        <f>SUM(F16:Q16)</f>
        <v>119805526.40999998</v>
      </c>
      <c r="S16" s="230"/>
      <c r="T16" s="219"/>
    </row>
    <row r="17" spans="3:20" ht="19.5" customHeight="1" x14ac:dyDescent="0.25">
      <c r="C17" s="225" t="s">
        <v>508</v>
      </c>
      <c r="D17" s="233">
        <v>39426132</v>
      </c>
      <c r="E17" s="233">
        <v>37890234.119999997</v>
      </c>
      <c r="F17" s="233">
        <v>385974.32</v>
      </c>
      <c r="G17" s="228">
        <v>2803828.26</v>
      </c>
      <c r="H17" s="228">
        <v>1952376.58</v>
      </c>
      <c r="I17" s="228">
        <v>2322956.56</v>
      </c>
      <c r="J17" s="228">
        <v>2507480.7799999998</v>
      </c>
      <c r="K17" s="228">
        <v>2373874.5</v>
      </c>
      <c r="L17" s="228"/>
      <c r="M17" s="228"/>
      <c r="N17" s="228"/>
      <c r="O17" s="228"/>
      <c r="P17" s="228"/>
      <c r="Q17" s="228"/>
      <c r="R17" s="228">
        <f>SUM(F17:Q17)</f>
        <v>12346491</v>
      </c>
      <c r="S17" s="228"/>
      <c r="T17" s="219"/>
    </row>
    <row r="18" spans="3:20" ht="17.25" customHeight="1" x14ac:dyDescent="0.25">
      <c r="C18" s="225" t="s">
        <v>507</v>
      </c>
      <c r="D18" s="233">
        <v>29398510</v>
      </c>
      <c r="E18" s="233">
        <v>29398510</v>
      </c>
      <c r="F18" s="233">
        <v>1927691</v>
      </c>
      <c r="G18" s="228">
        <v>5433904.5599999996</v>
      </c>
      <c r="H18" s="228">
        <v>2962998.99</v>
      </c>
      <c r="I18" s="228">
        <v>8983</v>
      </c>
      <c r="J18" s="228">
        <v>2294503</v>
      </c>
      <c r="K18" s="228">
        <v>962094.84</v>
      </c>
      <c r="L18" s="228"/>
      <c r="M18" s="228"/>
      <c r="N18" s="228"/>
      <c r="O18" s="228"/>
      <c r="P18" s="228"/>
      <c r="Q18" s="228"/>
      <c r="R18" s="228">
        <f>SUM(F18:Q18)</f>
        <v>13590175.390000001</v>
      </c>
      <c r="S18" s="228"/>
      <c r="T18" s="219"/>
    </row>
    <row r="19" spans="3:20" ht="24" customHeight="1" x14ac:dyDescent="0.25">
      <c r="C19" s="225" t="s">
        <v>506</v>
      </c>
      <c r="D19" s="233">
        <v>10535188</v>
      </c>
      <c r="E19" s="233">
        <v>8364474.1299999999</v>
      </c>
      <c r="F19" s="233">
        <v>864981.76</v>
      </c>
      <c r="G19" s="228">
        <v>683853.24</v>
      </c>
      <c r="H19" s="228">
        <v>215766.35</v>
      </c>
      <c r="I19" s="228">
        <v>839930.6</v>
      </c>
      <c r="J19" s="228">
        <v>314708.09999999998</v>
      </c>
      <c r="K19" s="228">
        <v>389670</v>
      </c>
      <c r="L19" s="228"/>
      <c r="M19" s="228"/>
      <c r="N19" s="228"/>
      <c r="O19" s="228"/>
      <c r="P19" s="228"/>
      <c r="Q19" s="228"/>
      <c r="R19" s="228">
        <f>SUM(F19:Q19)</f>
        <v>3308910.0500000003</v>
      </c>
      <c r="S19" s="228"/>
      <c r="T19" s="219"/>
    </row>
    <row r="20" spans="3:20" ht="25.5" customHeight="1" x14ac:dyDescent="0.25">
      <c r="C20" s="225" t="s">
        <v>505</v>
      </c>
      <c r="D20" s="233">
        <v>2533072</v>
      </c>
      <c r="E20" s="233">
        <v>2433072</v>
      </c>
      <c r="F20" s="233">
        <v>97140.3</v>
      </c>
      <c r="G20" s="228">
        <v>147095</v>
      </c>
      <c r="H20" s="228">
        <v>176800</v>
      </c>
      <c r="I20" s="228">
        <v>178149</v>
      </c>
      <c r="J20" s="228">
        <v>106952</v>
      </c>
      <c r="K20" s="228">
        <v>133299</v>
      </c>
      <c r="L20" s="228"/>
      <c r="M20" s="228"/>
      <c r="N20" s="228"/>
      <c r="O20" s="228"/>
      <c r="P20" s="228"/>
      <c r="Q20" s="228"/>
      <c r="R20" s="228">
        <f>SUM(F20:Q20)</f>
        <v>839435.3</v>
      </c>
      <c r="S20" s="228"/>
      <c r="T20" s="219"/>
    </row>
    <row r="21" spans="3:20" ht="24" customHeight="1" x14ac:dyDescent="0.25">
      <c r="C21" s="225" t="s">
        <v>504</v>
      </c>
      <c r="D21" s="233">
        <v>26280632</v>
      </c>
      <c r="E21" s="233">
        <v>22458568</v>
      </c>
      <c r="F21" s="233">
        <v>245913.05</v>
      </c>
      <c r="G21" s="228">
        <v>161970.4</v>
      </c>
      <c r="H21" s="228">
        <v>974840</v>
      </c>
      <c r="I21" s="228">
        <v>243745</v>
      </c>
      <c r="J21" s="228">
        <v>122092.5</v>
      </c>
      <c r="K21" s="228">
        <v>246538.4</v>
      </c>
      <c r="L21" s="228"/>
      <c r="M21" s="228"/>
      <c r="N21" s="228"/>
      <c r="O21" s="228"/>
      <c r="P21" s="228"/>
      <c r="Q21" s="228"/>
      <c r="R21" s="228">
        <f>SUM(F21:Q21)</f>
        <v>1995099.3499999999</v>
      </c>
      <c r="S21" s="228"/>
      <c r="T21" s="219"/>
    </row>
    <row r="22" spans="3:20" ht="19.5" customHeight="1" x14ac:dyDescent="0.25">
      <c r="C22" s="225" t="s">
        <v>503</v>
      </c>
      <c r="D22" s="233">
        <v>40023393</v>
      </c>
      <c r="E22" s="233">
        <v>35623393</v>
      </c>
      <c r="F22" s="233">
        <v>2242965.16</v>
      </c>
      <c r="G22" s="228">
        <v>1803165.86</v>
      </c>
      <c r="H22" s="228">
        <v>1968614.62</v>
      </c>
      <c r="I22" s="228">
        <v>1678540.74</v>
      </c>
      <c r="J22" s="228">
        <v>1757028.44</v>
      </c>
      <c r="K22" s="228">
        <v>3579785.33</v>
      </c>
      <c r="L22" s="228"/>
      <c r="M22" s="228"/>
      <c r="N22" s="228"/>
      <c r="O22" s="228"/>
      <c r="P22" s="228"/>
      <c r="Q22" s="228"/>
      <c r="R22" s="228">
        <f>SUM(F22:Q22)</f>
        <v>13030100.15</v>
      </c>
      <c r="S22" s="228"/>
      <c r="T22" s="219"/>
    </row>
    <row r="23" spans="3:20" ht="35.25" customHeight="1" x14ac:dyDescent="0.25">
      <c r="C23" s="225" t="s">
        <v>502</v>
      </c>
      <c r="D23" s="233">
        <v>9641615</v>
      </c>
      <c r="E23" s="233">
        <v>9991615</v>
      </c>
      <c r="F23" s="233">
        <v>30603.65</v>
      </c>
      <c r="G23" s="228">
        <v>727876.41</v>
      </c>
      <c r="H23" s="228">
        <v>181571.52</v>
      </c>
      <c r="I23" s="228">
        <v>274590.09000000003</v>
      </c>
      <c r="J23" s="228">
        <v>2337296.44</v>
      </c>
      <c r="K23" s="228">
        <v>397164.89</v>
      </c>
      <c r="L23" s="228"/>
      <c r="M23" s="228"/>
      <c r="N23" s="228"/>
      <c r="O23" s="228"/>
      <c r="P23" s="228"/>
      <c r="Q23" s="228"/>
      <c r="R23" s="228">
        <f>SUM(F23:Q23)</f>
        <v>3949103.0000000005</v>
      </c>
      <c r="S23" s="228"/>
      <c r="T23" s="219"/>
    </row>
    <row r="24" spans="3:20" ht="30.75" customHeight="1" x14ac:dyDescent="0.25">
      <c r="C24" s="225" t="s">
        <v>501</v>
      </c>
      <c r="D24" s="233">
        <v>114795077</v>
      </c>
      <c r="E24" s="233">
        <v>115796157</v>
      </c>
      <c r="F24" s="208">
        <v>16145354.439999999</v>
      </c>
      <c r="G24" s="228">
        <v>6047177.5999999996</v>
      </c>
      <c r="H24" s="228">
        <v>17116505.899999999</v>
      </c>
      <c r="I24" s="228">
        <v>10590827.130000001</v>
      </c>
      <c r="J24" s="228">
        <v>6393603.6600000001</v>
      </c>
      <c r="K24" s="228">
        <v>12816014.959999997</v>
      </c>
      <c r="L24" s="228"/>
      <c r="M24" s="228"/>
      <c r="N24" s="228"/>
      <c r="O24" s="228"/>
      <c r="P24" s="228"/>
      <c r="Q24" s="228"/>
      <c r="R24" s="228">
        <f>SUM(F24:Q24)</f>
        <v>69109483.689999998</v>
      </c>
      <c r="S24" s="228"/>
      <c r="T24" s="219"/>
    </row>
    <row r="25" spans="3:20" ht="15.75" x14ac:dyDescent="0.25">
      <c r="C25" s="225" t="s">
        <v>500</v>
      </c>
      <c r="D25" s="233">
        <v>11498006</v>
      </c>
      <c r="E25" s="233">
        <v>10498006</v>
      </c>
      <c r="F25" s="233">
        <v>0</v>
      </c>
      <c r="G25" s="228">
        <v>69924.399999999994</v>
      </c>
      <c r="H25" s="228">
        <v>634571</v>
      </c>
      <c r="I25" s="228">
        <v>107581.5</v>
      </c>
      <c r="J25" s="228">
        <v>363083.2</v>
      </c>
      <c r="K25" s="228">
        <v>461568.38</v>
      </c>
      <c r="L25" s="228"/>
      <c r="M25" s="228"/>
      <c r="N25" s="228"/>
      <c r="O25" s="228"/>
      <c r="P25" s="228"/>
      <c r="Q25" s="228"/>
      <c r="R25" s="228">
        <f>SUM(F25:Q25)</f>
        <v>1636728.48</v>
      </c>
      <c r="S25" s="228"/>
      <c r="T25" s="219"/>
    </row>
    <row r="26" spans="3:20" ht="15.75" x14ac:dyDescent="0.25">
      <c r="C26" s="227" t="s">
        <v>499</v>
      </c>
      <c r="D26" s="234">
        <f>D27+D28+D29+D30+D31+D32+D33+D34+D35</f>
        <v>120452551</v>
      </c>
      <c r="E26" s="234">
        <f>E27+E28+E29+E30+E31+E32+E33+E34+E35</f>
        <v>132573764.81</v>
      </c>
      <c r="F26" s="234">
        <f>F27+F28+F29+F30+F31+F32+F33+F34+F35</f>
        <v>735948.47</v>
      </c>
      <c r="G26" s="234">
        <f>G27+G28+G29+G30+G31+G32+G33+G34+G35</f>
        <v>1558397.79</v>
      </c>
      <c r="H26" s="230">
        <f>SUM(H27:H35)</f>
        <v>2964577.81</v>
      </c>
      <c r="I26" s="230">
        <f>SUM(I27:I35)</f>
        <v>6265695.1300000008</v>
      </c>
      <c r="J26" s="230">
        <f>SUM(J27:J35)</f>
        <v>4912963.0199999996</v>
      </c>
      <c r="K26" s="230">
        <f>SUM(K27:K35)</f>
        <v>2879879.94</v>
      </c>
      <c r="L26" s="230">
        <f>SUM(L27:L35)</f>
        <v>0</v>
      </c>
      <c r="M26" s="230">
        <f>SUM(M27:M35)</f>
        <v>0</v>
      </c>
      <c r="N26" s="230">
        <f>SUM(N27:N35)</f>
        <v>0</v>
      </c>
      <c r="O26" s="230">
        <f>SUM(O27:O35)</f>
        <v>0</v>
      </c>
      <c r="P26" s="230">
        <f>SUM(P27:P35)</f>
        <v>0</v>
      </c>
      <c r="Q26" s="235">
        <f>SUM(Q27:Q35)</f>
        <v>0</v>
      </c>
      <c r="R26" s="230">
        <f>SUM(F26:Q26)</f>
        <v>19317462.16</v>
      </c>
      <c r="S26" s="230"/>
      <c r="T26" s="219"/>
    </row>
    <row r="27" spans="3:20" ht="15.75" x14ac:dyDescent="0.25">
      <c r="C27" s="225" t="s">
        <v>498</v>
      </c>
      <c r="D27" s="233">
        <v>3416658</v>
      </c>
      <c r="E27" s="233">
        <v>3416658</v>
      </c>
      <c r="F27" s="228">
        <v>420437.37</v>
      </c>
      <c r="G27" s="228">
        <v>619761.03</v>
      </c>
      <c r="H27" s="228">
        <v>1091026.01</v>
      </c>
      <c r="I27" s="228">
        <v>808642.18</v>
      </c>
      <c r="J27" s="228">
        <v>317306.8</v>
      </c>
      <c r="K27" s="228">
        <v>71221.78</v>
      </c>
      <c r="L27" s="228"/>
      <c r="M27" s="228"/>
      <c r="N27" s="228"/>
      <c r="O27" s="228"/>
      <c r="P27" s="228"/>
      <c r="Q27" s="228"/>
      <c r="R27" s="228">
        <f>SUM(F27:Q27)</f>
        <v>3328395.17</v>
      </c>
      <c r="S27" s="228"/>
      <c r="T27" s="219"/>
    </row>
    <row r="28" spans="3:20" ht="15.75" x14ac:dyDescent="0.25">
      <c r="C28" s="225" t="s">
        <v>497</v>
      </c>
      <c r="D28" s="233">
        <v>3734146</v>
      </c>
      <c r="E28" s="233">
        <v>3634146</v>
      </c>
      <c r="F28" s="228">
        <v>1160.06</v>
      </c>
      <c r="G28" s="228">
        <v>4975</v>
      </c>
      <c r="H28" s="228">
        <v>13335</v>
      </c>
      <c r="I28" s="228">
        <v>650</v>
      </c>
      <c r="J28" s="228">
        <v>1888</v>
      </c>
      <c r="K28" s="228">
        <v>281719</v>
      </c>
      <c r="L28" s="228"/>
      <c r="M28" s="228"/>
      <c r="N28" s="228"/>
      <c r="O28" s="228"/>
      <c r="P28" s="228"/>
      <c r="Q28" s="228"/>
      <c r="R28" s="228">
        <f>SUM(F28:Q28)</f>
        <v>303727.06</v>
      </c>
      <c r="S28" s="228"/>
      <c r="T28" s="219"/>
    </row>
    <row r="29" spans="3:20" ht="15.75" x14ac:dyDescent="0.25">
      <c r="C29" s="225" t="s">
        <v>496</v>
      </c>
      <c r="D29" s="233">
        <v>5994164</v>
      </c>
      <c r="E29" s="233">
        <v>2974164</v>
      </c>
      <c r="F29" s="228">
        <v>3092.45</v>
      </c>
      <c r="G29" s="228">
        <v>160</v>
      </c>
      <c r="H29" s="228">
        <v>174740.9</v>
      </c>
      <c r="I29" s="228">
        <v>3885.14</v>
      </c>
      <c r="J29" s="228">
        <v>615080.81000000006</v>
      </c>
      <c r="K29" s="228">
        <v>3330.32</v>
      </c>
      <c r="L29" s="228"/>
      <c r="M29" s="228"/>
      <c r="N29" s="228"/>
      <c r="O29" s="228"/>
      <c r="P29"/>
      <c r="Q29" s="228"/>
      <c r="R29" s="228">
        <f>SUM(F29:Q29)</f>
        <v>800289.62</v>
      </c>
      <c r="S29" s="228"/>
      <c r="T29" s="219"/>
    </row>
    <row r="30" spans="3:20" ht="15.75" x14ac:dyDescent="0.25">
      <c r="C30" s="225" t="s">
        <v>495</v>
      </c>
      <c r="D30" s="233">
        <v>1862867</v>
      </c>
      <c r="E30" s="233">
        <v>1812867</v>
      </c>
      <c r="F30" s="228">
        <v>474.2</v>
      </c>
      <c r="G30" s="228">
        <v>0</v>
      </c>
      <c r="H30" s="228"/>
      <c r="I30" s="228">
        <v>0</v>
      </c>
      <c r="J30" s="228">
        <v>0</v>
      </c>
      <c r="K30" s="228">
        <v>0</v>
      </c>
      <c r="L30" s="228"/>
      <c r="M30" s="228"/>
      <c r="N30" s="228"/>
      <c r="O30" s="228"/>
      <c r="P30" s="228"/>
      <c r="Q30" s="228"/>
      <c r="R30" s="228">
        <f>SUM(F30:Q30)</f>
        <v>474.2</v>
      </c>
      <c r="S30" s="228"/>
      <c r="T30" s="219"/>
    </row>
    <row r="31" spans="3:20" ht="15.75" x14ac:dyDescent="0.25">
      <c r="C31" s="225" t="s">
        <v>494</v>
      </c>
      <c r="D31" s="233">
        <v>69233960</v>
      </c>
      <c r="E31" s="233">
        <v>69233960</v>
      </c>
      <c r="F31" s="228">
        <v>1995</v>
      </c>
      <c r="G31" s="228">
        <v>41104.199999999997</v>
      </c>
      <c r="H31" s="228">
        <v>7610.76</v>
      </c>
      <c r="I31" s="228">
        <v>1314.42</v>
      </c>
      <c r="J31" s="228">
        <v>193879.91</v>
      </c>
      <c r="K31" s="228">
        <v>255</v>
      </c>
      <c r="L31" s="228"/>
      <c r="M31" s="228"/>
      <c r="N31" s="228"/>
      <c r="O31" s="228"/>
      <c r="P31" s="228"/>
      <c r="Q31" s="228"/>
      <c r="R31" s="228">
        <f>SUM(F31:Q31)</f>
        <v>246159.29</v>
      </c>
      <c r="S31" s="228"/>
      <c r="T31" s="219"/>
    </row>
    <row r="32" spans="3:20" ht="15.75" x14ac:dyDescent="0.25">
      <c r="C32" s="225" t="s">
        <v>493</v>
      </c>
      <c r="D32" s="233">
        <v>1560137</v>
      </c>
      <c r="E32" s="233">
        <v>2180137</v>
      </c>
      <c r="F32" s="228">
        <v>10978.63</v>
      </c>
      <c r="G32" s="228">
        <v>32143</v>
      </c>
      <c r="H32" s="228">
        <v>40478.080000000002</v>
      </c>
      <c r="I32" s="228">
        <v>1425</v>
      </c>
      <c r="J32" s="228">
        <v>140554.29</v>
      </c>
      <c r="K32" s="228">
        <v>35445</v>
      </c>
      <c r="L32" s="228"/>
      <c r="M32" s="228"/>
      <c r="N32" s="228"/>
      <c r="O32" s="228"/>
      <c r="P32"/>
      <c r="Q32" s="228"/>
      <c r="R32" s="228">
        <f>SUM(F32:Q32)</f>
        <v>261024</v>
      </c>
      <c r="S32" s="228"/>
      <c r="T32" s="219"/>
    </row>
    <row r="33" spans="3:20" ht="31.5" x14ac:dyDescent="0.25">
      <c r="C33" s="225" t="s">
        <v>492</v>
      </c>
      <c r="D33" s="233">
        <v>18478017</v>
      </c>
      <c r="E33" s="233">
        <v>29828017</v>
      </c>
      <c r="F33" s="228">
        <v>168420.5</v>
      </c>
      <c r="G33" s="228">
        <v>515551.6</v>
      </c>
      <c r="H33" s="228">
        <v>1178384</v>
      </c>
      <c r="I33" s="228">
        <v>866903.2</v>
      </c>
      <c r="J33" s="228">
        <v>1646921.57</v>
      </c>
      <c r="K33" s="228">
        <v>2111930</v>
      </c>
      <c r="L33" s="228"/>
      <c r="M33" s="228"/>
      <c r="N33" s="228"/>
      <c r="O33" s="228"/>
      <c r="P33" s="228"/>
      <c r="Q33" s="228"/>
      <c r="R33" s="228">
        <f>SUM(F33:Q33)</f>
        <v>6488110.8700000001</v>
      </c>
      <c r="S33" s="228"/>
      <c r="T33" s="219"/>
    </row>
    <row r="34" spans="3:20" ht="31.5" x14ac:dyDescent="0.25">
      <c r="C34" s="225" t="s">
        <v>491</v>
      </c>
      <c r="D34" s="233">
        <v>0</v>
      </c>
      <c r="E34" s="233">
        <v>0</v>
      </c>
      <c r="F34" s="228">
        <v>0</v>
      </c>
      <c r="G34" s="228">
        <v>0</v>
      </c>
      <c r="H34" s="228">
        <v>0</v>
      </c>
      <c r="I34" s="228">
        <v>0</v>
      </c>
      <c r="J34" s="228">
        <v>0</v>
      </c>
      <c r="K34" s="228">
        <v>0</v>
      </c>
      <c r="L34" s="228"/>
      <c r="M34" s="228"/>
      <c r="N34" s="228"/>
      <c r="O34" s="228"/>
      <c r="P34" s="228"/>
      <c r="Q34" s="228"/>
      <c r="R34" s="228">
        <f>SUM(F34:Q34)</f>
        <v>0</v>
      </c>
      <c r="S34" s="228"/>
      <c r="T34" s="219"/>
    </row>
    <row r="35" spans="3:20" ht="15.75" x14ac:dyDescent="0.25">
      <c r="C35" s="225" t="s">
        <v>490</v>
      </c>
      <c r="D35" s="233">
        <v>16172602</v>
      </c>
      <c r="E35" s="233">
        <v>19493815.809999999</v>
      </c>
      <c r="F35" s="228">
        <v>129390.26</v>
      </c>
      <c r="G35" s="228">
        <v>344702.96</v>
      </c>
      <c r="H35" s="228">
        <v>459003.06</v>
      </c>
      <c r="I35" s="228">
        <v>4582875.1900000004</v>
      </c>
      <c r="J35" s="228">
        <v>1997331.64</v>
      </c>
      <c r="K35" s="228">
        <v>375978.84</v>
      </c>
      <c r="L35" s="228"/>
      <c r="M35" s="228"/>
      <c r="N35" s="228"/>
      <c r="O35" s="228"/>
      <c r="P35" s="228"/>
      <c r="Q35" s="228"/>
      <c r="R35" s="228">
        <f>SUM(F35:Q35)</f>
        <v>7889281.9500000002</v>
      </c>
      <c r="S35" s="228"/>
      <c r="T35" s="219"/>
    </row>
    <row r="36" spans="3:20" ht="15.75" x14ac:dyDescent="0.25">
      <c r="C36" s="227" t="s">
        <v>489</v>
      </c>
      <c r="D36" s="234">
        <f>D37+D38+D39+D43+D44</f>
        <v>11996463</v>
      </c>
      <c r="E36" s="234">
        <f>E37+E38+E39+E43+E44</f>
        <v>8374169.1899999995</v>
      </c>
      <c r="F36" s="234">
        <f>F37+F38+F39+F43+F44</f>
        <v>464603.24</v>
      </c>
      <c r="G36" s="234">
        <f>G37+G38+G39+G43+G44</f>
        <v>662728.4</v>
      </c>
      <c r="H36" s="234">
        <f>H37+H38+H39+H43+H44</f>
        <v>0</v>
      </c>
      <c r="I36" s="234">
        <f>I37+I38+I39+I43+I44</f>
        <v>761705</v>
      </c>
      <c r="J36" s="234">
        <f>J37+J38+J39+J43+J44</f>
        <v>0</v>
      </c>
      <c r="K36" s="234">
        <f>K37+K38+K39+K43+K44</f>
        <v>585000</v>
      </c>
      <c r="L36" s="234">
        <f>L37+L38+L39+L43+L44</f>
        <v>0</v>
      </c>
      <c r="M36" s="234">
        <f>M37+M38+M39+M43+M44</f>
        <v>0</v>
      </c>
      <c r="N36" s="234">
        <f>N37+N38+N39+N43+N44</f>
        <v>0</v>
      </c>
      <c r="O36" s="234">
        <f>O37+O38+O39+O43+O44</f>
        <v>0</v>
      </c>
      <c r="P36" s="234">
        <f>P37+P38+P39+P43+P44</f>
        <v>0</v>
      </c>
      <c r="Q36" s="234">
        <f>Q37+Q38+Q39+Q43+Q44</f>
        <v>0</v>
      </c>
      <c r="R36" s="230">
        <f>SUM(F36:Q36)</f>
        <v>2474036.64</v>
      </c>
      <c r="S36" s="230"/>
      <c r="T36" s="219"/>
    </row>
    <row r="37" spans="3:20" ht="15.75" x14ac:dyDescent="0.25">
      <c r="C37" s="225" t="s">
        <v>488</v>
      </c>
      <c r="D37" s="233">
        <v>4148566</v>
      </c>
      <c r="E37" s="233">
        <v>4104457.76</v>
      </c>
      <c r="F37" s="228">
        <v>0</v>
      </c>
      <c r="G37" s="228">
        <v>332728.40000000002</v>
      </c>
      <c r="H37" s="228">
        <v>0</v>
      </c>
      <c r="I37" s="228">
        <v>500000</v>
      </c>
      <c r="J37" s="228">
        <v>0</v>
      </c>
      <c r="K37" s="228">
        <v>585000</v>
      </c>
      <c r="L37" s="228"/>
      <c r="M37" s="228"/>
      <c r="N37" s="237"/>
      <c r="O37" s="228"/>
      <c r="P37" s="228"/>
      <c r="Q37" s="228"/>
      <c r="R37" s="228">
        <f>SUM(F37:Q37)</f>
        <v>1417728.4</v>
      </c>
      <c r="S37" s="228"/>
      <c r="T37" s="219"/>
    </row>
    <row r="38" spans="3:20" ht="31.5" x14ac:dyDescent="0.25">
      <c r="C38" s="225" t="s">
        <v>487</v>
      </c>
      <c r="D38" s="233">
        <v>7165697</v>
      </c>
      <c r="E38" s="233">
        <v>3043403.19</v>
      </c>
      <c r="F38" s="228">
        <v>0</v>
      </c>
      <c r="G38" s="228">
        <v>0</v>
      </c>
      <c r="H38" s="228">
        <v>0</v>
      </c>
      <c r="I38" s="228">
        <v>0</v>
      </c>
      <c r="J38" s="228">
        <v>0</v>
      </c>
      <c r="K38" s="228">
        <v>0</v>
      </c>
      <c r="L38" s="236"/>
      <c r="M38" s="228"/>
      <c r="N38" s="228"/>
      <c r="O38" s="228"/>
      <c r="P38" s="228"/>
      <c r="Q38" s="228"/>
      <c r="R38" s="228">
        <f>SUM(F38:Q38)</f>
        <v>0</v>
      </c>
      <c r="S38" s="228"/>
      <c r="T38" s="219"/>
    </row>
    <row r="39" spans="3:20" ht="31.5" x14ac:dyDescent="0.25">
      <c r="C39" s="225" t="s">
        <v>486</v>
      </c>
      <c r="D39" s="233">
        <v>0</v>
      </c>
      <c r="E39" s="233">
        <v>500000</v>
      </c>
      <c r="F39" s="228">
        <v>0</v>
      </c>
      <c r="G39" s="228">
        <v>330000</v>
      </c>
      <c r="H39" s="228">
        <v>0</v>
      </c>
      <c r="I39" s="228">
        <v>0</v>
      </c>
      <c r="J39" s="228">
        <v>0</v>
      </c>
      <c r="K39" s="228">
        <v>0</v>
      </c>
      <c r="L39" s="236"/>
      <c r="M39" s="228"/>
      <c r="N39" s="228"/>
      <c r="O39" s="228"/>
      <c r="P39" s="228"/>
      <c r="Q39" s="228"/>
      <c r="R39" s="228">
        <f>SUM(F39:Q39)</f>
        <v>330000</v>
      </c>
      <c r="S39" s="228"/>
      <c r="T39" s="219"/>
    </row>
    <row r="40" spans="3:20" ht="31.5" hidden="1" x14ac:dyDescent="0.25">
      <c r="C40" s="225" t="s">
        <v>485</v>
      </c>
      <c r="D40" s="233"/>
      <c r="E40" s="233"/>
      <c r="F40" s="228"/>
      <c r="G40" s="228">
        <v>0</v>
      </c>
      <c r="H40" s="228"/>
      <c r="I40" s="228"/>
      <c r="J40" s="228"/>
      <c r="K40" s="228">
        <v>0</v>
      </c>
      <c r="L40" s="236"/>
      <c r="M40" s="228"/>
      <c r="N40" s="228"/>
      <c r="O40" s="228"/>
      <c r="P40" s="228"/>
      <c r="Q40" s="228"/>
      <c r="R40" s="228">
        <v>0</v>
      </c>
      <c r="S40" s="228"/>
      <c r="T40" s="219"/>
    </row>
    <row r="41" spans="3:20" ht="31.5" hidden="1" x14ac:dyDescent="0.25">
      <c r="C41" s="225" t="s">
        <v>484</v>
      </c>
      <c r="D41" s="233"/>
      <c r="E41" s="233"/>
      <c r="F41" s="228"/>
      <c r="G41" s="228">
        <v>0</v>
      </c>
      <c r="H41" s="228"/>
      <c r="I41" s="228"/>
      <c r="J41" s="228"/>
      <c r="K41" s="228">
        <v>0</v>
      </c>
      <c r="L41" s="236"/>
      <c r="M41" s="228"/>
      <c r="N41" s="228"/>
      <c r="O41" s="228"/>
      <c r="P41" s="228"/>
      <c r="Q41" s="228"/>
      <c r="R41" s="228">
        <v>0</v>
      </c>
      <c r="S41" s="228"/>
      <c r="T41" s="219"/>
    </row>
    <row r="42" spans="3:20" ht="15.75" hidden="1" x14ac:dyDescent="0.25">
      <c r="C42" s="225" t="s">
        <v>483</v>
      </c>
      <c r="D42" s="233"/>
      <c r="E42" s="233"/>
      <c r="F42" s="228"/>
      <c r="G42" s="228"/>
      <c r="H42" s="228"/>
      <c r="I42" s="228"/>
      <c r="J42" s="228"/>
      <c r="K42" s="228"/>
      <c r="L42" s="236"/>
      <c r="M42" s="228"/>
      <c r="N42" s="228"/>
      <c r="O42" s="228"/>
      <c r="P42" s="228"/>
      <c r="Q42" s="228"/>
      <c r="R42" s="228">
        <v>0</v>
      </c>
      <c r="S42" s="228"/>
      <c r="T42" s="219"/>
    </row>
    <row r="43" spans="3:20" ht="15.75" x14ac:dyDescent="0.25">
      <c r="C43" s="225" t="s">
        <v>482</v>
      </c>
      <c r="D43" s="233">
        <v>682200</v>
      </c>
      <c r="E43" s="233">
        <v>726308.24</v>
      </c>
      <c r="F43" s="208">
        <v>464603.24</v>
      </c>
      <c r="G43" s="228">
        <v>0</v>
      </c>
      <c r="H43" s="228">
        <v>0</v>
      </c>
      <c r="I43" s="228">
        <v>261705</v>
      </c>
      <c r="J43" s="228">
        <v>0</v>
      </c>
      <c r="K43" s="228">
        <v>0</v>
      </c>
      <c r="L43" s="228"/>
      <c r="M43" s="228"/>
      <c r="N43" s="228"/>
      <c r="O43" s="228"/>
      <c r="P43" s="228"/>
      <c r="Q43" s="228"/>
      <c r="R43" s="228">
        <f>SUM(F43:Q43)</f>
        <v>726308.24</v>
      </c>
      <c r="S43" s="228"/>
      <c r="T43" s="219"/>
    </row>
    <row r="44" spans="3:20" ht="31.5" x14ac:dyDescent="0.25">
      <c r="C44" s="225" t="s">
        <v>481</v>
      </c>
      <c r="D44" s="233">
        <v>0</v>
      </c>
      <c r="E44" s="233">
        <v>0</v>
      </c>
      <c r="F44" s="228">
        <v>0</v>
      </c>
      <c r="G44" s="228">
        <v>0</v>
      </c>
      <c r="H44" s="228">
        <v>0</v>
      </c>
      <c r="I44" s="228">
        <v>0</v>
      </c>
      <c r="J44" s="228">
        <v>0</v>
      </c>
      <c r="K44" s="228">
        <v>0</v>
      </c>
      <c r="L44" s="228"/>
      <c r="M44" s="228"/>
      <c r="N44" s="228"/>
      <c r="O44" s="228"/>
      <c r="P44" s="228"/>
      <c r="Q44" s="228"/>
      <c r="R44" s="228">
        <f>SUM(F44:Q44)</f>
        <v>0</v>
      </c>
      <c r="S44" s="228"/>
      <c r="T44" s="219"/>
    </row>
    <row r="45" spans="3:20" ht="15.75" x14ac:dyDescent="0.25">
      <c r="C45" s="227" t="s">
        <v>480</v>
      </c>
      <c r="D45" s="234">
        <v>0</v>
      </c>
      <c r="E45" s="234">
        <v>0</v>
      </c>
      <c r="F45" s="230">
        <v>0</v>
      </c>
      <c r="G45" s="228">
        <v>0</v>
      </c>
      <c r="H45" s="230">
        <v>0</v>
      </c>
      <c r="I45" s="230">
        <v>0</v>
      </c>
      <c r="J45" s="230">
        <v>0</v>
      </c>
      <c r="K45" s="228">
        <v>0</v>
      </c>
      <c r="L45" s="230">
        <v>0</v>
      </c>
      <c r="M45" s="230">
        <v>0</v>
      </c>
      <c r="N45" s="230">
        <v>0</v>
      </c>
      <c r="O45" s="230">
        <v>0</v>
      </c>
      <c r="P45" s="230">
        <v>0</v>
      </c>
      <c r="Q45" s="230">
        <v>0</v>
      </c>
      <c r="R45" s="228">
        <f>SUM(F45:Q45)</f>
        <v>0</v>
      </c>
      <c r="S45" s="228"/>
      <c r="T45" s="219"/>
    </row>
    <row r="46" spans="3:20" ht="15.75" x14ac:dyDescent="0.25">
      <c r="C46" s="225" t="s">
        <v>479</v>
      </c>
      <c r="D46" s="233">
        <v>0</v>
      </c>
      <c r="E46" s="233">
        <v>0</v>
      </c>
      <c r="F46" s="228">
        <v>0</v>
      </c>
      <c r="G46" s="228">
        <v>0</v>
      </c>
      <c r="H46" s="228">
        <v>0</v>
      </c>
      <c r="I46" s="228">
        <v>0</v>
      </c>
      <c r="J46" s="228">
        <v>0</v>
      </c>
      <c r="K46" s="228">
        <v>0</v>
      </c>
      <c r="L46" s="228">
        <v>0</v>
      </c>
      <c r="M46" s="228">
        <v>0</v>
      </c>
      <c r="N46" s="228">
        <v>0</v>
      </c>
      <c r="O46" s="228">
        <v>0</v>
      </c>
      <c r="P46" s="228">
        <v>0</v>
      </c>
      <c r="Q46" s="228"/>
      <c r="R46" s="228">
        <f>SUM(F46:Q46)</f>
        <v>0</v>
      </c>
      <c r="S46" s="228"/>
      <c r="T46" s="219"/>
    </row>
    <row r="47" spans="3:20" ht="31.5" x14ac:dyDescent="0.25">
      <c r="C47" s="225" t="s">
        <v>478</v>
      </c>
      <c r="D47" s="233">
        <v>0</v>
      </c>
      <c r="E47" s="233">
        <v>0</v>
      </c>
      <c r="F47" s="228">
        <v>0</v>
      </c>
      <c r="G47" s="228">
        <v>0</v>
      </c>
      <c r="H47" s="228">
        <v>0</v>
      </c>
      <c r="I47" s="228">
        <v>0</v>
      </c>
      <c r="J47" s="228">
        <v>0</v>
      </c>
      <c r="K47" s="228">
        <v>0</v>
      </c>
      <c r="L47" s="228">
        <v>0</v>
      </c>
      <c r="M47" s="228">
        <v>0</v>
      </c>
      <c r="N47" s="228">
        <v>0</v>
      </c>
      <c r="O47" s="228">
        <v>0</v>
      </c>
      <c r="P47" s="228">
        <v>0</v>
      </c>
      <c r="Q47" s="228"/>
      <c r="R47" s="228">
        <f>SUM(F47:Q47)</f>
        <v>0</v>
      </c>
      <c r="S47" s="228"/>
      <c r="T47" s="219"/>
    </row>
    <row r="48" spans="3:20" ht="31.5" x14ac:dyDescent="0.25">
      <c r="C48" s="225" t="s">
        <v>477</v>
      </c>
      <c r="D48" s="233">
        <v>0</v>
      </c>
      <c r="E48" s="233">
        <v>0</v>
      </c>
      <c r="F48" s="208">
        <v>0</v>
      </c>
      <c r="G48" s="228">
        <v>0</v>
      </c>
      <c r="H48" s="228">
        <v>0</v>
      </c>
      <c r="I48" s="228">
        <v>0</v>
      </c>
      <c r="J48" s="228">
        <v>0</v>
      </c>
      <c r="K48" s="228">
        <v>0</v>
      </c>
      <c r="L48" s="228">
        <v>0</v>
      </c>
      <c r="M48" s="228">
        <v>0</v>
      </c>
      <c r="N48" s="228">
        <v>0</v>
      </c>
      <c r="O48" s="228">
        <v>0</v>
      </c>
      <c r="P48" s="228">
        <v>0</v>
      </c>
      <c r="Q48" s="228"/>
      <c r="R48" s="228">
        <f>SUM(F48:Q48)</f>
        <v>0</v>
      </c>
      <c r="S48" s="228"/>
      <c r="T48" s="219"/>
    </row>
    <row r="49" spans="3:20" ht="31.5" hidden="1" x14ac:dyDescent="0.25">
      <c r="C49" s="225" t="s">
        <v>476</v>
      </c>
      <c r="D49" s="233">
        <v>0</v>
      </c>
      <c r="E49" s="233">
        <v>0</v>
      </c>
      <c r="F49" s="228"/>
      <c r="G49" s="228">
        <v>0</v>
      </c>
      <c r="H49" s="228">
        <v>0</v>
      </c>
      <c r="I49" s="228">
        <v>0</v>
      </c>
      <c r="J49" s="228">
        <v>0</v>
      </c>
      <c r="K49" s="228">
        <v>0</v>
      </c>
      <c r="L49" s="228">
        <v>0</v>
      </c>
      <c r="M49" s="228">
        <v>0</v>
      </c>
      <c r="N49" s="228">
        <v>0</v>
      </c>
      <c r="O49" s="228">
        <v>0</v>
      </c>
      <c r="P49" s="228">
        <v>0</v>
      </c>
      <c r="Q49" s="228"/>
      <c r="R49" s="228">
        <v>0</v>
      </c>
      <c r="S49" s="228"/>
      <c r="T49" s="219"/>
    </row>
    <row r="50" spans="3:20" ht="15.75" hidden="1" x14ac:dyDescent="0.25">
      <c r="C50" s="225" t="s">
        <v>475</v>
      </c>
      <c r="D50" s="233">
        <v>0</v>
      </c>
      <c r="E50" s="233">
        <v>0</v>
      </c>
      <c r="F50" s="228"/>
      <c r="G50" s="228">
        <v>0</v>
      </c>
      <c r="H50" s="228">
        <v>0</v>
      </c>
      <c r="I50" s="228">
        <v>0</v>
      </c>
      <c r="J50" s="228">
        <v>0</v>
      </c>
      <c r="K50" s="228">
        <v>0</v>
      </c>
      <c r="L50" s="228">
        <v>0</v>
      </c>
      <c r="M50" s="228">
        <v>0</v>
      </c>
      <c r="N50" s="228">
        <v>0</v>
      </c>
      <c r="O50" s="228">
        <v>0</v>
      </c>
      <c r="P50" s="228">
        <v>0</v>
      </c>
      <c r="Q50" s="228"/>
      <c r="R50" s="228">
        <v>0</v>
      </c>
      <c r="S50" s="228"/>
      <c r="T50" s="219"/>
    </row>
    <row r="51" spans="3:20" ht="40.5" customHeight="1" x14ac:dyDescent="0.25">
      <c r="C51" s="225" t="s">
        <v>474</v>
      </c>
      <c r="D51" s="233">
        <v>0</v>
      </c>
      <c r="E51" s="233">
        <v>0</v>
      </c>
      <c r="F51" s="208">
        <v>0</v>
      </c>
      <c r="G51" s="228">
        <v>0</v>
      </c>
      <c r="H51" s="228">
        <v>0</v>
      </c>
      <c r="I51" s="228">
        <v>0</v>
      </c>
      <c r="J51" s="228">
        <v>0</v>
      </c>
      <c r="K51" s="228">
        <v>0</v>
      </c>
      <c r="L51" s="228">
        <v>0</v>
      </c>
      <c r="M51" s="228">
        <v>0</v>
      </c>
      <c r="N51" s="228">
        <v>0</v>
      </c>
      <c r="O51" s="228">
        <v>0</v>
      </c>
      <c r="P51" s="228">
        <v>0</v>
      </c>
      <c r="Q51" s="228"/>
      <c r="R51" s="228">
        <f>SUM(F51:Q51)</f>
        <v>0</v>
      </c>
      <c r="S51" s="228"/>
      <c r="T51" s="219"/>
    </row>
    <row r="52" spans="3:20" ht="15.75" x14ac:dyDescent="0.25">
      <c r="C52" s="227" t="s">
        <v>473</v>
      </c>
      <c r="D52" s="234">
        <f>D53+D54+D55+D56+D57+D58+D59+D60+D61</f>
        <v>63230366</v>
      </c>
      <c r="E52" s="234">
        <f>E53+E54+E55+E56+E57+E58+E59+E60+E61</f>
        <v>63280366</v>
      </c>
      <c r="F52" s="234">
        <f>F53+F54+F55+F56+F57+F58+F59+F60+F61</f>
        <v>324344.61000000004</v>
      </c>
      <c r="G52" s="234">
        <f>G53+G54+G55+G56+G57+G58+G59+G60+G61</f>
        <v>1009088.36</v>
      </c>
      <c r="H52" s="234">
        <f>H53+H54+H55+H56+H57+H58+H59+H60+H61</f>
        <v>507870.66000000003</v>
      </c>
      <c r="I52" s="234">
        <f>I53+I54+I55+I56+I57+I58+I59+I60+I61</f>
        <v>688349.67</v>
      </c>
      <c r="J52" s="234">
        <f>J53+J54+J55+J56+J57+J58+J59+J60+J61</f>
        <v>7901365.1799999997</v>
      </c>
      <c r="K52" s="234">
        <f>K53+K54+K55+K56+K57+K58+K59+K60+K61</f>
        <v>54606.38</v>
      </c>
      <c r="L52" s="234">
        <f>L53+L54+L55+L56+L57+L58+L59+L60+L61</f>
        <v>0</v>
      </c>
      <c r="M52" s="234">
        <f>M53+M54+M55+M56+M57+M58+M59+M60+M61</f>
        <v>0</v>
      </c>
      <c r="N52" s="230">
        <f>SUM(N53:N61)</f>
        <v>0</v>
      </c>
      <c r="O52" s="235">
        <f>SUM(O53:O61)</f>
        <v>0</v>
      </c>
      <c r="P52" s="235">
        <f>SUM(P53:P61)</f>
        <v>0</v>
      </c>
      <c r="Q52" s="235">
        <f>SUM(Q53:Q61)</f>
        <v>0</v>
      </c>
      <c r="R52" s="230">
        <f>SUM(F52:Q52)</f>
        <v>10485624.860000001</v>
      </c>
      <c r="S52" s="230"/>
      <c r="T52" s="219"/>
    </row>
    <row r="53" spans="3:20" ht="15.75" x14ac:dyDescent="0.25">
      <c r="C53" s="225" t="s">
        <v>472</v>
      </c>
      <c r="D53" s="233">
        <v>29022696</v>
      </c>
      <c r="E53" s="233">
        <v>28002696</v>
      </c>
      <c r="F53" s="228">
        <v>299014.34000000003</v>
      </c>
      <c r="G53" s="228">
        <v>987674.86</v>
      </c>
      <c r="H53" s="228">
        <v>409494.19</v>
      </c>
      <c r="I53" s="228">
        <v>74694.91</v>
      </c>
      <c r="J53" s="228">
        <v>7169145.3700000001</v>
      </c>
      <c r="K53" s="218">
        <v>34180.85</v>
      </c>
      <c r="L53" s="228"/>
      <c r="M53" s="228"/>
      <c r="N53" s="228"/>
      <c r="O53" s="228"/>
      <c r="P53" s="228"/>
      <c r="Q53" s="228"/>
      <c r="R53" s="228">
        <f>SUM(F53:Q53)</f>
        <v>8974204.5199999996</v>
      </c>
      <c r="S53" s="228"/>
      <c r="T53" s="219"/>
    </row>
    <row r="54" spans="3:20" ht="31.5" x14ac:dyDescent="0.25">
      <c r="C54" s="225" t="s">
        <v>471</v>
      </c>
      <c r="D54" s="233">
        <v>2382995</v>
      </c>
      <c r="E54" s="233">
        <v>2382995</v>
      </c>
      <c r="F54" s="228">
        <v>0</v>
      </c>
      <c r="G54" s="228">
        <v>0</v>
      </c>
      <c r="H54" s="228">
        <v>0</v>
      </c>
      <c r="I54" s="228">
        <v>0</v>
      </c>
      <c r="J54" s="228">
        <v>0</v>
      </c>
      <c r="K54" s="228">
        <v>0</v>
      </c>
      <c r="L54" s="228"/>
      <c r="M54" s="228"/>
      <c r="N54" s="228"/>
      <c r="O54" s="228"/>
      <c r="P54" s="228"/>
      <c r="Q54" s="228"/>
      <c r="R54" s="228">
        <f>SUM(F54:Q54)</f>
        <v>0</v>
      </c>
      <c r="S54" s="228"/>
      <c r="T54" s="219"/>
    </row>
    <row r="55" spans="3:20" ht="15.75" x14ac:dyDescent="0.25">
      <c r="C55" s="225" t="s">
        <v>470</v>
      </c>
      <c r="D55" s="233">
        <v>998753</v>
      </c>
      <c r="E55" s="233">
        <v>1048753</v>
      </c>
      <c r="F55" s="228">
        <v>0</v>
      </c>
      <c r="G55" s="228">
        <v>0</v>
      </c>
      <c r="H55" s="228">
        <v>0</v>
      </c>
      <c r="I55" s="228">
        <v>0</v>
      </c>
      <c r="J55" s="228">
        <v>1917.5</v>
      </c>
      <c r="K55" s="228">
        <v>0</v>
      </c>
      <c r="L55" s="228"/>
      <c r="M55" s="228"/>
      <c r="N55" s="228"/>
      <c r="O55" s="228"/>
      <c r="P55" s="228"/>
      <c r="Q55" s="228"/>
      <c r="R55" s="228">
        <f>SUM(F55:Q55)</f>
        <v>1917.5</v>
      </c>
      <c r="S55" s="228"/>
      <c r="T55" s="219"/>
    </row>
    <row r="56" spans="3:20" ht="31.5" x14ac:dyDescent="0.25">
      <c r="C56" s="225" t="s">
        <v>469</v>
      </c>
      <c r="D56" s="233">
        <v>18765672</v>
      </c>
      <c r="E56" s="233">
        <v>18935672</v>
      </c>
      <c r="F56" s="228">
        <v>0</v>
      </c>
      <c r="G56" s="228">
        <v>0</v>
      </c>
      <c r="H56" s="228">
        <v>0</v>
      </c>
      <c r="I56" s="228">
        <v>0</v>
      </c>
      <c r="J56" s="228">
        <v>3576</v>
      </c>
      <c r="K56" s="228">
        <v>0</v>
      </c>
      <c r="L56" s="228"/>
      <c r="M56" s="228"/>
      <c r="N56" s="228"/>
      <c r="O56" s="228"/>
      <c r="P56" s="228"/>
      <c r="Q56" s="228"/>
      <c r="R56" s="228">
        <f>SUM(F56:Q56)</f>
        <v>3576</v>
      </c>
      <c r="S56" s="228"/>
      <c r="T56" s="219"/>
    </row>
    <row r="57" spans="3:20" ht="17.25" customHeight="1" x14ac:dyDescent="0.25">
      <c r="C57" s="225" t="s">
        <v>468</v>
      </c>
      <c r="D57" s="233">
        <v>9276413</v>
      </c>
      <c r="E57" s="233">
        <v>9226413</v>
      </c>
      <c r="F57" s="228">
        <v>25330.27</v>
      </c>
      <c r="G57" s="228">
        <v>0</v>
      </c>
      <c r="H57" s="228">
        <v>8723</v>
      </c>
      <c r="I57" s="228">
        <v>0</v>
      </c>
      <c r="J57" s="228">
        <v>726726.31</v>
      </c>
      <c r="K57" s="218">
        <v>17945.53</v>
      </c>
      <c r="L57" s="228"/>
      <c r="M57" s="228"/>
      <c r="N57" s="228"/>
      <c r="O57" s="228"/>
      <c r="P57" s="228"/>
      <c r="Q57" s="228"/>
      <c r="R57" s="228">
        <f>SUM(F57:Q57)</f>
        <v>778725.1100000001</v>
      </c>
      <c r="S57" s="228"/>
      <c r="T57" s="219"/>
    </row>
    <row r="58" spans="3:20" ht="15.75" x14ac:dyDescent="0.25">
      <c r="C58" s="225" t="s">
        <v>467</v>
      </c>
      <c r="D58" s="233">
        <v>739570</v>
      </c>
      <c r="E58" s="233">
        <v>1739570</v>
      </c>
      <c r="F58" s="228">
        <v>0</v>
      </c>
      <c r="G58" s="228">
        <v>21413.5</v>
      </c>
      <c r="H58" s="228">
        <v>89653.47</v>
      </c>
      <c r="I58" s="228">
        <v>0</v>
      </c>
      <c r="J58" s="228">
        <v>0</v>
      </c>
      <c r="K58" s="228">
        <v>0</v>
      </c>
      <c r="L58" s="228"/>
      <c r="M58" s="228"/>
      <c r="N58" s="228"/>
      <c r="O58" s="228"/>
      <c r="P58" s="228"/>
      <c r="Q58" s="228"/>
      <c r="R58" s="228">
        <f>SUM(F58:Q58)</f>
        <v>111066.97</v>
      </c>
      <c r="S58" s="228"/>
      <c r="T58" s="219"/>
    </row>
    <row r="59" spans="3:20" ht="19.5" customHeight="1" x14ac:dyDescent="0.25">
      <c r="C59" s="225" t="s">
        <v>466</v>
      </c>
      <c r="D59" s="233">
        <v>0</v>
      </c>
      <c r="E59" s="233">
        <v>0</v>
      </c>
      <c r="F59" s="228">
        <v>0</v>
      </c>
      <c r="G59" s="228">
        <v>0</v>
      </c>
      <c r="H59" s="228">
        <v>0</v>
      </c>
      <c r="I59" s="228">
        <v>0</v>
      </c>
      <c r="J59" s="228">
        <v>0</v>
      </c>
      <c r="K59" s="228">
        <v>0</v>
      </c>
      <c r="L59" s="228"/>
      <c r="M59" s="228"/>
      <c r="N59" s="228"/>
      <c r="O59" s="228"/>
      <c r="P59" s="228"/>
      <c r="Q59" s="228"/>
      <c r="R59" s="228">
        <f>SUM(F59:Q59)</f>
        <v>0</v>
      </c>
      <c r="S59" s="228"/>
      <c r="T59" s="219"/>
    </row>
    <row r="60" spans="3:20" ht="17.25" customHeight="1" x14ac:dyDescent="0.25">
      <c r="C60" s="225" t="s">
        <v>465</v>
      </c>
      <c r="D60" s="233">
        <v>1713155</v>
      </c>
      <c r="E60" s="233">
        <v>1713155</v>
      </c>
      <c r="F60" s="228">
        <v>0</v>
      </c>
      <c r="G60" s="228">
        <v>0</v>
      </c>
      <c r="H60" s="228">
        <v>0</v>
      </c>
      <c r="I60" s="228">
        <v>613654.76</v>
      </c>
      <c r="J60" s="228">
        <v>0</v>
      </c>
      <c r="K60" s="228">
        <v>2480</v>
      </c>
      <c r="L60" s="228"/>
      <c r="M60" s="228"/>
      <c r="N60" s="228"/>
      <c r="O60" s="228"/>
      <c r="P60" s="228"/>
      <c r="Q60" s="228"/>
      <c r="R60" s="228">
        <f>SUM(F60:Q60)</f>
        <v>616134.76</v>
      </c>
      <c r="S60" s="228"/>
      <c r="T60" s="219"/>
    </row>
    <row r="61" spans="3:20" ht="44.25" customHeight="1" x14ac:dyDescent="0.25">
      <c r="C61" s="225" t="s">
        <v>464</v>
      </c>
      <c r="D61" s="233">
        <v>331112</v>
      </c>
      <c r="E61" s="233">
        <v>231112</v>
      </c>
      <c r="F61" s="228">
        <v>0</v>
      </c>
      <c r="G61" s="228">
        <v>0</v>
      </c>
      <c r="H61" s="228">
        <v>0</v>
      </c>
      <c r="I61" s="228">
        <v>0</v>
      </c>
      <c r="J61" s="228">
        <v>0</v>
      </c>
      <c r="K61" s="228">
        <v>0</v>
      </c>
      <c r="L61" s="228"/>
      <c r="M61" s="228"/>
      <c r="N61" s="228"/>
      <c r="O61" s="228"/>
      <c r="P61" s="228"/>
      <c r="Q61" s="228"/>
      <c r="R61" s="228">
        <f>SUM(F61:Q61)</f>
        <v>0</v>
      </c>
      <c r="S61" s="228"/>
      <c r="T61" s="219"/>
    </row>
    <row r="62" spans="3:20" ht="15.75" x14ac:dyDescent="0.25">
      <c r="C62" s="227" t="s">
        <v>463</v>
      </c>
      <c r="D62" s="234">
        <f>D63+D64+D65</f>
        <v>168976447</v>
      </c>
      <c r="E62" s="234">
        <f>E63+E64+E65</f>
        <v>171612344.88</v>
      </c>
      <c r="F62" s="234">
        <f>F63+F64+F65</f>
        <v>14794360.66</v>
      </c>
      <c r="G62" s="234">
        <f>G63+G64+G65</f>
        <v>16126766.949999999</v>
      </c>
      <c r="H62" s="234">
        <f>H63+H64+H65</f>
        <v>13828861.02</v>
      </c>
      <c r="I62" s="234">
        <f>I63+I64+I65</f>
        <v>16769439.07</v>
      </c>
      <c r="J62" s="234">
        <f>J63+J64+J65</f>
        <v>13266690.1</v>
      </c>
      <c r="K62" s="234">
        <f>K63+K64+K65</f>
        <v>19448496.399999999</v>
      </c>
      <c r="L62" s="230">
        <v>0</v>
      </c>
      <c r="M62" s="230">
        <v>0</v>
      </c>
      <c r="N62" s="235">
        <f>SUM(N63)</f>
        <v>0</v>
      </c>
      <c r="O62" s="235">
        <f>SUM(O63)</f>
        <v>0</v>
      </c>
      <c r="P62" s="235">
        <f>SUM(P64)</f>
        <v>0</v>
      </c>
      <c r="Q62" s="235">
        <f>SUM(Q64)</f>
        <v>0</v>
      </c>
      <c r="R62" s="230">
        <f>SUM(F62:Q62)</f>
        <v>94234614.199999988</v>
      </c>
      <c r="S62" s="230"/>
      <c r="T62" s="219"/>
    </row>
    <row r="63" spans="3:20" ht="15.75" x14ac:dyDescent="0.25">
      <c r="C63" s="225" t="s">
        <v>462</v>
      </c>
      <c r="D63" s="233">
        <v>27038353</v>
      </c>
      <c r="E63" s="233">
        <v>29574250.879999999</v>
      </c>
      <c r="F63" s="228">
        <v>795036.69</v>
      </c>
      <c r="G63" s="228">
        <v>866639.1</v>
      </c>
      <c r="H63" s="228">
        <v>139620.82</v>
      </c>
      <c r="I63" s="228">
        <v>169388.27</v>
      </c>
      <c r="J63" s="228">
        <v>704237.65</v>
      </c>
      <c r="K63" s="228">
        <v>0</v>
      </c>
      <c r="L63" s="228"/>
      <c r="M63" s="228"/>
      <c r="N63" s="228"/>
      <c r="O63" s="228"/>
      <c r="P63"/>
      <c r="Q63" s="228"/>
      <c r="R63" s="228">
        <f>SUM(F63:Q63)</f>
        <v>2674922.5300000003</v>
      </c>
      <c r="S63" s="228"/>
      <c r="T63" s="219"/>
    </row>
    <row r="64" spans="3:20" ht="15.75" x14ac:dyDescent="0.25">
      <c r="C64" s="225" t="s">
        <v>461</v>
      </c>
      <c r="D64" s="233">
        <v>141938094</v>
      </c>
      <c r="E64" s="233">
        <v>142038094</v>
      </c>
      <c r="F64" s="228">
        <v>13999323.970000001</v>
      </c>
      <c r="G64" s="228">
        <v>15260127.85</v>
      </c>
      <c r="H64" s="228">
        <v>13689240.199999999</v>
      </c>
      <c r="I64" s="228">
        <v>16600050.800000001</v>
      </c>
      <c r="J64" s="228">
        <v>12562452.449999999</v>
      </c>
      <c r="K64" s="228">
        <v>19448496.399999999</v>
      </c>
      <c r="L64" s="228"/>
      <c r="M64" s="228"/>
      <c r="N64" s="228"/>
      <c r="O64" s="228"/>
      <c r="P64" s="228"/>
      <c r="Q64" s="228"/>
      <c r="R64" s="228">
        <f>SUM(F64:Q64)</f>
        <v>91559691.669999987</v>
      </c>
      <c r="S64" s="228"/>
      <c r="T64" s="219"/>
    </row>
    <row r="65" spans="3:20" ht="15.75" x14ac:dyDescent="0.25">
      <c r="C65" s="225" t="s">
        <v>460</v>
      </c>
      <c r="D65" s="233">
        <v>0</v>
      </c>
      <c r="E65" s="233">
        <v>0</v>
      </c>
      <c r="F65" s="228">
        <v>0</v>
      </c>
      <c r="G65" s="228">
        <v>0</v>
      </c>
      <c r="H65" s="228">
        <v>0</v>
      </c>
      <c r="I65" s="228">
        <v>0</v>
      </c>
      <c r="J65" s="228">
        <v>0</v>
      </c>
      <c r="K65" s="228">
        <v>0</v>
      </c>
      <c r="L65" s="228"/>
      <c r="M65" s="228"/>
      <c r="N65" s="228"/>
      <c r="O65" s="228"/>
      <c r="P65" s="228"/>
      <c r="Q65" s="228"/>
      <c r="R65" s="228">
        <f>SUM(F65:Q65)</f>
        <v>0</v>
      </c>
      <c r="S65" s="228"/>
      <c r="T65" s="219"/>
    </row>
    <row r="66" spans="3:20" ht="31.5" x14ac:dyDescent="0.25">
      <c r="C66" s="227" t="s">
        <v>459</v>
      </c>
      <c r="D66" s="234">
        <f>+D67+D68</f>
        <v>0</v>
      </c>
      <c r="E66" s="234">
        <f>+E67+E68</f>
        <v>0</v>
      </c>
      <c r="F66" s="234">
        <f>+F67+F68</f>
        <v>0</v>
      </c>
      <c r="G66" s="234">
        <f>+G67+G68</f>
        <v>0</v>
      </c>
      <c r="H66" s="234">
        <f>+H67+H68</f>
        <v>0</v>
      </c>
      <c r="I66" s="234">
        <f>+I67+I68</f>
        <v>0</v>
      </c>
      <c r="J66" s="234">
        <f>+J67+J68</f>
        <v>0</v>
      </c>
      <c r="K66" s="234">
        <f>+K67+K68</f>
        <v>0</v>
      </c>
      <c r="L66" s="230">
        <v>0</v>
      </c>
      <c r="M66" s="230">
        <v>0</v>
      </c>
      <c r="N66" s="230">
        <v>0</v>
      </c>
      <c r="O66" s="230">
        <v>0</v>
      </c>
      <c r="P66" s="230">
        <v>0</v>
      </c>
      <c r="Q66" s="230">
        <v>0</v>
      </c>
      <c r="R66" s="228">
        <f>SUM(F66:Q66)</f>
        <v>0</v>
      </c>
      <c r="S66" s="228"/>
      <c r="T66" s="219"/>
    </row>
    <row r="67" spans="3:20" ht="15.75" x14ac:dyDescent="0.25">
      <c r="C67" s="225" t="s">
        <v>458</v>
      </c>
      <c r="D67" s="233">
        <v>0</v>
      </c>
      <c r="E67" s="233">
        <v>0</v>
      </c>
      <c r="F67" s="228">
        <v>0</v>
      </c>
      <c r="G67" s="228">
        <v>0</v>
      </c>
      <c r="H67" s="228">
        <v>0</v>
      </c>
      <c r="I67" s="228">
        <v>0</v>
      </c>
      <c r="J67" s="228">
        <v>0</v>
      </c>
      <c r="K67" s="228">
        <v>0</v>
      </c>
      <c r="L67" s="228">
        <v>0</v>
      </c>
      <c r="M67" s="228">
        <v>0</v>
      </c>
      <c r="N67" s="228">
        <v>0</v>
      </c>
      <c r="O67" s="228">
        <v>0</v>
      </c>
      <c r="P67" s="228">
        <v>0</v>
      </c>
      <c r="Q67" s="228"/>
      <c r="R67" s="228">
        <f>SUM(F67:Q67)</f>
        <v>0</v>
      </c>
      <c r="S67" s="228"/>
      <c r="T67" s="219"/>
    </row>
    <row r="68" spans="3:20" ht="31.5" x14ac:dyDescent="0.25">
      <c r="C68" s="225" t="s">
        <v>457</v>
      </c>
      <c r="D68" s="233">
        <v>0</v>
      </c>
      <c r="E68" s="233">
        <v>0</v>
      </c>
      <c r="F68" s="228">
        <v>0</v>
      </c>
      <c r="G68" s="228">
        <v>0</v>
      </c>
      <c r="H68" s="228">
        <v>0</v>
      </c>
      <c r="I68" s="228">
        <v>0</v>
      </c>
      <c r="J68" s="228">
        <v>0</v>
      </c>
      <c r="K68" s="228">
        <v>0</v>
      </c>
      <c r="L68" s="228">
        <v>0</v>
      </c>
      <c r="M68" s="228">
        <v>0</v>
      </c>
      <c r="N68" s="228">
        <v>0</v>
      </c>
      <c r="O68" s="228">
        <v>0</v>
      </c>
      <c r="P68" s="228">
        <v>0</v>
      </c>
      <c r="Q68" s="228"/>
      <c r="R68" s="228">
        <f>SUM(F68:Q68)</f>
        <v>0</v>
      </c>
      <c r="S68" s="228"/>
      <c r="T68" s="219"/>
    </row>
    <row r="69" spans="3:20" ht="15.75" x14ac:dyDescent="0.25">
      <c r="C69" s="227" t="s">
        <v>456</v>
      </c>
      <c r="D69" s="234">
        <v>0</v>
      </c>
      <c r="E69" s="234">
        <v>0</v>
      </c>
      <c r="F69" s="230">
        <v>0</v>
      </c>
      <c r="G69" s="228">
        <v>0</v>
      </c>
      <c r="H69" s="230">
        <v>0</v>
      </c>
      <c r="I69" s="230">
        <v>0</v>
      </c>
      <c r="J69" s="230">
        <v>0</v>
      </c>
      <c r="K69" s="228">
        <v>0</v>
      </c>
      <c r="L69" s="230">
        <v>0</v>
      </c>
      <c r="M69" s="230">
        <v>0</v>
      </c>
      <c r="N69" s="230">
        <v>0</v>
      </c>
      <c r="O69" s="230">
        <v>0</v>
      </c>
      <c r="P69" s="230">
        <v>0</v>
      </c>
      <c r="Q69" s="230">
        <v>0</v>
      </c>
      <c r="R69" s="228">
        <f>SUM(F69:Q69)</f>
        <v>0</v>
      </c>
      <c r="S69" s="228"/>
      <c r="T69" s="219"/>
    </row>
    <row r="70" spans="3:20" ht="15.75" x14ac:dyDescent="0.25">
      <c r="C70" s="225" t="s">
        <v>455</v>
      </c>
      <c r="D70" s="233">
        <v>0</v>
      </c>
      <c r="E70" s="233">
        <v>0</v>
      </c>
      <c r="F70" s="228">
        <v>0</v>
      </c>
      <c r="G70" s="228">
        <v>0</v>
      </c>
      <c r="H70" s="228">
        <v>0</v>
      </c>
      <c r="I70" s="228">
        <v>0</v>
      </c>
      <c r="J70" s="228">
        <v>0</v>
      </c>
      <c r="K70" s="228">
        <v>0</v>
      </c>
      <c r="L70" s="228">
        <v>0</v>
      </c>
      <c r="M70" s="228">
        <v>0</v>
      </c>
      <c r="N70" s="228">
        <v>0</v>
      </c>
      <c r="O70" s="228">
        <v>0</v>
      </c>
      <c r="P70" s="228">
        <v>0</v>
      </c>
      <c r="Q70" s="228"/>
      <c r="R70" s="228">
        <f>SUM(F70:Q70)</f>
        <v>0</v>
      </c>
      <c r="S70" s="228"/>
      <c r="T70" s="219"/>
    </row>
    <row r="71" spans="3:20" ht="15.75" x14ac:dyDescent="0.25">
      <c r="C71" s="232" t="s">
        <v>454</v>
      </c>
      <c r="D71" s="231">
        <f>D72+D73</f>
        <v>0</v>
      </c>
      <c r="E71" s="231">
        <f>E72+E73</f>
        <v>0</v>
      </c>
      <c r="F71" s="230"/>
      <c r="G71" s="228">
        <v>0</v>
      </c>
      <c r="H71" s="230"/>
      <c r="I71" s="230"/>
      <c r="J71" s="230"/>
      <c r="K71" s="228">
        <v>0</v>
      </c>
      <c r="L71" s="230">
        <v>0</v>
      </c>
      <c r="M71" s="230"/>
      <c r="N71" s="230"/>
      <c r="O71" s="230"/>
      <c r="P71" s="230"/>
      <c r="Q71" s="230"/>
      <c r="R71" s="228">
        <f>SUM(F71:Q71)</f>
        <v>0</v>
      </c>
      <c r="S71" s="228"/>
      <c r="T71" s="219"/>
    </row>
    <row r="72" spans="3:20" ht="15.75" x14ac:dyDescent="0.25">
      <c r="C72" s="227" t="s">
        <v>453</v>
      </c>
      <c r="D72" s="231">
        <v>0</v>
      </c>
      <c r="E72" s="231">
        <v>0</v>
      </c>
      <c r="F72" s="230">
        <v>0</v>
      </c>
      <c r="G72" s="228">
        <v>0</v>
      </c>
      <c r="H72" s="230">
        <v>0</v>
      </c>
      <c r="I72" s="230"/>
      <c r="J72" s="228">
        <v>0</v>
      </c>
      <c r="K72" s="228">
        <v>0</v>
      </c>
      <c r="L72" s="230">
        <v>0</v>
      </c>
      <c r="M72" s="228">
        <v>0</v>
      </c>
      <c r="N72" s="230">
        <v>0</v>
      </c>
      <c r="O72" s="230">
        <v>0</v>
      </c>
      <c r="P72" s="228">
        <v>0</v>
      </c>
      <c r="Q72" s="230">
        <v>0</v>
      </c>
      <c r="R72" s="228">
        <f>SUM(F72:Q72)</f>
        <v>0</v>
      </c>
      <c r="S72" s="228"/>
      <c r="T72" s="219"/>
    </row>
    <row r="73" spans="3:20" ht="15.75" x14ac:dyDescent="0.25">
      <c r="C73" s="225" t="s">
        <v>452</v>
      </c>
      <c r="D73" s="229">
        <v>0</v>
      </c>
      <c r="E73" s="229">
        <v>0</v>
      </c>
      <c r="F73" s="228">
        <v>0</v>
      </c>
      <c r="G73" s="228">
        <v>0</v>
      </c>
      <c r="H73" s="228"/>
      <c r="I73" s="228">
        <v>0</v>
      </c>
      <c r="J73" s="228"/>
      <c r="K73" s="228">
        <v>0</v>
      </c>
      <c r="L73" s="228"/>
      <c r="M73" s="228"/>
      <c r="N73" s="228"/>
      <c r="O73" s="228"/>
      <c r="P73" s="228"/>
      <c r="Q73" s="228"/>
      <c r="R73" s="228">
        <f>SUM(F73:Q73)</f>
        <v>0</v>
      </c>
      <c r="S73" s="228"/>
      <c r="T73" s="219"/>
    </row>
    <row r="74" spans="3:20" ht="23.25" customHeight="1" x14ac:dyDescent="0.25">
      <c r="C74" s="225" t="s">
        <v>451</v>
      </c>
      <c r="D74" s="229">
        <v>0</v>
      </c>
      <c r="E74" s="229">
        <v>0</v>
      </c>
      <c r="F74" s="228">
        <v>0</v>
      </c>
      <c r="G74" s="228">
        <v>0</v>
      </c>
      <c r="H74" s="228">
        <v>0</v>
      </c>
      <c r="I74" s="228">
        <v>0</v>
      </c>
      <c r="J74" s="228">
        <v>0</v>
      </c>
      <c r="K74" s="228">
        <v>0</v>
      </c>
      <c r="L74" s="228"/>
      <c r="M74" s="228"/>
      <c r="N74" s="228"/>
      <c r="O74" s="228"/>
      <c r="P74" s="228"/>
      <c r="Q74" s="228"/>
      <c r="R74" s="228">
        <f>SUM(F74:Q74)</f>
        <v>0</v>
      </c>
      <c r="S74" s="228"/>
      <c r="T74" s="219"/>
    </row>
    <row r="75" spans="3:20" ht="15.75" x14ac:dyDescent="0.25">
      <c r="C75" s="227" t="s">
        <v>450</v>
      </c>
      <c r="D75" s="231">
        <f>D76+D77</f>
        <v>10000000</v>
      </c>
      <c r="E75" s="231">
        <f>E76+E77</f>
        <v>10000000</v>
      </c>
      <c r="F75" s="231">
        <f>+F76+F77</f>
        <v>6393049.9900000002</v>
      </c>
      <c r="G75" s="231">
        <f>G76+G77</f>
        <v>62105.55</v>
      </c>
      <c r="H75" s="231">
        <f>H76+H77</f>
        <v>0</v>
      </c>
      <c r="I75" s="231">
        <f>I76+I77</f>
        <v>0</v>
      </c>
      <c r="J75" s="231">
        <f>J76+J77</f>
        <v>464047.79</v>
      </c>
      <c r="K75" s="231">
        <f>K76+K77</f>
        <v>0</v>
      </c>
      <c r="L75" s="230">
        <v>0</v>
      </c>
      <c r="M75" s="230">
        <v>0</v>
      </c>
      <c r="N75" s="230">
        <v>0</v>
      </c>
      <c r="O75" s="230">
        <v>0</v>
      </c>
      <c r="P75" s="230">
        <v>0</v>
      </c>
      <c r="Q75" s="230">
        <v>0</v>
      </c>
      <c r="R75" s="230">
        <f>SUM(F75:Q75)</f>
        <v>6919203.3300000001</v>
      </c>
      <c r="S75" s="230"/>
      <c r="T75" s="219"/>
    </row>
    <row r="76" spans="3:20" ht="15.75" x14ac:dyDescent="0.25">
      <c r="C76" s="225" t="s">
        <v>449</v>
      </c>
      <c r="D76" s="229">
        <v>10000000</v>
      </c>
      <c r="E76" s="229">
        <v>10000000</v>
      </c>
      <c r="F76" s="208">
        <v>6393049.9900000002</v>
      </c>
      <c r="G76" s="208">
        <v>62105.55</v>
      </c>
      <c r="H76" s="208">
        <v>0</v>
      </c>
      <c r="I76" s="208">
        <v>0</v>
      </c>
      <c r="J76" s="208">
        <v>464047.79</v>
      </c>
      <c r="K76" s="208">
        <v>0</v>
      </c>
      <c r="L76" s="208"/>
      <c r="M76" s="208"/>
      <c r="N76" s="208"/>
      <c r="O76" s="208"/>
      <c r="P76" s="208"/>
      <c r="Q76" s="208"/>
      <c r="R76" s="208">
        <f>SUM(F76:Q76)</f>
        <v>6919203.3300000001</v>
      </c>
      <c r="S76" s="228"/>
      <c r="T76" s="219"/>
    </row>
    <row r="77" spans="3:20" ht="15.75" x14ac:dyDescent="0.25">
      <c r="C77" s="225" t="s">
        <v>448</v>
      </c>
      <c r="D77" s="224">
        <v>0</v>
      </c>
      <c r="E77" s="224">
        <v>0</v>
      </c>
      <c r="F77" s="208">
        <v>0</v>
      </c>
      <c r="G77" s="208">
        <v>0</v>
      </c>
      <c r="H77" s="208">
        <v>0</v>
      </c>
      <c r="I77" s="208">
        <v>0</v>
      </c>
      <c r="J77" s="208">
        <v>0</v>
      </c>
      <c r="K77" s="208">
        <v>0</v>
      </c>
      <c r="L77" s="208"/>
      <c r="M77" s="208"/>
      <c r="N77" s="208"/>
      <c r="O77" s="208"/>
      <c r="P77" s="208"/>
      <c r="Q77" s="208"/>
      <c r="R77" s="208"/>
      <c r="S77" s="228"/>
      <c r="T77" s="219"/>
    </row>
    <row r="78" spans="3:20" ht="15.75" x14ac:dyDescent="0.25">
      <c r="C78" s="227" t="s">
        <v>447</v>
      </c>
      <c r="D78" s="226">
        <v>0</v>
      </c>
      <c r="E78" s="226">
        <v>0</v>
      </c>
      <c r="F78" s="208">
        <v>0</v>
      </c>
      <c r="G78" s="208">
        <v>0</v>
      </c>
      <c r="H78" s="208">
        <v>0</v>
      </c>
      <c r="I78" s="208">
        <v>0</v>
      </c>
      <c r="J78" s="208">
        <v>0</v>
      </c>
      <c r="K78" s="208">
        <v>0</v>
      </c>
      <c r="L78" s="208"/>
      <c r="M78" s="208"/>
      <c r="N78" s="208"/>
      <c r="O78" s="208"/>
      <c r="P78" s="208"/>
      <c r="Q78" s="208"/>
      <c r="R78" s="208"/>
      <c r="S78" s="208"/>
      <c r="T78" s="219"/>
    </row>
    <row r="79" spans="3:20" ht="15.75" x14ac:dyDescent="0.25">
      <c r="C79" s="225" t="s">
        <v>446</v>
      </c>
      <c r="D79" s="224">
        <v>0</v>
      </c>
      <c r="E79" s="224">
        <v>0</v>
      </c>
      <c r="F79" s="223">
        <v>0</v>
      </c>
      <c r="G79" s="223">
        <v>0</v>
      </c>
      <c r="H79" s="223"/>
      <c r="I79" s="223">
        <v>0</v>
      </c>
      <c r="J79" s="223">
        <v>0</v>
      </c>
      <c r="K79" s="223">
        <v>0</v>
      </c>
      <c r="L79" s="223"/>
      <c r="M79" s="223"/>
      <c r="N79" s="223"/>
      <c r="O79" s="223"/>
      <c r="P79" s="223"/>
      <c r="Q79" s="223"/>
      <c r="R79" s="223">
        <v>0</v>
      </c>
      <c r="S79" s="223"/>
      <c r="T79" s="219"/>
    </row>
    <row r="80" spans="3:20" ht="16.5" thickBot="1" x14ac:dyDescent="0.3">
      <c r="C80" s="222" t="s">
        <v>445</v>
      </c>
      <c r="D80" s="221">
        <f>D10+D16+D26+D36+D52+D62+D75</f>
        <v>1707625225</v>
      </c>
      <c r="E80" s="221">
        <f>E10+E16+E26+E36+E52+E62+E75</f>
        <v>1707625225</v>
      </c>
      <c r="F80" s="221">
        <f>F10+F16+F26+F36+F52+F62+F75</f>
        <v>102720704.30999999</v>
      </c>
      <c r="G80" s="221">
        <f>G10+G16+G26+G36+G52+G62+G75</f>
        <v>106138350.05000001</v>
      </c>
      <c r="H80" s="221">
        <f>H10+H16+H26+H36+H52+H62+H75</f>
        <v>132290699.60000001</v>
      </c>
      <c r="I80" s="221">
        <f>I10+I16+I26+I36+I52+I62+I75</f>
        <v>122688463.93000001</v>
      </c>
      <c r="J80" s="221">
        <f>J10+J16+J26+J36+J52+J62+J75</f>
        <v>149892254.01999998</v>
      </c>
      <c r="K80" s="221">
        <f>K10+K16+K26+K36+K52+K62+K75</f>
        <v>134462571.82999998</v>
      </c>
      <c r="L80" s="221">
        <f>L10+L16+L26+L36+L52+L62+L75</f>
        <v>0</v>
      </c>
      <c r="M80" s="221">
        <f>M10+M16+M26+M36+M52+M62+M75</f>
        <v>0</v>
      </c>
      <c r="N80" s="221">
        <f>+N75+N62+N52+N36+N26+N16+N10</f>
        <v>0</v>
      </c>
      <c r="O80" s="221">
        <f>+O75+O62+O52+O36+O26+O16+O10</f>
        <v>0</v>
      </c>
      <c r="P80" s="221">
        <f>+P75+P62+P52+P36+P26+P16+P10</f>
        <v>0</v>
      </c>
      <c r="Q80" s="221">
        <f>+Q75+Q62+Q52+Q36+Q26+Q16+Q10</f>
        <v>0</v>
      </c>
      <c r="R80" s="221">
        <f>+R75+R62+R52+R36+R26+R16+R10</f>
        <v>748193043.74000001</v>
      </c>
      <c r="S80" s="220"/>
      <c r="T80" s="219"/>
    </row>
    <row r="81" spans="3:19" ht="48.75" customHeight="1" thickBot="1" x14ac:dyDescent="0.4">
      <c r="C81" s="213" t="s">
        <v>444</v>
      </c>
      <c r="E81" s="214"/>
      <c r="F81" s="218"/>
      <c r="G81" s="218"/>
      <c r="H81" s="218"/>
      <c r="I81" s="218"/>
      <c r="J81" s="218"/>
      <c r="K81" s="218"/>
      <c r="L81" s="214"/>
      <c r="M81" s="214"/>
      <c r="P81"/>
      <c r="Q81"/>
      <c r="R81" s="217"/>
      <c r="S81" s="217"/>
    </row>
    <row r="82" spans="3:19" ht="66.75" customHeight="1" thickBot="1" x14ac:dyDescent="0.4">
      <c r="C82" s="216" t="s">
        <v>443</v>
      </c>
      <c r="D82" s="215"/>
      <c r="F82" s="214"/>
      <c r="G82" s="214"/>
      <c r="H82" s="214"/>
      <c r="I82" s="214"/>
      <c r="J82" s="214"/>
      <c r="K82" s="214"/>
      <c r="L82" s="214"/>
      <c r="M82" s="214"/>
      <c r="P82"/>
      <c r="Q82"/>
    </row>
    <row r="83" spans="3:19" ht="126.75" customHeight="1" thickBot="1" x14ac:dyDescent="0.4">
      <c r="C83" s="213" t="s">
        <v>442</v>
      </c>
      <c r="I83" s="208"/>
      <c r="K83" s="212"/>
      <c r="P83"/>
      <c r="Q83"/>
    </row>
    <row r="84" spans="3:19" ht="39" customHeight="1" x14ac:dyDescent="0.35">
      <c r="C84" s="211"/>
      <c r="D84" s="211"/>
      <c r="E84" s="211"/>
      <c r="F84" s="211"/>
      <c r="G84" s="211"/>
      <c r="H84" s="211"/>
      <c r="I84" s="211"/>
      <c r="J84" s="211"/>
      <c r="K84" s="211"/>
      <c r="L84" s="211"/>
      <c r="M84" s="211"/>
      <c r="N84" s="211"/>
      <c r="O84" s="211"/>
      <c r="P84" s="211"/>
      <c r="Q84"/>
    </row>
    <row r="85" spans="3:19" x14ac:dyDescent="0.35">
      <c r="C85" s="211"/>
      <c r="D85" s="211"/>
      <c r="E85" s="211"/>
      <c r="F85" s="211"/>
      <c r="G85" s="211"/>
      <c r="H85" s="211"/>
      <c r="I85" s="211"/>
      <c r="J85" s="211"/>
      <c r="K85" s="211"/>
      <c r="L85" s="211"/>
      <c r="M85" s="211"/>
      <c r="N85" s="211"/>
      <c r="O85" s="211"/>
      <c r="P85" s="211"/>
      <c r="Q85"/>
    </row>
  </sheetData>
  <mergeCells count="11">
    <mergeCell ref="F7:R7"/>
    <mergeCell ref="C84:P84"/>
    <mergeCell ref="C85:P85"/>
    <mergeCell ref="C1:R1"/>
    <mergeCell ref="C2:R2"/>
    <mergeCell ref="C3:R3"/>
    <mergeCell ref="C4:R4"/>
    <mergeCell ref="C5:R5"/>
    <mergeCell ref="C7:C8"/>
    <mergeCell ref="D7:D8"/>
    <mergeCell ref="E7:E8"/>
  </mergeCells>
  <pageMargins left="0.23622047244094491" right="0.23622047244094491" top="0.74803149606299213" bottom="0.74803149606299213" header="0.31496062992125984" footer="0.31496062992125984"/>
  <pageSetup paperSize="5" scale="50" fitToHeight="0" orientation="landscape" r:id="rId1"/>
  <rowBreaks count="1" manualBreakCount="1">
    <brk id="47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JUNIO 2024</vt:lpstr>
      <vt:lpstr>Presup. Aprobado-Ejec OAI</vt:lpstr>
      <vt:lpstr>'JUNIO 2024'!Área_de_impresión</vt:lpstr>
      <vt:lpstr>'Presup. Aprobado-Ejec OAI'!Área_de_impresión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VALLEJO GUZMAN</dc:creator>
  <cp:lastModifiedBy>MOISES ISSAIAS RICHARSON CAMPUSANO</cp:lastModifiedBy>
  <cp:lastPrinted>2024-06-20T19:28:42Z</cp:lastPrinted>
  <dcterms:created xsi:type="dcterms:W3CDTF">2023-04-03T19:08:33Z</dcterms:created>
  <dcterms:modified xsi:type="dcterms:W3CDTF">2024-07-16T18:51:13Z</dcterms:modified>
</cp:coreProperties>
</file>