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ocuments\EVIDENCIAS DEL SUB-PORTAL\FINANZAS\Relacion Ingresos &amp; Egresos\2024\"/>
    </mc:Choice>
  </mc:AlternateContent>
  <bookViews>
    <workbookView xWindow="0" yWindow="0" windowWidth="20490" windowHeight="6525"/>
  </bookViews>
  <sheets>
    <sheet name="JULIO 2024" sheetId="1" r:id="rId1"/>
    <sheet name="Presup. Aprobado-Ejec OAI (2)" sheetId="2" r:id="rId2"/>
  </sheets>
  <definedNames>
    <definedName name="_xlnm.Print_Area" localSheetId="0">'JULIO 2024'!$A$1:$K$620</definedName>
    <definedName name="_xlnm.Print_Area" localSheetId="1">'Presup. Aprobado-Ejec OAI (2)'!$A$1:$R$85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" i="2" l="1"/>
  <c r="E10" i="2"/>
  <c r="F10" i="2"/>
  <c r="G10" i="2"/>
  <c r="R10" i="2" s="1"/>
  <c r="H10" i="2"/>
  <c r="I10" i="2"/>
  <c r="J10" i="2"/>
  <c r="K10" i="2"/>
  <c r="K80" i="2" s="1"/>
  <c r="L10" i="2"/>
  <c r="M10" i="2"/>
  <c r="N10" i="2"/>
  <c r="O10" i="2"/>
  <c r="P10" i="2"/>
  <c r="Q10" i="2"/>
  <c r="R11" i="2"/>
  <c r="R12" i="2"/>
  <c r="R13" i="2"/>
  <c r="R14" i="2"/>
  <c r="R15" i="2"/>
  <c r="D16" i="2"/>
  <c r="E16" i="2"/>
  <c r="F16" i="2"/>
  <c r="G16" i="2"/>
  <c r="R16" i="2" s="1"/>
  <c r="H16" i="2"/>
  <c r="I16" i="2"/>
  <c r="J16" i="2"/>
  <c r="K16" i="2"/>
  <c r="L16" i="2"/>
  <c r="M16" i="2"/>
  <c r="N16" i="2"/>
  <c r="O16" i="2"/>
  <c r="P16" i="2"/>
  <c r="Q16" i="2"/>
  <c r="R17" i="2"/>
  <c r="R18" i="2"/>
  <c r="R19" i="2"/>
  <c r="R20" i="2"/>
  <c r="R21" i="2"/>
  <c r="R22" i="2"/>
  <c r="R23" i="2"/>
  <c r="R24" i="2"/>
  <c r="R25" i="2"/>
  <c r="D26" i="2"/>
  <c r="E26" i="2"/>
  <c r="F26" i="2"/>
  <c r="G26" i="2"/>
  <c r="R26" i="2" s="1"/>
  <c r="H26" i="2"/>
  <c r="I26" i="2"/>
  <c r="J26" i="2"/>
  <c r="K26" i="2"/>
  <c r="L26" i="2"/>
  <c r="M26" i="2"/>
  <c r="N26" i="2"/>
  <c r="O26" i="2"/>
  <c r="P26" i="2"/>
  <c r="Q26" i="2"/>
  <c r="R27" i="2"/>
  <c r="R28" i="2"/>
  <c r="R29" i="2"/>
  <c r="R30" i="2"/>
  <c r="R31" i="2"/>
  <c r="R32" i="2"/>
  <c r="R33" i="2"/>
  <c r="R34" i="2"/>
  <c r="R35" i="2"/>
  <c r="D36" i="2"/>
  <c r="E36" i="2"/>
  <c r="F36" i="2"/>
  <c r="G36" i="2"/>
  <c r="R36" i="2" s="1"/>
  <c r="H36" i="2"/>
  <c r="I36" i="2"/>
  <c r="J36" i="2"/>
  <c r="K36" i="2"/>
  <c r="L36" i="2"/>
  <c r="M36" i="2"/>
  <c r="N36" i="2"/>
  <c r="O36" i="2"/>
  <c r="P36" i="2"/>
  <c r="Q36" i="2"/>
  <c r="R37" i="2"/>
  <c r="R38" i="2"/>
  <c r="R39" i="2"/>
  <c r="R43" i="2"/>
  <c r="R44" i="2"/>
  <c r="R45" i="2"/>
  <c r="R46" i="2"/>
  <c r="R47" i="2"/>
  <c r="R48" i="2"/>
  <c r="R51" i="2"/>
  <c r="D52" i="2"/>
  <c r="E52" i="2"/>
  <c r="F52" i="2"/>
  <c r="F80" i="2" s="1"/>
  <c r="G52" i="2"/>
  <c r="H52" i="2"/>
  <c r="I52" i="2"/>
  <c r="J52" i="2"/>
  <c r="J80" i="2" s="1"/>
  <c r="K52" i="2"/>
  <c r="L52" i="2"/>
  <c r="M52" i="2"/>
  <c r="N52" i="2"/>
  <c r="N80" i="2" s="1"/>
  <c r="O52" i="2"/>
  <c r="P52" i="2"/>
  <c r="Q52" i="2"/>
  <c r="R52" i="2"/>
  <c r="R53" i="2"/>
  <c r="R54" i="2"/>
  <c r="R55" i="2"/>
  <c r="R56" i="2"/>
  <c r="R57" i="2"/>
  <c r="R58" i="2"/>
  <c r="R59" i="2"/>
  <c r="R60" i="2"/>
  <c r="R61" i="2"/>
  <c r="D62" i="2"/>
  <c r="E62" i="2"/>
  <c r="F62" i="2"/>
  <c r="R62" i="2" s="1"/>
  <c r="G62" i="2"/>
  <c r="H62" i="2"/>
  <c r="I62" i="2"/>
  <c r="J62" i="2"/>
  <c r="K62" i="2"/>
  <c r="L62" i="2"/>
  <c r="N62" i="2"/>
  <c r="O62" i="2"/>
  <c r="O80" i="2" s="1"/>
  <c r="P62" i="2"/>
  <c r="Q62" i="2"/>
  <c r="R63" i="2"/>
  <c r="R64" i="2"/>
  <c r="R65" i="2"/>
  <c r="D66" i="2"/>
  <c r="E66" i="2"/>
  <c r="F66" i="2"/>
  <c r="G66" i="2"/>
  <c r="H66" i="2"/>
  <c r="I66" i="2"/>
  <c r="R66" i="2" s="1"/>
  <c r="J66" i="2"/>
  <c r="K66" i="2"/>
  <c r="R67" i="2"/>
  <c r="R68" i="2"/>
  <c r="R69" i="2"/>
  <c r="R70" i="2"/>
  <c r="D71" i="2"/>
  <c r="E71" i="2"/>
  <c r="R71" i="2"/>
  <c r="R72" i="2"/>
  <c r="R73" i="2"/>
  <c r="R74" i="2"/>
  <c r="D75" i="2"/>
  <c r="E75" i="2"/>
  <c r="F75" i="2"/>
  <c r="R75" i="2" s="1"/>
  <c r="G75" i="2"/>
  <c r="H75" i="2"/>
  <c r="I75" i="2"/>
  <c r="J75" i="2"/>
  <c r="K75" i="2"/>
  <c r="R76" i="2"/>
  <c r="D80" i="2"/>
  <c r="E80" i="2"/>
  <c r="H80" i="2"/>
  <c r="I80" i="2"/>
  <c r="L80" i="2"/>
  <c r="M80" i="2"/>
  <c r="P80" i="2"/>
  <c r="Q80" i="2"/>
  <c r="R80" i="2" l="1"/>
  <c r="G80" i="2"/>
  <c r="G506" i="1"/>
  <c r="F511" i="1" s="1"/>
  <c r="F506" i="1"/>
  <c r="D498" i="1"/>
  <c r="C498" i="1"/>
  <c r="E497" i="1"/>
  <c r="E496" i="1"/>
  <c r="D491" i="1"/>
  <c r="C491" i="1"/>
  <c r="E490" i="1"/>
  <c r="E491" i="1" s="1"/>
  <c r="D485" i="1"/>
  <c r="C485" i="1"/>
  <c r="E484" i="1"/>
  <c r="E483" i="1"/>
  <c r="E482" i="1"/>
  <c r="E481" i="1"/>
  <c r="E480" i="1"/>
  <c r="E479" i="1"/>
  <c r="D474" i="1"/>
  <c r="C474" i="1"/>
  <c r="E473" i="1"/>
  <c r="E472" i="1"/>
  <c r="E471" i="1"/>
  <c r="E470" i="1"/>
  <c r="D444" i="1"/>
  <c r="D435" i="1"/>
  <c r="D425" i="1"/>
  <c r="D411" i="1"/>
  <c r="D450" i="1" l="1"/>
  <c r="E474" i="1"/>
  <c r="E485" i="1"/>
  <c r="E498" i="1"/>
  <c r="E511" i="1" s="1"/>
</calcChain>
</file>

<file path=xl/sharedStrings.xml><?xml version="1.0" encoding="utf-8"?>
<sst xmlns="http://schemas.openxmlformats.org/spreadsheetml/2006/main" count="1231" uniqueCount="616">
  <si>
    <t>CUENTA NOMINA No. 010-500126-0</t>
  </si>
  <si>
    <t>DEPOSITOS BANCARIOS</t>
  </si>
  <si>
    <t>FECHA</t>
  </si>
  <si>
    <t>REFERENCIA</t>
  </si>
  <si>
    <t>PUERTO</t>
  </si>
  <si>
    <t>VALOR</t>
  </si>
  <si>
    <t>6383470-8</t>
  </si>
  <si>
    <t>SAN PEDRO DE MACORIS</t>
  </si>
  <si>
    <t>396777-1</t>
  </si>
  <si>
    <t>OFICINA CENTRAL</t>
  </si>
  <si>
    <t>050539-7</t>
  </si>
  <si>
    <t>LUPERON</t>
  </si>
  <si>
    <t>0020980-11</t>
  </si>
  <si>
    <t>SAMANA</t>
  </si>
  <si>
    <t>10020994-20</t>
  </si>
  <si>
    <t>SANTA BARBARA</t>
  </si>
  <si>
    <t>30070556-8</t>
  </si>
  <si>
    <t>608735762-6</t>
  </si>
  <si>
    <t>PUERTO PLATA</t>
  </si>
  <si>
    <t>0010089-5</t>
  </si>
  <si>
    <t>BOCA CHICA</t>
  </si>
  <si>
    <t>30050079-8</t>
  </si>
  <si>
    <t>611421143-6</t>
  </si>
  <si>
    <t>030094-1</t>
  </si>
  <si>
    <t>030098-1</t>
  </si>
  <si>
    <t>030101-1</t>
  </si>
  <si>
    <t>010089-5</t>
  </si>
  <si>
    <t>OTROS INGRESOS</t>
  </si>
  <si>
    <t>30140227-10</t>
  </si>
  <si>
    <t>AZUA</t>
  </si>
  <si>
    <t>050540-17</t>
  </si>
  <si>
    <t>30010471-8</t>
  </si>
  <si>
    <t>608735724-6</t>
  </si>
  <si>
    <t>010149-5</t>
  </si>
  <si>
    <t>50509762-21</t>
  </si>
  <si>
    <t>CALDERA BANI</t>
  </si>
  <si>
    <t>260613-6</t>
  </si>
  <si>
    <t>90020251-6</t>
  </si>
  <si>
    <t>7080487-11</t>
  </si>
  <si>
    <t>127060-6</t>
  </si>
  <si>
    <t>030272-1</t>
  </si>
  <si>
    <t>030276-1</t>
  </si>
  <si>
    <t>030279-1</t>
  </si>
  <si>
    <t>610493290-6</t>
  </si>
  <si>
    <t>310050380-5</t>
  </si>
  <si>
    <t>629392759-6</t>
  </si>
  <si>
    <t>647266-6</t>
  </si>
  <si>
    <t>500058-6</t>
  </si>
  <si>
    <t>30110505-8</t>
  </si>
  <si>
    <t>30110508-26</t>
  </si>
  <si>
    <t>LA CANA</t>
  </si>
  <si>
    <t>608734166-6</t>
  </si>
  <si>
    <t>10020095-11</t>
  </si>
  <si>
    <t>0020099-11</t>
  </si>
  <si>
    <t>310010205-5</t>
  </si>
  <si>
    <t>010295-1</t>
  </si>
  <si>
    <t>010298-1</t>
  </si>
  <si>
    <t>20150754-6</t>
  </si>
  <si>
    <t>608734709-6</t>
  </si>
  <si>
    <t>010164-5</t>
  </si>
  <si>
    <t>608736149-6</t>
  </si>
  <si>
    <t>20150755-6</t>
  </si>
  <si>
    <t>10020297-11</t>
  </si>
  <si>
    <t>070582-26</t>
  </si>
  <si>
    <t>070585-8</t>
  </si>
  <si>
    <t>030516-1</t>
  </si>
  <si>
    <t>030519-1</t>
  </si>
  <si>
    <t>030522-1</t>
  </si>
  <si>
    <t>030525-1</t>
  </si>
  <si>
    <t>030529-1</t>
  </si>
  <si>
    <t>030532-1</t>
  </si>
  <si>
    <t>030535-1</t>
  </si>
  <si>
    <t>110692-5</t>
  </si>
  <si>
    <t>30110970-26</t>
  </si>
  <si>
    <t>608733260-6</t>
  </si>
  <si>
    <t>70050088-17</t>
  </si>
  <si>
    <t>0301114-5</t>
  </si>
  <si>
    <t>09/072024</t>
  </si>
  <si>
    <t>000006-1</t>
  </si>
  <si>
    <t>0010202-9</t>
  </si>
  <si>
    <t>BARAHONA</t>
  </si>
  <si>
    <t>0010205-9</t>
  </si>
  <si>
    <t>020303-1</t>
  </si>
  <si>
    <t>020306-1</t>
  </si>
  <si>
    <t>010091-12</t>
  </si>
  <si>
    <t>LA ROMANA</t>
  </si>
  <si>
    <t>030243-5</t>
  </si>
  <si>
    <t>050165-8</t>
  </si>
  <si>
    <t>010426-1</t>
  </si>
  <si>
    <t>010429-1</t>
  </si>
  <si>
    <t>010433-1</t>
  </si>
  <si>
    <t>010436-1</t>
  </si>
  <si>
    <t>60050410-21</t>
  </si>
  <si>
    <t>6676772-5</t>
  </si>
  <si>
    <t>608739034-6</t>
  </si>
  <si>
    <t>818979-5</t>
  </si>
  <si>
    <t>110150-8</t>
  </si>
  <si>
    <t>100187-9</t>
  </si>
  <si>
    <t>100191-9</t>
  </si>
  <si>
    <t>030359-1</t>
  </si>
  <si>
    <t>030362-1</t>
  </si>
  <si>
    <t>503771-6</t>
  </si>
  <si>
    <t>608733446-6</t>
  </si>
  <si>
    <t>310010050-5</t>
  </si>
  <si>
    <t>90070180-8</t>
  </si>
  <si>
    <t>020372-20</t>
  </si>
  <si>
    <t>020375-20</t>
  </si>
  <si>
    <t>907543-11</t>
  </si>
  <si>
    <t>007704-11</t>
  </si>
  <si>
    <t>020098-1</t>
  </si>
  <si>
    <t>020101-1</t>
  </si>
  <si>
    <t>608736707-6</t>
  </si>
  <si>
    <t>060134-5</t>
  </si>
  <si>
    <t>060137-5</t>
  </si>
  <si>
    <t>060140-5</t>
  </si>
  <si>
    <t>010225-8</t>
  </si>
  <si>
    <t>608735353-6</t>
  </si>
  <si>
    <t>060455-1</t>
  </si>
  <si>
    <t>60030297-21</t>
  </si>
  <si>
    <t>216190-10</t>
  </si>
  <si>
    <t>010621-1</t>
  </si>
  <si>
    <t>010624-1</t>
  </si>
  <si>
    <t>010627-1</t>
  </si>
  <si>
    <t>396387-1</t>
  </si>
  <si>
    <t>446054-1</t>
  </si>
  <si>
    <t>771480-1</t>
  </si>
  <si>
    <t>021110-11</t>
  </si>
  <si>
    <t>021113-11</t>
  </si>
  <si>
    <t>021116-11</t>
  </si>
  <si>
    <t>608735457-6</t>
  </si>
  <si>
    <t>040085-12</t>
  </si>
  <si>
    <t>010178-5</t>
  </si>
  <si>
    <t>71105-17</t>
  </si>
  <si>
    <t>020287-1</t>
  </si>
  <si>
    <t>020290-1</t>
  </si>
  <si>
    <t>050025-8</t>
  </si>
  <si>
    <t>050028-8</t>
  </si>
  <si>
    <t>100054-6</t>
  </si>
  <si>
    <t>030110-5</t>
  </si>
  <si>
    <t>080298-8</t>
  </si>
  <si>
    <t>020140-1</t>
  </si>
  <si>
    <t>020144-1</t>
  </si>
  <si>
    <t>020147-1</t>
  </si>
  <si>
    <t>060044-6</t>
  </si>
  <si>
    <t>120237-8</t>
  </si>
  <si>
    <t>060170-5</t>
  </si>
  <si>
    <t>011344-8</t>
  </si>
  <si>
    <t>030339-1</t>
  </si>
  <si>
    <t>030343-1</t>
  </si>
  <si>
    <t>030346-1</t>
  </si>
  <si>
    <t>020671-20</t>
  </si>
  <si>
    <t>608740764-6</t>
  </si>
  <si>
    <t>010158-10</t>
  </si>
  <si>
    <t>010164-10</t>
  </si>
  <si>
    <t>010161-10</t>
  </si>
  <si>
    <t>010161-17</t>
  </si>
  <si>
    <t>020263-1</t>
  </si>
  <si>
    <t>020267-1</t>
  </si>
  <si>
    <t>608741743-6</t>
  </si>
  <si>
    <t>608740392-6</t>
  </si>
  <si>
    <t>050514-17</t>
  </si>
  <si>
    <t>020561-11</t>
  </si>
  <si>
    <t>020564-11</t>
  </si>
  <si>
    <t>020567-11</t>
  </si>
  <si>
    <t>100518-10</t>
  </si>
  <si>
    <t>030478-1</t>
  </si>
  <si>
    <t>030481-1</t>
  </si>
  <si>
    <t>030489-1</t>
  </si>
  <si>
    <t>030492-1</t>
  </si>
  <si>
    <t>030495-1</t>
  </si>
  <si>
    <t>060904-20</t>
  </si>
  <si>
    <t>608740147-6</t>
  </si>
  <si>
    <t>60030147-10</t>
  </si>
  <si>
    <t>080387-1</t>
  </si>
  <si>
    <t>080390-1</t>
  </si>
  <si>
    <t>030329-1</t>
  </si>
  <si>
    <t>070586-8</t>
  </si>
  <si>
    <t>050644-8</t>
  </si>
  <si>
    <t>050647-26</t>
  </si>
  <si>
    <t>050650-26</t>
  </si>
  <si>
    <t>050654-26</t>
  </si>
  <si>
    <t>050657-8</t>
  </si>
  <si>
    <t>608720269-6</t>
  </si>
  <si>
    <t>20150756-6</t>
  </si>
  <si>
    <t>050101-5</t>
  </si>
  <si>
    <t>050104-5</t>
  </si>
  <si>
    <t>060078-5</t>
  </si>
  <si>
    <t>080445-1</t>
  </si>
  <si>
    <t>080451-1</t>
  </si>
  <si>
    <t>00040030-6</t>
  </si>
  <si>
    <t>020123-20</t>
  </si>
  <si>
    <t>110033-8</t>
  </si>
  <si>
    <t>020404-9</t>
  </si>
  <si>
    <t>010188-1</t>
  </si>
  <si>
    <t>010193-1</t>
  </si>
  <si>
    <t>850827-1</t>
  </si>
  <si>
    <t>030237-1</t>
  </si>
  <si>
    <t>010200-2</t>
  </si>
  <si>
    <t>HAINA ORIENTAL</t>
  </si>
  <si>
    <t>026651-10</t>
  </si>
  <si>
    <t>010205-2</t>
  </si>
  <si>
    <t>030242-1</t>
  </si>
  <si>
    <t>030245-1</t>
  </si>
  <si>
    <t>050107-5</t>
  </si>
  <si>
    <t>20150757-6</t>
  </si>
  <si>
    <t>00020045-6</t>
  </si>
  <si>
    <t>060178-5</t>
  </si>
  <si>
    <t>070395-8</t>
  </si>
  <si>
    <t>030396-1</t>
  </si>
  <si>
    <t>030399-1</t>
  </si>
  <si>
    <t>960368-6</t>
  </si>
  <si>
    <t>34085-1</t>
  </si>
  <si>
    <t>20150758-6</t>
  </si>
  <si>
    <t>0090042-6</t>
  </si>
  <si>
    <t>010141-5</t>
  </si>
  <si>
    <t>20150759-6</t>
  </si>
  <si>
    <t>0050218-6</t>
  </si>
  <si>
    <t>030168-10</t>
  </si>
  <si>
    <t>050483-8</t>
  </si>
  <si>
    <t>0010019-10</t>
  </si>
  <si>
    <t>310060123-5</t>
  </si>
  <si>
    <t>050163-17</t>
  </si>
  <si>
    <t>010130-1</t>
  </si>
  <si>
    <t>010133-1</t>
  </si>
  <si>
    <t>010136-1</t>
  </si>
  <si>
    <t>010139-1</t>
  </si>
  <si>
    <t>090194-8</t>
  </si>
  <si>
    <t>30/072024</t>
  </si>
  <si>
    <t>481130-8</t>
  </si>
  <si>
    <t>020458-11</t>
  </si>
  <si>
    <t>020461-20</t>
  </si>
  <si>
    <t>2010579-1</t>
  </si>
  <si>
    <t>820010583-1</t>
  </si>
  <si>
    <t>820010586-1</t>
  </si>
  <si>
    <t>820010589-1</t>
  </si>
  <si>
    <t>820010592-1</t>
  </si>
  <si>
    <t>255139-13</t>
  </si>
  <si>
    <t>PEDERNALES</t>
  </si>
  <si>
    <t>0050047-6</t>
  </si>
  <si>
    <t>010133-5</t>
  </si>
  <si>
    <t>110192-8</t>
  </si>
  <si>
    <t>060391-5</t>
  </si>
  <si>
    <t>820010495-1</t>
  </si>
  <si>
    <t>820010498-1</t>
  </si>
  <si>
    <t>TOTAL</t>
  </si>
  <si>
    <t>CREDITO CUENTA CORRIENTE</t>
  </si>
  <si>
    <t>REF.</t>
  </si>
  <si>
    <t>CONCEPTO</t>
  </si>
  <si>
    <t>VALOR RD$</t>
  </si>
  <si>
    <t>CR CTA CTE</t>
  </si>
  <si>
    <t>TOTAL RD$</t>
  </si>
  <si>
    <t>RELACION DE PAGOS ACH</t>
  </si>
  <si>
    <t>PAGO ACH</t>
  </si>
  <si>
    <t>CONCILIACION DE CUENTA NOMINA</t>
  </si>
  <si>
    <t>Cta # 010-500126-0</t>
  </si>
  <si>
    <t>DEPOSITOS EN TRANSITOS</t>
  </si>
  <si>
    <t>JULIO DEL 2024</t>
  </si>
  <si>
    <t>050214-8</t>
  </si>
  <si>
    <t>SAN PEDRO</t>
  </si>
  <si>
    <t>050211-26</t>
  </si>
  <si>
    <t>00030015-6</t>
  </si>
  <si>
    <t xml:space="preserve"> TOTAL </t>
  </si>
  <si>
    <t xml:space="preserve">TOTAL GENERAL </t>
  </si>
  <si>
    <t>CUENTA OPERACIONES No. 010-500107-4</t>
  </si>
  <si>
    <t>FECHA INGRESO</t>
  </si>
  <si>
    <t>DESCRIPCION</t>
  </si>
  <si>
    <t>060153-3</t>
  </si>
  <si>
    <t>HAINA OCCIDENTAL</t>
  </si>
  <si>
    <t>030099-2</t>
  </si>
  <si>
    <t>20030156-3</t>
  </si>
  <si>
    <t>21607432-13</t>
  </si>
  <si>
    <t>MANZANILLO</t>
  </si>
  <si>
    <t>30030615-13</t>
  </si>
  <si>
    <t>30030618-13</t>
  </si>
  <si>
    <t>30030621-13</t>
  </si>
  <si>
    <t>20020452-3</t>
  </si>
  <si>
    <t>20020455-3</t>
  </si>
  <si>
    <t>50745544-1</t>
  </si>
  <si>
    <t>0030061-3</t>
  </si>
  <si>
    <t>0030064-3</t>
  </si>
  <si>
    <t>010276-3</t>
  </si>
  <si>
    <t>030170-3</t>
  </si>
  <si>
    <t>070256-13</t>
  </si>
  <si>
    <t>070259-13</t>
  </si>
  <si>
    <t>070762-13</t>
  </si>
  <si>
    <t>607434-13</t>
  </si>
  <si>
    <t>010257-3</t>
  </si>
  <si>
    <t>010260-3</t>
  </si>
  <si>
    <t>030515-3</t>
  </si>
  <si>
    <t>030518-3</t>
  </si>
  <si>
    <t>820010161-3</t>
  </si>
  <si>
    <t>030146-3</t>
  </si>
  <si>
    <t>030176-3</t>
  </si>
  <si>
    <t>010139-3</t>
  </si>
  <si>
    <t>030217-3</t>
  </si>
  <si>
    <t>030220-3</t>
  </si>
  <si>
    <t>030145-13</t>
  </si>
  <si>
    <t>030148-13</t>
  </si>
  <si>
    <t>010186-3</t>
  </si>
  <si>
    <t>020299-3</t>
  </si>
  <si>
    <t>020302-3</t>
  </si>
  <si>
    <t>080249-3</t>
  </si>
  <si>
    <t>030158-3</t>
  </si>
  <si>
    <t>030593-3</t>
  </si>
  <si>
    <t>030596-3</t>
  </si>
  <si>
    <t>030264-3</t>
  </si>
  <si>
    <t>010292-3</t>
  </si>
  <si>
    <t>070408-13</t>
  </si>
  <si>
    <t>070411-13</t>
  </si>
  <si>
    <t>607294-13</t>
  </si>
  <si>
    <t>CUENTA OPERACIONES</t>
  </si>
  <si>
    <t xml:space="preserve"> Cta # 010-500107-4</t>
  </si>
  <si>
    <t xml:space="preserve"> JULIO 2024</t>
  </si>
  <si>
    <t xml:space="preserve">  PAGOS ACH</t>
  </si>
  <si>
    <t>ACH</t>
  </si>
  <si>
    <t>Cta # 010-500107-4</t>
  </si>
  <si>
    <t>JULIO  2024</t>
  </si>
  <si>
    <t xml:space="preserve"> DEPOSITOS EN TRANSITO</t>
  </si>
  <si>
    <t>010192-3</t>
  </si>
  <si>
    <t>DEPOSITO</t>
  </si>
  <si>
    <r>
      <t xml:space="preserve">Cta </t>
    </r>
    <r>
      <rPr>
        <b/>
        <sz val="12"/>
        <color indexed="8"/>
        <rFont val="Arial"/>
        <family val="2"/>
      </rPr>
      <t># 010-500107-4</t>
    </r>
  </si>
  <si>
    <t>JULIO 2024</t>
  </si>
  <si>
    <t>SUBSIDIO DE MATERNIDAD</t>
  </si>
  <si>
    <t xml:space="preserve">FECHA </t>
  </si>
  <si>
    <t xml:space="preserve">VALOR </t>
  </si>
  <si>
    <t>TOTAL GENERAL</t>
  </si>
  <si>
    <t>CUENTA DOLAR No. 010-238720-6</t>
  </si>
  <si>
    <t>US/RD$</t>
  </si>
  <si>
    <t>PUERTO LA ROMANA</t>
  </si>
  <si>
    <t>VALOR US$</t>
  </si>
  <si>
    <t xml:space="preserve">TASA </t>
  </si>
  <si>
    <t>SUBTOTAL</t>
  </si>
  <si>
    <t>PUERTO LUPERON</t>
  </si>
  <si>
    <t xml:space="preserve">SANTA BARBARA </t>
  </si>
  <si>
    <t>OFIC.CENT.</t>
  </si>
  <si>
    <t>104729-1</t>
  </si>
  <si>
    <t>827139-1</t>
  </si>
  <si>
    <t>Cuenta No.010-238720-6 Banco de Reservas</t>
  </si>
  <si>
    <t>JUNIO 2024</t>
  </si>
  <si>
    <t>PRIMA POSITIVA</t>
  </si>
  <si>
    <t>0201-000082</t>
  </si>
  <si>
    <t>CUENTA DÓLAR</t>
  </si>
  <si>
    <t>DEP. EN US</t>
  </si>
  <si>
    <t>DEP. EN RD$</t>
  </si>
  <si>
    <t xml:space="preserve">      </t>
  </si>
  <si>
    <t xml:space="preserve">Numero </t>
  </si>
  <si>
    <t>Fecha</t>
  </si>
  <si>
    <t>Beneficiario</t>
  </si>
  <si>
    <t>Concepto</t>
  </si>
  <si>
    <t xml:space="preserve">Cuenta </t>
  </si>
  <si>
    <t>Monto</t>
  </si>
  <si>
    <t>266464</t>
  </si>
  <si>
    <t>266465</t>
  </si>
  <si>
    <t>266466</t>
  </si>
  <si>
    <t>266467</t>
  </si>
  <si>
    <t>266468</t>
  </si>
  <si>
    <t>266469</t>
  </si>
  <si>
    <t>266470</t>
  </si>
  <si>
    <t>266471</t>
  </si>
  <si>
    <t>266472</t>
  </si>
  <si>
    <t>266473</t>
  </si>
  <si>
    <t>266474</t>
  </si>
  <si>
    <t>266475</t>
  </si>
  <si>
    <t>266476</t>
  </si>
  <si>
    <t>266477</t>
  </si>
  <si>
    <t>266478</t>
  </si>
  <si>
    <t>266479</t>
  </si>
  <si>
    <t>266480</t>
  </si>
  <si>
    <t>266481</t>
  </si>
  <si>
    <t>266482</t>
  </si>
  <si>
    <t>266483</t>
  </si>
  <si>
    <t>266484</t>
  </si>
  <si>
    <t>266485</t>
  </si>
  <si>
    <t>266486</t>
  </si>
  <si>
    <t>266487</t>
  </si>
  <si>
    <t>266488</t>
  </si>
  <si>
    <t>266489</t>
  </si>
  <si>
    <t>266490</t>
  </si>
  <si>
    <t>266491</t>
  </si>
  <si>
    <t>266492</t>
  </si>
  <si>
    <t>266493</t>
  </si>
  <si>
    <t>266494</t>
  </si>
  <si>
    <t>266495</t>
  </si>
  <si>
    <t>266496</t>
  </si>
  <si>
    <t>266497</t>
  </si>
  <si>
    <t>266498</t>
  </si>
  <si>
    <t>266499</t>
  </si>
  <si>
    <t>266500</t>
  </si>
  <si>
    <t>266501</t>
  </si>
  <si>
    <t>266502</t>
  </si>
  <si>
    <t>266503</t>
  </si>
  <si>
    <t>266504</t>
  </si>
  <si>
    <t>266505</t>
  </si>
  <si>
    <t>266506</t>
  </si>
  <si>
    <t>266507</t>
  </si>
  <si>
    <t>266508</t>
  </si>
  <si>
    <t>266509</t>
  </si>
  <si>
    <t>266510</t>
  </si>
  <si>
    <t>266511</t>
  </si>
  <si>
    <t>266512</t>
  </si>
  <si>
    <t>266513</t>
  </si>
  <si>
    <t>266514</t>
  </si>
  <si>
    <t>266515</t>
  </si>
  <si>
    <t>1/7/2024</t>
  </si>
  <si>
    <t>8/7/2024</t>
  </si>
  <si>
    <t>9/7/2024</t>
  </si>
  <si>
    <t>MARINO ALCANTARA JIMENEZ</t>
  </si>
  <si>
    <t>MARIA MARTINA ORTEGA YNFANTE</t>
  </si>
  <si>
    <t>AYUNTAMIENTO MUNICIPAL TAMAYO</t>
  </si>
  <si>
    <t>FUNDACION JUSTICIA Y TRANSPARENCIA</t>
  </si>
  <si>
    <t>LISBEL LARA DOÑE</t>
  </si>
  <si>
    <t>DAURYS PEÑA CUEVAS</t>
  </si>
  <si>
    <t>DIONELIS ABREU NUÑEZ</t>
  </si>
  <si>
    <t>ENMANUEL EMILIO PEÑA PICHARDO</t>
  </si>
  <si>
    <t>JUAN ANTONIO CACERES PORTORREAL</t>
  </si>
  <si>
    <t>FLOR MARIA LUGO ADAMES</t>
  </si>
  <si>
    <t>*** ANULADO ***</t>
  </si>
  <si>
    <t>JUAN CARLOS VALDEZ PANIAGUA</t>
  </si>
  <si>
    <t>CESAR AUGUSTO FELIZ LIRIANO</t>
  </si>
  <si>
    <t>JOIDYN PEÑA SANTANA</t>
  </si>
  <si>
    <t>NILSON ANTONIO TERRERO NOVAS</t>
  </si>
  <si>
    <t>INSTITUTO DE AUXILIOS Y VIVIENDA (INAVI)</t>
  </si>
  <si>
    <t>EVANGELISTA GOMEZ MALDONADO</t>
  </si>
  <si>
    <t>ANGELA MERCEDES PION CONSORO</t>
  </si>
  <si>
    <t>SIND. NAC. TRABAJADORES Y EMPLEADOS DE APORDOM</t>
  </si>
  <si>
    <t>WILKIN DE JESUS MEDINA MELO</t>
  </si>
  <si>
    <t>EUGENIO GOMEZ HERNANDEZ</t>
  </si>
  <si>
    <t>MANUEL ANTONIO RODRIGUEZ SANTOS</t>
  </si>
  <si>
    <t>JEFRY MANUEL ADAMES MARTINEZ</t>
  </si>
  <si>
    <t>SANTO SANCHEZ MORILLO</t>
  </si>
  <si>
    <t>MARIA ALTAGRACIA ROSARIO PEREZ</t>
  </si>
  <si>
    <t>MARIA ELENA MATIAS PERALTA DE HERNANDEZ</t>
  </si>
  <si>
    <t>SANDRA BEATRIZ SALAZAR EUSTAQUIO</t>
  </si>
  <si>
    <t>CLARIBEL ANTONIA POLANCO GUZMAN</t>
  </si>
  <si>
    <t>FRANK LUIS ROPERTO PAULINO</t>
  </si>
  <si>
    <t>RAUL ELPIDIO PAULINO MARTINEZ</t>
  </si>
  <si>
    <t>JULIO CESAR FUERTE BARRIENTOS</t>
  </si>
  <si>
    <t>CRISTIAN GUZMAN NOLASCO</t>
  </si>
  <si>
    <t>WANDA ALEXANDRA MIRANDA MARTINEZ</t>
  </si>
  <si>
    <t>ADRIANO BRAND EVANGELISTA</t>
  </si>
  <si>
    <t>JHON ALEXANDER CARVAJAL D'OLEO</t>
  </si>
  <si>
    <t>CARLOS MANUEL MEDINA POLANCO</t>
  </si>
  <si>
    <t>CAMILA JIMENEZ ARIAS</t>
  </si>
  <si>
    <t>CARLOS MANUEL SERRANO JAQUEZ</t>
  </si>
  <si>
    <t>FRANCISCO VILLAR MOTA</t>
  </si>
  <si>
    <t>MELODYS MONTERO DE LA ROSA</t>
  </si>
  <si>
    <t>RICARDO MATIAS DE LOS SANTOS</t>
  </si>
  <si>
    <t>FELICIA ARNO PEREZ</t>
  </si>
  <si>
    <t>ETHAN ALEXANDER GRULLON REYES</t>
  </si>
  <si>
    <t>PEDRO PEREYRA SOLANO</t>
  </si>
  <si>
    <t>CARMIRIO BORSCIO GARCIA</t>
  </si>
  <si>
    <t>YANELY MEDRANO CABRERA</t>
  </si>
  <si>
    <t>MIGUEL DE LOS SANTOS</t>
  </si>
  <si>
    <t>YAJAIRA MIGUELINA GOMEZ COLON DE RODRIGUEZ</t>
  </si>
  <si>
    <t>NIEVE LUISA RODRIGUEZ</t>
  </si>
  <si>
    <t>CHRISTOPHER BIENVENIDO ROSARIO GALICIA</t>
  </si>
  <si>
    <t>ROSAURA BELLIARD POZO</t>
  </si>
  <si>
    <t>KAREN NICOLE DURAN BAEZ</t>
  </si>
  <si>
    <t>PRESTACIONES LABORALES</t>
  </si>
  <si>
    <t>REPOSICION DE CAJA CHICA</t>
  </si>
  <si>
    <t>DONACIONES</t>
  </si>
  <si>
    <t>PAGO RETENCION A EMPLEADOS</t>
  </si>
  <si>
    <t>PAGO INCENTIVO</t>
  </si>
  <si>
    <t>NOMINA</t>
  </si>
  <si>
    <t>266516</t>
  </si>
  <si>
    <t>266517</t>
  </si>
  <si>
    <t>266518</t>
  </si>
  <si>
    <t>266519</t>
  </si>
  <si>
    <t>266520</t>
  </si>
  <si>
    <t>266521</t>
  </si>
  <si>
    <t>266522</t>
  </si>
  <si>
    <t>266523</t>
  </si>
  <si>
    <t>10/7/2024</t>
  </si>
  <si>
    <t>266524</t>
  </si>
  <si>
    <t>266525</t>
  </si>
  <si>
    <t>266526</t>
  </si>
  <si>
    <t>16/7/2024</t>
  </si>
  <si>
    <t>266527</t>
  </si>
  <si>
    <t>266528</t>
  </si>
  <si>
    <t>266529</t>
  </si>
  <si>
    <t>266530</t>
  </si>
  <si>
    <t>266531</t>
  </si>
  <si>
    <t>266532</t>
  </si>
  <si>
    <t>266533</t>
  </si>
  <si>
    <t>266534</t>
  </si>
  <si>
    <t>22/7/2024</t>
  </si>
  <si>
    <t>266535</t>
  </si>
  <si>
    <t>266536</t>
  </si>
  <si>
    <t>266537</t>
  </si>
  <si>
    <t>266538</t>
  </si>
  <si>
    <t>266539</t>
  </si>
  <si>
    <t>266540</t>
  </si>
  <si>
    <t>24/7/2024</t>
  </si>
  <si>
    <t>VICTOR RADHAMES LARA ANDUJAR</t>
  </si>
  <si>
    <t>RAFY MANUEL MERCEDES ALMONTE</t>
  </si>
  <si>
    <t>SKARLET ALVAREZ LEONARDO</t>
  </si>
  <si>
    <t>MARIO ALCANTARA CASTILLO</t>
  </si>
  <si>
    <t>RAFAEL MORONTA EVANGELISTA</t>
  </si>
  <si>
    <t>JOSE MIGUEL REYES ANTUNA</t>
  </si>
  <si>
    <t>BERNARDO RAFAEL BASILIO LARA</t>
  </si>
  <si>
    <t>MARCIA SEVERINO MENDOZA</t>
  </si>
  <si>
    <t>CAROLAY CARABALLO AMPARO</t>
  </si>
  <si>
    <t>ANGEL SALVADOR BAEZ</t>
  </si>
  <si>
    <t>KATIUSA JACQUELINES RAMIREZ NUÑEZ</t>
  </si>
  <si>
    <t>HOSPITAL JUAN PABLO PINA</t>
  </si>
  <si>
    <t>QUESIA DALET MOTA MEJIA</t>
  </si>
  <si>
    <t>PEDRO GERMAN SIERRA</t>
  </si>
  <si>
    <t>MARILUZ DUVERGE</t>
  </si>
  <si>
    <t>DANIELA LARA CASTILLO</t>
  </si>
  <si>
    <t>DOMINGA LARA ALMONTE</t>
  </si>
  <si>
    <t>MARIA HERNANDEZ ENCARNACION MORILLO</t>
  </si>
  <si>
    <t>FELICITA CASTILLO RUIZ</t>
  </si>
  <si>
    <t>FRANCISCO JAVIER CORPORAN</t>
  </si>
  <si>
    <t>HUMBERTO VALDEZ RAMIREZ</t>
  </si>
  <si>
    <t>FRANCISCO OBISPO REYES BAUTISTA</t>
  </si>
  <si>
    <t>QUEVEDO DE JESUS BELLIARD SORIANO</t>
  </si>
  <si>
    <t>MARIA ISIDORA RODRIGUEZ TORRES</t>
  </si>
  <si>
    <t>JULIO CESAR RAMOS ARAUJO</t>
  </si>
  <si>
    <t/>
  </si>
  <si>
    <t xml:space="preserve">                                                                                                                                                                             Total de Cheques: 78                                                                                                                                 </t>
  </si>
  <si>
    <r>
      <rPr>
        <b/>
        <sz val="12"/>
        <color theme="1"/>
        <rFont val="Calibri"/>
        <family val="2"/>
        <scheme val="minor"/>
      </rPr>
      <t>Total devengado:</t>
    </r>
    <r>
      <rPr>
        <sz val="12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</si>
  <si>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r>
      <t xml:space="preserve">Presupuesto modificado:  </t>
    </r>
    <r>
      <rPr>
        <sz val="12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</si>
  <si>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2"/>
        <color theme="1"/>
        <rFont val="Calibri"/>
        <family val="2"/>
        <scheme val="minor"/>
      </rPr>
      <t>Presupuesto aprobado:</t>
    </r>
    <r>
      <rPr>
        <sz val="12"/>
        <color theme="1"/>
        <rFont val="Calibri"/>
        <family val="2"/>
        <scheme val="minor"/>
      </rPr>
      <t xml:space="preserve"> Se refiere al presupuesto aprobado en la Ley de Presupuesto General del Estado.</t>
    </r>
  </si>
  <si>
    <t>Total general</t>
  </si>
  <si>
    <t>4.3.5 - DISMINUCIÓN DEPÓSITOS FONDOS DE TERCEROS</t>
  </si>
  <si>
    <t>4.3 - DISMINUCIÓN DE FONDOS DE TERCEROS</t>
  </si>
  <si>
    <t>4.2.2 - DISMINUCIÓN DE PASIVOS NO CORRIENTES</t>
  </si>
  <si>
    <t>4.2.1 - DISMINUCIÓN DE PASIVOS CORRIENTES</t>
  </si>
  <si>
    <t>4.2 - DISMINUCIÓN DE PASIVOS</t>
  </si>
  <si>
    <t>4.1.2 - INCREMENTO DE ACTIVOS FINANCIEROS NO CORRIENTES</t>
  </si>
  <si>
    <t>4.1.1 - INCREMENTO DE ACTIVOS FINANCIEROS CORRIENTES</t>
  </si>
  <si>
    <t>4.1 - INCREMENTO DE ACTIVOS FINANCIEROS</t>
  </si>
  <si>
    <t>4 - APLICACIONES FINANCIERAS</t>
  </si>
  <si>
    <t>2.9.1 - INTERESES DE LA DEUDA PÚBLICA INTERNA</t>
  </si>
  <si>
    <t>2.9 - GASTOS FINANCIEROS</t>
  </si>
  <si>
    <t>2.8.2 - ADQUISICIÓN DE TÍTULOS VALORES REPRESENTATIVOS DE DEUDA</t>
  </si>
  <si>
    <t>2.8.1 - CONCESIÓN DE PRESTAMOS</t>
  </si>
  <si>
    <t>2.8 - ADQUISICION DE ACTIVOS FINANCIEROS CON FINES DE POLÍTICA</t>
  </si>
  <si>
    <t>2.7.3 - CONSTRUCCIONES EN BIENES CONCESIONADOS</t>
  </si>
  <si>
    <t>2.7.2 - INFRAESTRUCTURA</t>
  </si>
  <si>
    <t>2.7.1 - OBRAS EN EDIFICACIONES</t>
  </si>
  <si>
    <t>2.7 - OBRAS</t>
  </si>
  <si>
    <t>2.6.9 - EDIFICIOS, ESTRUCTURAS, TIERRAS, TERRENOS Y OBJETOS DE VALOR</t>
  </si>
  <si>
    <t>2.6.8 - BIENES INTANGIBLES</t>
  </si>
  <si>
    <t>2.6.7 - ACTIVOS BIOLÓGICOS</t>
  </si>
  <si>
    <t>2.6.6 - EQUIPOS DE DEFENSA Y SEGURIDAD</t>
  </si>
  <si>
    <t>2.6.5 - MAQUINARIA, OTROS EQUIPOS Y HERRAMIENTAS</t>
  </si>
  <si>
    <t>2.6.4 - VEHÍCULOS Y EQUIPO DE TRANSPORTE, TRACCIÓN Y ELEVACIÓN</t>
  </si>
  <si>
    <t>2.6.3 - EQUIPO E INSTRUMENTAL, CIENTÍFICO Y LABORATORIO</t>
  </si>
  <si>
    <t>2.6.2 - MOBILIARIO Y EQUIPO AUDIOVISUAL, RECREATIVO Y EDUCACIONAL</t>
  </si>
  <si>
    <t>2.6.1 - MOBILIARIO Y EQUIPO</t>
  </si>
  <si>
    <t>2.6 - BIENES MUEBLES, INMUEBLES E INTANGIBLES</t>
  </si>
  <si>
    <t>2.5.9 - TRANSFERENCIAS DE CAPITAL A OTRAS INSTITUCIONES PÚBLICAS</t>
  </si>
  <si>
    <t>2.5.6 - TRANSFERENCIAS DE CAPITAL AL SECTOR EXTERNO</t>
  </si>
  <si>
    <t>2.5.4 - TRANSFERENCIAS DE CAPITAL  A EMPRESAS PÚBLICAS NO FINANCIERAS</t>
  </si>
  <si>
    <t>2.5.3 - TRANSFERENCIAS DE CAPITAL A GOBIERNOS GENERALES LOCALES</t>
  </si>
  <si>
    <t>2.5.2 - TRANSFERENCIAS DE CAPITAL AL GOBIERNO GENERAL  NACIONAL</t>
  </si>
  <si>
    <t>2.5.1 - TRANSFERENCIAS DE CAPITAL AL SECTOR PRIVADO</t>
  </si>
  <si>
    <t>2.5 - TRANSFERENCIAS DE CAPITAL</t>
  </si>
  <si>
    <t>2.4.9 - TRANSFERENCIAS CORRIENTES A OTRAS INSTITUCIONES PÚBLICAS</t>
  </si>
  <si>
    <t>2.4.7 - TRANSFERENCIAS CORRIENTES AL SECTOR EXTERNO</t>
  </si>
  <si>
    <t>2.4.6 - SUBVENCIONES</t>
  </si>
  <si>
    <t>2.4.5 - TRANSFERENCIAS CORRIENTES A INSTITUCIONES PÚBLICAS FINANCIERAS</t>
  </si>
  <si>
    <t>2.4.4 - TRANSFERENCIAS CORRIENTES A EMPRESAS PÚBLICAS NO FINANCIERAS</t>
  </si>
  <si>
    <t>2.4.3 - TRANSFERENCIAS CORRIENTES A GOBIERNOS GENERALES LOCALES</t>
  </si>
  <si>
    <t>2.4.2 - TRANSFERENCIAS CORRIENTES AL  GOBIERNO GENERAL NACIONAL</t>
  </si>
  <si>
    <t>2.4.1 - TRANSFERENCIAS CORRIENTES AL SECTOR PRIVADO</t>
  </si>
  <si>
    <t>2.4 - TRANSFERENCIAS CORRIENTES</t>
  </si>
  <si>
    <t>2.3.9 - PRODUCTOS Y ÚTILES VARIOS</t>
  </si>
  <si>
    <t>2.3.8 - GASTOS QUE SE ASIGNARÁN DURANTE EL EJERCICIO (ART. 32 Y 33 LEY 423-06)</t>
  </si>
  <si>
    <t>2.3.7 - COMBUSTIBLES, LUBRICANTES, PRODUCTOS QUÍMICOS Y CONEXOS</t>
  </si>
  <si>
    <t>2.3.6 - PRODUCTOS DE MINERALES, METÁLICOS Y NO METÁLICOS</t>
  </si>
  <si>
    <t>2.3.5 - PRODUCTOS DE CUERO, CAUCHO Y PLÁSTICO</t>
  </si>
  <si>
    <t>2.3.4 - PRODUCTOS FARMACÉUTICOS</t>
  </si>
  <si>
    <t>2.3.3 - PRODUCTOS DE PAPEL, CARTÓN E IMPRESOS</t>
  </si>
  <si>
    <t>2.3.2 - TEXTILES Y VESTUARIOS</t>
  </si>
  <si>
    <t>2.3.1 - ALIMENTOS Y PRODUCTOS AGROFORESTALES</t>
  </si>
  <si>
    <t>2.3 - MATERIALES Y SUMINISTROS</t>
  </si>
  <si>
    <t>2.2.9 - OTRAS CONTRATACIONES DE SERVICIOS</t>
  </si>
  <si>
    <t>2.2.8 - OTROS SERVICIOS NO INCLUIDOS EN CONCEPTOS ANTERIORES</t>
  </si>
  <si>
    <t>2.2.7 - SERVICIOS DE CONSERVACIÓN, REPARACIONES MENORES E INSTALACIONES TEMPORALES</t>
  </si>
  <si>
    <t>2.2.6 - SEGUROS</t>
  </si>
  <si>
    <t>2.2.5 - ALQUILERES Y RENTAS</t>
  </si>
  <si>
    <t>2.2.4 - TRANSPORTE Y ALMACENAJE</t>
  </si>
  <si>
    <t>2.2.3 - VIÁTICOS</t>
  </si>
  <si>
    <t>2.2.2 - PUBLICIDAD, IMPRESIÓN Y ENCUADERNACIÓN</t>
  </si>
  <si>
    <t>2.2.1 - SERVICIOS BÁSICOS</t>
  </si>
  <si>
    <t>2.2 - CONTRATACIÓN DE SERVICIOS</t>
  </si>
  <si>
    <t>2.1.5 - CONTRIBUCIONES A LA SEGURIDAD SOCIAL</t>
  </si>
  <si>
    <t>2.1.4 - GRATIFICACIONES Y BONIFICACIONES</t>
  </si>
  <si>
    <t>2.1.3 - DIETAS Y GASTOS DE REPRESENTACIÓN</t>
  </si>
  <si>
    <t>2.1.2 - SOBRESUELDOS</t>
  </si>
  <si>
    <t>2.1.1 - REMUNERACIONES</t>
  </si>
  <si>
    <t>2.1 - REMUNERACIONES Y CONTRIBUCIONES</t>
  </si>
  <si>
    <t>2 - GASTOS</t>
  </si>
  <si>
    <t xml:space="preserve">Total </t>
  </si>
  <si>
    <t>Diciembre</t>
  </si>
  <si>
    <t xml:space="preserve">Noviembre </t>
  </si>
  <si>
    <t>Octubre</t>
  </si>
  <si>
    <t>Septiembre</t>
  </si>
  <si>
    <t xml:space="preserve">Agosto </t>
  </si>
  <si>
    <t>Julio</t>
  </si>
  <si>
    <t>Junio</t>
  </si>
  <si>
    <t>Mayo</t>
  </si>
  <si>
    <t>Abril</t>
  </si>
  <si>
    <t>Marzo</t>
  </si>
  <si>
    <t>Febrero</t>
  </si>
  <si>
    <t xml:space="preserve">Enero </t>
  </si>
  <si>
    <t xml:space="preserve">Gasto devengado </t>
  </si>
  <si>
    <t>Presupuesto Modificado</t>
  </si>
  <si>
    <t>Presupuesto Aprobado</t>
  </si>
  <si>
    <t>DETALLE</t>
  </si>
  <si>
    <t>En RD$</t>
  </si>
  <si>
    <t xml:space="preserve">Ejecución de Gastos y Aplicaciones Financieras </t>
  </si>
  <si>
    <t xml:space="preserve">AUTORIDAD PORTUARIA DOMINICANA </t>
  </si>
  <si>
    <t>PRESIDENCIA DE LA REPUBLICA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</si>
</sst>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_-* #,##0.00_-;\-* #,##0.00_-;_-* &quot;-&quot;??_-;_-@_-"/>
    <numFmt numFmtId="165" formatCode="#\ ##0.00"/>
    <numFmt numFmtId="166" formatCode="_(* #,##0_);_(* \(#,##0\);_(* &quot;-&quot;??_);_(@_)"/>
    <numFmt numFmtId="167" formatCode="_(* #,##0.0_);_(* \(#,##0.0\);_(* &quot;-&quot;??_);_(@_)"/>
  </numFmts>
  <fonts count="5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name val="Arial"/>
      <family val="2"/>
    </font>
    <font>
      <b/>
      <sz val="10"/>
      <color rgb="FF000000"/>
      <name val="Arial"/>
      <family val="2"/>
    </font>
    <font>
      <sz val="11"/>
      <color rgb="FF333333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1"/>
      <color rgb="FF000000"/>
      <name val="Arial"/>
      <family val="2"/>
    </font>
    <font>
      <b/>
      <sz val="11"/>
      <color rgb="FF333333"/>
      <name val="Arial"/>
      <family val="2"/>
    </font>
    <font>
      <b/>
      <sz val="11"/>
      <color rgb="FF000000"/>
      <name val="Calibri"/>
      <family val="2"/>
      <scheme val="minor"/>
    </font>
    <font>
      <sz val="12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3"/>
      <name val="Arial"/>
      <family val="2"/>
    </font>
    <font>
      <b/>
      <sz val="9"/>
      <name val="Arial"/>
      <family val="2"/>
    </font>
    <font>
      <sz val="10"/>
      <color theme="1"/>
      <name val="Arial"/>
      <family val="2"/>
    </font>
    <font>
      <b/>
      <sz val="13"/>
      <color theme="1"/>
      <name val="Arial"/>
      <family val="2"/>
    </font>
    <font>
      <b/>
      <sz val="10"/>
      <color theme="1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b/>
      <sz val="12"/>
      <color indexed="8"/>
      <name val="Arial"/>
      <family val="2"/>
    </font>
    <font>
      <b/>
      <i/>
      <sz val="18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14"/>
      <name val="Calibri"/>
      <family val="2"/>
      <scheme val="minor"/>
    </font>
    <font>
      <b/>
      <sz val="10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4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rgb="FF000000"/>
      <name val="Arial"/>
      <family val="2"/>
    </font>
    <font>
      <b/>
      <i/>
      <sz val="8"/>
      <color rgb="FF000000"/>
      <name val="Arial"/>
      <family val="2"/>
    </font>
    <font>
      <sz val="10"/>
      <color rgb="FF000000"/>
      <name val="Arial"/>
      <family val="2"/>
    </font>
    <font>
      <b/>
      <sz val="8"/>
      <color rgb="FF000000"/>
      <name val="Arial"/>
      <family val="2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6"/>
      <color rgb="FF00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8EA9DB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auto="1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/>
        <bgColor theme="4" tint="0.7999816888943144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249977111117893"/>
        <bgColor theme="4" tint="0.79998168889431442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theme="4" tint="0.39997558519241921"/>
      </top>
      <bottom/>
      <diagonal/>
    </border>
    <border>
      <left/>
      <right/>
      <top/>
      <bottom style="thin">
        <color theme="4" tint="0.3999755851924192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</borders>
  <cellStyleXfs count="11">
    <xf numFmtId="0" fontId="0" fillId="0" borderId="0"/>
    <xf numFmtId="164" fontId="1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39" fillId="7" borderId="0">
      <alignment horizontal="left" vertical="top"/>
    </xf>
    <xf numFmtId="0" fontId="39" fillId="7" borderId="0">
      <alignment horizontal="right" vertical="top"/>
    </xf>
    <xf numFmtId="0" fontId="40" fillId="7" borderId="0">
      <alignment horizontal="left" vertical="top"/>
    </xf>
    <xf numFmtId="0" fontId="41" fillId="7" borderId="0">
      <alignment horizontal="left" vertical="top"/>
    </xf>
    <xf numFmtId="0" fontId="42" fillId="7" borderId="0">
      <alignment horizontal="right" vertical="top"/>
    </xf>
    <xf numFmtId="43" fontId="1" fillId="0" borderId="0" applyFont="0" applyFill="0" applyBorder="0" applyAlignment="0" applyProtection="0"/>
  </cellStyleXfs>
  <cellXfs count="299">
    <xf numFmtId="0" fontId="0" fillId="0" borderId="0" xfId="0"/>
    <xf numFmtId="0" fontId="2" fillId="0" borderId="0" xfId="0" applyFont="1"/>
    <xf numFmtId="0" fontId="2" fillId="2" borderId="0" xfId="0" applyFont="1" applyFill="1"/>
    <xf numFmtId="0" fontId="4" fillId="2" borderId="1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14" fontId="6" fillId="2" borderId="2" xfId="0" applyNumberFormat="1" applyFont="1" applyFill="1" applyBorder="1" applyAlignment="1">
      <alignment horizontal="left"/>
    </xf>
    <xf numFmtId="0" fontId="6" fillId="2" borderId="2" xfId="0" applyFont="1" applyFill="1" applyBorder="1" applyAlignment="1">
      <alignment horizontal="center"/>
    </xf>
    <xf numFmtId="4" fontId="7" fillId="2" borderId="2" xfId="0" applyNumberFormat="1" applyFont="1" applyFill="1" applyBorder="1" applyAlignment="1">
      <alignment horizontal="right"/>
    </xf>
    <xf numFmtId="0" fontId="7" fillId="2" borderId="2" xfId="0" applyFont="1" applyFill="1" applyBorder="1" applyAlignment="1">
      <alignment horizontal="right"/>
    </xf>
    <xf numFmtId="14" fontId="6" fillId="0" borderId="2" xfId="0" applyNumberFormat="1" applyFont="1" applyBorder="1" applyAlignment="1">
      <alignment horizontal="left"/>
    </xf>
    <xf numFmtId="0" fontId="6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4" fontId="7" fillId="0" borderId="2" xfId="0" applyNumberFormat="1" applyFont="1" applyBorder="1" applyAlignment="1">
      <alignment horizontal="right"/>
    </xf>
    <xf numFmtId="14" fontId="8" fillId="0" borderId="2" xfId="0" applyNumberFormat="1" applyFont="1" applyBorder="1" applyAlignment="1">
      <alignment horizontal="left"/>
    </xf>
    <xf numFmtId="0" fontId="8" fillId="0" borderId="2" xfId="0" applyFont="1" applyBorder="1" applyAlignment="1">
      <alignment horizontal="center"/>
    </xf>
    <xf numFmtId="4" fontId="8" fillId="0" borderId="2" xfId="0" applyNumberFormat="1" applyFont="1" applyBorder="1" applyAlignment="1">
      <alignment horizontal="right"/>
    </xf>
    <xf numFmtId="14" fontId="7" fillId="2" borderId="2" xfId="0" applyNumberFormat="1" applyFont="1" applyFill="1" applyBorder="1" applyAlignment="1">
      <alignment horizontal="left"/>
    </xf>
    <xf numFmtId="0" fontId="7" fillId="2" borderId="2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 wrapText="1"/>
    </xf>
    <xf numFmtId="14" fontId="7" fillId="0" borderId="2" xfId="0" applyNumberFormat="1" applyFont="1" applyBorder="1" applyAlignment="1">
      <alignment horizontal="left"/>
    </xf>
    <xf numFmtId="0" fontId="7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 wrapText="1"/>
    </xf>
    <xf numFmtId="0" fontId="7" fillId="2" borderId="2" xfId="0" applyFont="1" applyFill="1" applyBorder="1" applyAlignment="1">
      <alignment horizontal="left"/>
    </xf>
    <xf numFmtId="0" fontId="7" fillId="0" borderId="2" xfId="0" applyFont="1" applyBorder="1" applyAlignment="1">
      <alignment horizontal="right"/>
    </xf>
    <xf numFmtId="0" fontId="8" fillId="0" borderId="2" xfId="0" applyFont="1" applyBorder="1" applyAlignment="1">
      <alignment horizontal="center" wrapText="1"/>
    </xf>
    <xf numFmtId="0" fontId="9" fillId="0" borderId="0" xfId="0" applyFont="1"/>
    <xf numFmtId="0" fontId="9" fillId="2" borderId="3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 wrapText="1"/>
    </xf>
    <xf numFmtId="0" fontId="10" fillId="2" borderId="2" xfId="0" applyFont="1" applyFill="1" applyBorder="1" applyAlignment="1">
      <alignment horizontal="right" wrapText="1"/>
    </xf>
    <xf numFmtId="4" fontId="10" fillId="2" borderId="2" xfId="0" applyNumberFormat="1" applyFont="1" applyFill="1" applyBorder="1" applyAlignment="1">
      <alignment horizontal="center" wrapText="1"/>
    </xf>
    <xf numFmtId="0" fontId="11" fillId="2" borderId="0" xfId="0" applyFont="1" applyFill="1" applyAlignment="1">
      <alignment horizontal="center"/>
    </xf>
    <xf numFmtId="0" fontId="11" fillId="2" borderId="0" xfId="0" applyFont="1" applyFill="1"/>
    <xf numFmtId="0" fontId="11" fillId="2" borderId="0" xfId="0" applyFont="1" applyFill="1" applyAlignment="1">
      <alignment horizontal="right"/>
    </xf>
    <xf numFmtId="0" fontId="7" fillId="2" borderId="0" xfId="0" applyFont="1" applyFill="1"/>
    <xf numFmtId="0" fontId="10" fillId="2" borderId="0" xfId="0" applyFont="1" applyFill="1" applyAlignment="1">
      <alignment horizontal="center"/>
    </xf>
    <xf numFmtId="0" fontId="7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 wrapText="1"/>
    </xf>
    <xf numFmtId="0" fontId="7" fillId="0" borderId="0" xfId="0" applyFont="1" applyAlignment="1">
      <alignment horizontal="left" vertical="top" wrapText="1"/>
    </xf>
    <xf numFmtId="0" fontId="12" fillId="2" borderId="5" xfId="0" applyFont="1" applyFill="1" applyBorder="1" applyAlignment="1">
      <alignment horizontal="center" wrapText="1"/>
    </xf>
    <xf numFmtId="14" fontId="7" fillId="2" borderId="2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4" fontId="7" fillId="2" borderId="2" xfId="0" applyNumberFormat="1" applyFont="1" applyFill="1" applyBorder="1"/>
    <xf numFmtId="0" fontId="7" fillId="2" borderId="2" xfId="0" applyFont="1" applyFill="1" applyBorder="1"/>
    <xf numFmtId="0" fontId="3" fillId="2" borderId="0" xfId="0" applyFont="1" applyFill="1" applyAlignment="1">
      <alignment horizontal="right" vertical="center" wrapText="1"/>
    </xf>
    <xf numFmtId="4" fontId="13" fillId="0" borderId="6" xfId="0" applyNumberFormat="1" applyFont="1" applyBorder="1"/>
    <xf numFmtId="0" fontId="10" fillId="2" borderId="7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horizontal="center" wrapText="1"/>
    </xf>
    <xf numFmtId="0" fontId="10" fillId="2" borderId="8" xfId="0" applyFont="1" applyFill="1" applyBorder="1" applyAlignment="1">
      <alignment horizontal="center" wrapText="1"/>
    </xf>
    <xf numFmtId="0" fontId="6" fillId="2" borderId="2" xfId="0" applyFont="1" applyFill="1" applyBorder="1" applyAlignment="1">
      <alignment horizontal="left"/>
    </xf>
    <xf numFmtId="0" fontId="15" fillId="2" borderId="2" xfId="0" applyFont="1" applyFill="1" applyBorder="1" applyAlignment="1">
      <alignment horizontal="center"/>
    </xf>
    <xf numFmtId="4" fontId="6" fillId="2" borderId="2" xfId="0" applyNumberFormat="1" applyFont="1" applyFill="1" applyBorder="1" applyAlignment="1">
      <alignment horizontal="right"/>
    </xf>
    <xf numFmtId="14" fontId="7" fillId="2" borderId="2" xfId="0" applyNumberFormat="1" applyFont="1" applyFill="1" applyBorder="1" applyAlignment="1">
      <alignment horizontal="left" wrapText="1"/>
    </xf>
    <xf numFmtId="4" fontId="7" fillId="2" borderId="2" xfId="0" applyNumberFormat="1" applyFont="1" applyFill="1" applyBorder="1" applyAlignment="1">
      <alignment horizontal="center" wrapText="1"/>
    </xf>
    <xf numFmtId="0" fontId="7" fillId="2" borderId="2" xfId="0" applyFont="1" applyFill="1" applyBorder="1" applyAlignment="1">
      <alignment horizontal="left" wrapText="1"/>
    </xf>
    <xf numFmtId="4" fontId="16" fillId="0" borderId="2" xfId="0" applyNumberFormat="1" applyFont="1" applyBorder="1"/>
    <xf numFmtId="0" fontId="17" fillId="2" borderId="0" xfId="0" applyFont="1" applyFill="1" applyAlignment="1">
      <alignment horizontal="center"/>
    </xf>
    <xf numFmtId="0" fontId="17" fillId="2" borderId="0" xfId="0" applyFont="1" applyFill="1"/>
    <xf numFmtId="0" fontId="7" fillId="2" borderId="0" xfId="0" applyFont="1" applyFill="1" applyAlignment="1">
      <alignment horizontal="center"/>
    </xf>
    <xf numFmtId="0" fontId="10" fillId="2" borderId="2" xfId="0" applyFont="1" applyFill="1" applyBorder="1" applyAlignment="1">
      <alignment horizontal="center" wrapText="1"/>
    </xf>
    <xf numFmtId="0" fontId="14" fillId="2" borderId="2" xfId="0" applyFont="1" applyFill="1" applyBorder="1" applyAlignment="1">
      <alignment horizontal="center" wrapText="1"/>
    </xf>
    <xf numFmtId="14" fontId="7" fillId="2" borderId="2" xfId="0" applyNumberFormat="1" applyFont="1" applyFill="1" applyBorder="1" applyAlignment="1">
      <alignment horizontal="center" wrapText="1"/>
    </xf>
    <xf numFmtId="0" fontId="8" fillId="2" borderId="2" xfId="0" applyFont="1" applyFill="1" applyBorder="1" applyAlignment="1">
      <alignment horizontal="center" wrapText="1"/>
    </xf>
    <xf numFmtId="0" fontId="10" fillId="2" borderId="0" xfId="0" applyFont="1" applyFill="1" applyAlignment="1">
      <alignment horizontal="right"/>
    </xf>
    <xf numFmtId="4" fontId="10" fillId="2" borderId="2" xfId="0" applyNumberFormat="1" applyFont="1" applyFill="1" applyBorder="1"/>
    <xf numFmtId="0" fontId="10" fillId="2" borderId="0" xfId="0" applyFont="1" applyFill="1"/>
    <xf numFmtId="0" fontId="10" fillId="2" borderId="12" xfId="0" applyFont="1" applyFill="1" applyBorder="1" applyAlignment="1">
      <alignment horizontal="right"/>
    </xf>
    <xf numFmtId="0" fontId="10" fillId="2" borderId="12" xfId="0" applyFont="1" applyFill="1" applyBorder="1"/>
    <xf numFmtId="0" fontId="10" fillId="2" borderId="13" xfId="0" applyFont="1" applyFill="1" applyBorder="1" applyAlignment="1">
      <alignment horizontal="right"/>
    </xf>
    <xf numFmtId="0" fontId="10" fillId="2" borderId="13" xfId="0" applyFont="1" applyFill="1" applyBorder="1"/>
    <xf numFmtId="0" fontId="18" fillId="3" borderId="9" xfId="0" applyFont="1" applyFill="1" applyBorder="1" applyAlignment="1">
      <alignment horizontal="right"/>
    </xf>
    <xf numFmtId="4" fontId="13" fillId="3" borderId="11" xfId="0" applyNumberFormat="1" applyFont="1" applyFill="1" applyBorder="1"/>
    <xf numFmtId="0" fontId="19" fillId="4" borderId="0" xfId="0" applyFont="1" applyFill="1" applyAlignment="1">
      <alignment horizontal="center"/>
    </xf>
    <xf numFmtId="0" fontId="20" fillId="4" borderId="14" xfId="0" applyFont="1" applyFill="1" applyBorder="1" applyAlignment="1">
      <alignment horizontal="center" wrapText="1"/>
    </xf>
    <xf numFmtId="0" fontId="20" fillId="0" borderId="14" xfId="0" applyFont="1" applyBorder="1" applyAlignment="1">
      <alignment horizontal="center" wrapText="1"/>
    </xf>
    <xf numFmtId="14" fontId="9" fillId="4" borderId="3" xfId="2" applyNumberFormat="1" applyFill="1" applyBorder="1" applyAlignment="1">
      <alignment horizontal="center" wrapText="1"/>
    </xf>
    <xf numFmtId="12" fontId="9" fillId="4" borderId="2" xfId="3" applyNumberFormat="1" applyFont="1" applyFill="1" applyBorder="1" applyAlignment="1">
      <alignment horizontal="center"/>
    </xf>
    <xf numFmtId="0" fontId="21" fillId="4" borderId="15" xfId="2" applyFont="1" applyFill="1" applyBorder="1" applyAlignment="1">
      <alignment horizontal="center" wrapText="1"/>
    </xf>
    <xf numFmtId="43" fontId="9" fillId="4" borderId="2" xfId="3" applyFont="1" applyFill="1" applyBorder="1"/>
    <xf numFmtId="14" fontId="9" fillId="4" borderId="2" xfId="2" applyNumberFormat="1" applyFill="1" applyBorder="1" applyAlignment="1">
      <alignment horizontal="center"/>
    </xf>
    <xf numFmtId="12" fontId="9" fillId="4" borderId="2" xfId="2" applyNumberFormat="1" applyFill="1" applyBorder="1" applyAlignment="1">
      <alignment horizontal="center"/>
    </xf>
    <xf numFmtId="0" fontId="9" fillId="4" borderId="2" xfId="2" applyFill="1" applyBorder="1" applyAlignment="1">
      <alignment horizontal="center"/>
    </xf>
    <xf numFmtId="164" fontId="10" fillId="0" borderId="6" xfId="0" applyNumberFormat="1" applyFont="1" applyBorder="1" applyAlignment="1">
      <alignment horizontal="center" wrapText="1"/>
    </xf>
    <xf numFmtId="14" fontId="9" fillId="4" borderId="0" xfId="0" applyNumberFormat="1" applyFont="1" applyFill="1" applyAlignment="1">
      <alignment horizontal="center" wrapText="1"/>
    </xf>
    <xf numFmtId="12" fontId="21" fillId="4" borderId="0" xfId="1" applyNumberFormat="1" applyFont="1" applyFill="1" applyBorder="1" applyAlignment="1">
      <alignment vertical="center" wrapText="1"/>
    </xf>
    <xf numFmtId="164" fontId="21" fillId="4" borderId="0" xfId="1" applyFont="1" applyFill="1" applyBorder="1" applyAlignment="1">
      <alignment vertical="center" wrapText="1"/>
    </xf>
    <xf numFmtId="164" fontId="9" fillId="4" borderId="0" xfId="1" applyFont="1" applyFill="1" applyBorder="1" applyAlignment="1">
      <alignment vertical="center" wrapText="1"/>
    </xf>
    <xf numFmtId="12" fontId="21" fillId="4" borderId="0" xfId="1" applyNumberFormat="1" applyFont="1" applyFill="1" applyBorder="1" applyAlignment="1">
      <alignment horizontal="left" wrapText="1"/>
    </xf>
    <xf numFmtId="164" fontId="21" fillId="4" borderId="0" xfId="1" applyFont="1" applyFill="1" applyBorder="1" applyAlignment="1">
      <alignment wrapText="1"/>
    </xf>
    <xf numFmtId="164" fontId="9" fillId="4" borderId="0" xfId="1" applyFont="1" applyFill="1" applyBorder="1" applyAlignment="1">
      <alignment wrapText="1"/>
    </xf>
    <xf numFmtId="0" fontId="20" fillId="4" borderId="2" xfId="0" applyFont="1" applyFill="1" applyBorder="1" applyAlignment="1">
      <alignment horizontal="center" vertical="center" wrapText="1"/>
    </xf>
    <xf numFmtId="49" fontId="20" fillId="4" borderId="2" xfId="0" applyNumberFormat="1" applyFont="1" applyFill="1" applyBorder="1" applyAlignment="1">
      <alignment horizontal="center" vertical="center" wrapText="1"/>
    </xf>
    <xf numFmtId="164" fontId="20" fillId="0" borderId="2" xfId="1" applyFont="1" applyFill="1" applyBorder="1" applyAlignment="1">
      <alignment horizontal="center" vertical="center" wrapText="1"/>
    </xf>
    <xf numFmtId="14" fontId="9" fillId="4" borderId="2" xfId="2" applyNumberFormat="1" applyFill="1" applyBorder="1" applyAlignment="1">
      <alignment horizontal="center" wrapText="1"/>
    </xf>
    <xf numFmtId="12" fontId="21" fillId="4" borderId="3" xfId="4" applyNumberFormat="1" applyFont="1" applyFill="1" applyBorder="1" applyAlignment="1">
      <alignment horizontal="center" wrapText="1"/>
    </xf>
    <xf numFmtId="43" fontId="21" fillId="4" borderId="3" xfId="4" applyFont="1" applyFill="1" applyBorder="1" applyAlignment="1">
      <alignment horizontal="center" wrapText="1"/>
    </xf>
    <xf numFmtId="43" fontId="9" fillId="4" borderId="2" xfId="4" applyFont="1" applyFill="1" applyBorder="1" applyAlignment="1">
      <alignment horizontal="center" wrapText="1"/>
    </xf>
    <xf numFmtId="12" fontId="21" fillId="4" borderId="0" xfId="1" applyNumberFormat="1" applyFont="1" applyFill="1" applyBorder="1" applyAlignment="1">
      <alignment horizontal="center" wrapText="1"/>
    </xf>
    <xf numFmtId="164" fontId="23" fillId="4" borderId="0" xfId="1" applyFont="1" applyFill="1" applyBorder="1" applyAlignment="1">
      <alignment horizontal="center" wrapText="1"/>
    </xf>
    <xf numFmtId="164" fontId="4" fillId="4" borderId="6" xfId="1" applyFont="1" applyFill="1" applyBorder="1" applyAlignment="1">
      <alignment horizontal="center" wrapText="1"/>
    </xf>
    <xf numFmtId="164" fontId="21" fillId="4" borderId="0" xfId="1" applyFont="1" applyFill="1" applyBorder="1" applyAlignment="1">
      <alignment horizontal="center" wrapText="1"/>
    </xf>
    <xf numFmtId="164" fontId="9" fillId="4" borderId="0" xfId="1" applyFont="1" applyFill="1" applyBorder="1" applyAlignment="1">
      <alignment horizontal="center" wrapText="1"/>
    </xf>
    <xf numFmtId="0" fontId="3" fillId="4" borderId="0" xfId="0" applyFont="1" applyFill="1" applyAlignment="1">
      <alignment horizontal="center"/>
    </xf>
    <xf numFmtId="0" fontId="9" fillId="4" borderId="0" xfId="0" applyFont="1" applyFill="1" applyAlignment="1">
      <alignment horizontal="center"/>
    </xf>
    <xf numFmtId="49" fontId="9" fillId="4" borderId="0" xfId="0" applyNumberFormat="1" applyFont="1" applyFill="1" applyAlignment="1">
      <alignment horizontal="center"/>
    </xf>
    <xf numFmtId="0" fontId="19" fillId="4" borderId="0" xfId="0" applyFont="1" applyFill="1" applyAlignment="1">
      <alignment horizontal="center" vertical="center"/>
    </xf>
    <xf numFmtId="0" fontId="24" fillId="4" borderId="0" xfId="0" applyFont="1" applyFill="1" applyAlignment="1">
      <alignment horizontal="center" vertical="center" wrapText="1"/>
    </xf>
    <xf numFmtId="164" fontId="24" fillId="4" borderId="0" xfId="1" applyFont="1" applyFill="1" applyBorder="1" applyAlignment="1">
      <alignment horizontal="center" vertical="center" wrapText="1"/>
    </xf>
    <xf numFmtId="0" fontId="20" fillId="4" borderId="9" xfId="0" applyFont="1" applyFill="1" applyBorder="1" applyAlignment="1">
      <alignment horizontal="center" vertical="center" wrapText="1"/>
    </xf>
    <xf numFmtId="14" fontId="9" fillId="4" borderId="2" xfId="2" applyNumberFormat="1" applyFill="1" applyBorder="1" applyAlignment="1">
      <alignment horizontal="center" vertical="center" wrapText="1"/>
    </xf>
    <xf numFmtId="49" fontId="9" fillId="4" borderId="2" xfId="2" applyNumberFormat="1" applyFill="1" applyBorder="1" applyAlignment="1">
      <alignment horizontal="center" vertical="center" wrapText="1"/>
    </xf>
    <xf numFmtId="0" fontId="9" fillId="4" borderId="2" xfId="2" applyFill="1" applyBorder="1" applyAlignment="1">
      <alignment horizontal="center" vertical="center" wrapText="1"/>
    </xf>
    <xf numFmtId="43" fontId="9" fillId="0" borderId="2" xfId="4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164" fontId="10" fillId="4" borderId="6" xfId="1" applyFont="1" applyFill="1" applyBorder="1" applyAlignment="1">
      <alignment horizontal="center" vertical="center" wrapText="1"/>
    </xf>
    <xf numFmtId="0" fontId="25" fillId="4" borderId="0" xfId="0" applyFont="1" applyFill="1" applyAlignment="1">
      <alignment vertical="center"/>
    </xf>
    <xf numFmtId="0" fontId="26" fillId="4" borderId="0" xfId="0" applyFont="1" applyFill="1" applyAlignment="1">
      <alignment vertical="center" wrapText="1"/>
    </xf>
    <xf numFmtId="164" fontId="26" fillId="4" borderId="0" xfId="1" applyFont="1" applyFill="1" applyBorder="1" applyAlignment="1">
      <alignment vertical="center" wrapText="1"/>
    </xf>
    <xf numFmtId="49" fontId="25" fillId="4" borderId="13" xfId="0" applyNumberFormat="1" applyFont="1" applyFill="1" applyBorder="1" applyAlignment="1">
      <alignment horizontal="center"/>
    </xf>
    <xf numFmtId="164" fontId="23" fillId="4" borderId="2" xfId="1" applyFont="1" applyFill="1" applyBorder="1" applyAlignment="1">
      <alignment horizontal="center" wrapText="1"/>
    </xf>
    <xf numFmtId="39" fontId="23" fillId="4" borderId="2" xfId="1" applyNumberFormat="1" applyFont="1" applyFill="1" applyBorder="1" applyAlignment="1">
      <alignment horizontal="center" wrapText="1"/>
    </xf>
    <xf numFmtId="14" fontId="21" fillId="4" borderId="2" xfId="1" applyNumberFormat="1" applyFont="1" applyFill="1" applyBorder="1" applyAlignment="1">
      <alignment horizontal="center" wrapText="1"/>
    </xf>
    <xf numFmtId="12" fontId="21" fillId="4" borderId="2" xfId="1" applyNumberFormat="1" applyFont="1" applyFill="1" applyBorder="1" applyAlignment="1">
      <alignment horizontal="right" wrapText="1"/>
    </xf>
    <xf numFmtId="39" fontId="21" fillId="4" borderId="2" xfId="1" applyNumberFormat="1" applyFont="1" applyFill="1" applyBorder="1" applyAlignment="1">
      <alignment horizontal="center"/>
    </xf>
    <xf numFmtId="164" fontId="21" fillId="4" borderId="2" xfId="1" applyFont="1" applyFill="1" applyBorder="1" applyAlignment="1">
      <alignment horizontal="center" wrapText="1"/>
    </xf>
    <xf numFmtId="14" fontId="23" fillId="4" borderId="0" xfId="1" applyNumberFormat="1" applyFont="1" applyFill="1" applyBorder="1" applyAlignment="1">
      <alignment horizontal="right" wrapText="1"/>
    </xf>
    <xf numFmtId="0" fontId="20" fillId="4" borderId="0" xfId="0" applyFont="1" applyFill="1" applyAlignment="1">
      <alignment horizontal="center" vertical="center" wrapText="1"/>
    </xf>
    <xf numFmtId="49" fontId="20" fillId="4" borderId="0" xfId="0" applyNumberFormat="1" applyFont="1" applyFill="1" applyAlignment="1">
      <alignment horizontal="center" vertical="center" wrapText="1"/>
    </xf>
    <xf numFmtId="49" fontId="19" fillId="4" borderId="0" xfId="1" applyNumberFormat="1" applyFont="1" applyFill="1" applyBorder="1" applyAlignment="1">
      <alignment horizontal="center" vertical="center"/>
    </xf>
    <xf numFmtId="14" fontId="24" fillId="4" borderId="0" xfId="0" applyNumberFormat="1" applyFont="1" applyFill="1" applyAlignment="1">
      <alignment horizontal="center" wrapText="1"/>
    </xf>
    <xf numFmtId="12" fontId="24" fillId="4" borderId="0" xfId="1" applyNumberFormat="1" applyFont="1" applyFill="1" applyBorder="1" applyAlignment="1">
      <alignment horizontal="center"/>
    </xf>
    <xf numFmtId="0" fontId="19" fillId="4" borderId="0" xfId="0" applyFont="1" applyFill="1" applyAlignment="1">
      <alignment vertical="top"/>
    </xf>
    <xf numFmtId="164" fontId="29" fillId="5" borderId="18" xfId="1" applyFont="1" applyFill="1" applyBorder="1" applyAlignment="1">
      <alignment horizontal="center" vertical="center"/>
    </xf>
    <xf numFmtId="164" fontId="9" fillId="0" borderId="0" xfId="1" applyFont="1" applyFill="1" applyBorder="1"/>
    <xf numFmtId="0" fontId="0" fillId="4" borderId="0" xfId="0" applyFill="1"/>
    <xf numFmtId="164" fontId="20" fillId="0" borderId="0" xfId="1" applyFont="1" applyFill="1" applyBorder="1" applyAlignment="1">
      <alignment horizontal="center" vertical="center" wrapText="1"/>
    </xf>
    <xf numFmtId="0" fontId="30" fillId="4" borderId="7" xfId="0" applyFont="1" applyFill="1" applyBorder="1" applyAlignment="1">
      <alignment horizontal="center" wrapText="1"/>
    </xf>
    <xf numFmtId="0" fontId="30" fillId="4" borderId="19" xfId="0" applyFont="1" applyFill="1" applyBorder="1" applyAlignment="1">
      <alignment horizontal="center" wrapText="1"/>
    </xf>
    <xf numFmtId="0" fontId="30" fillId="4" borderId="2" xfId="0" applyFont="1" applyFill="1" applyBorder="1" applyAlignment="1">
      <alignment horizontal="center" wrapText="1"/>
    </xf>
    <xf numFmtId="0" fontId="31" fillId="0" borderId="2" xfId="0" applyFont="1" applyBorder="1" applyAlignment="1">
      <alignment horizontal="center"/>
    </xf>
    <xf numFmtId="14" fontId="31" fillId="0" borderId="2" xfId="0" applyNumberFormat="1" applyFont="1" applyBorder="1" applyAlignment="1">
      <alignment horizontal="center"/>
    </xf>
    <xf numFmtId="43" fontId="31" fillId="0" borderId="2" xfId="4" applyFont="1" applyFill="1" applyBorder="1" applyAlignment="1">
      <alignment horizontal="center"/>
    </xf>
    <xf numFmtId="43" fontId="31" fillId="0" borderId="20" xfId="0" applyNumberFormat="1" applyFont="1" applyBorder="1" applyAlignment="1">
      <alignment horizontal="center"/>
    </xf>
    <xf numFmtId="43" fontId="31" fillId="4" borderId="2" xfId="4" applyFont="1" applyFill="1" applyBorder="1" applyAlignment="1">
      <alignment horizontal="center"/>
    </xf>
    <xf numFmtId="1" fontId="31" fillId="0" borderId="2" xfId="0" applyNumberFormat="1" applyFont="1" applyBorder="1" applyAlignment="1">
      <alignment horizontal="center"/>
    </xf>
    <xf numFmtId="43" fontId="31" fillId="0" borderId="20" xfId="4" applyFont="1" applyFill="1" applyBorder="1" applyAlignment="1">
      <alignment horizontal="center"/>
    </xf>
    <xf numFmtId="43" fontId="31" fillId="0" borderId="2" xfId="0" applyNumberFormat="1" applyFont="1" applyBorder="1" applyAlignment="1">
      <alignment horizontal="center"/>
    </xf>
    <xf numFmtId="164" fontId="3" fillId="4" borderId="21" xfId="1" applyFont="1" applyFill="1" applyBorder="1" applyAlignment="1">
      <alignment horizontal="center" vertical="center" wrapText="1"/>
    </xf>
    <xf numFmtId="0" fontId="32" fillId="4" borderId="0" xfId="0" applyFont="1" applyFill="1" applyAlignment="1">
      <alignment horizontal="center"/>
    </xf>
    <xf numFmtId="14" fontId="32" fillId="4" borderId="0" xfId="0" applyNumberFormat="1" applyFont="1" applyFill="1" applyAlignment="1">
      <alignment horizontal="center"/>
    </xf>
    <xf numFmtId="164" fontId="11" fillId="4" borderId="0" xfId="1" applyFont="1" applyFill="1" applyBorder="1" applyAlignment="1">
      <alignment horizontal="center"/>
    </xf>
    <xf numFmtId="0" fontId="30" fillId="4" borderId="22" xfId="0" applyFont="1" applyFill="1" applyBorder="1" applyAlignment="1">
      <alignment horizontal="center" wrapText="1"/>
    </xf>
    <xf numFmtId="1" fontId="31" fillId="0" borderId="23" xfId="0" applyNumberFormat="1" applyFont="1" applyBorder="1" applyAlignment="1">
      <alignment horizontal="center"/>
    </xf>
    <xf numFmtId="14" fontId="31" fillId="0" borderId="23" xfId="0" applyNumberFormat="1" applyFont="1" applyBorder="1" applyAlignment="1">
      <alignment horizontal="center"/>
    </xf>
    <xf numFmtId="43" fontId="31" fillId="4" borderId="23" xfId="4" applyFont="1" applyFill="1" applyBorder="1" applyAlignment="1">
      <alignment horizontal="center"/>
    </xf>
    <xf numFmtId="43" fontId="31" fillId="0" borderId="2" xfId="4" applyFont="1" applyFill="1" applyBorder="1"/>
    <xf numFmtId="2" fontId="31" fillId="0" borderId="2" xfId="0" applyNumberFormat="1" applyFont="1" applyBorder="1" applyAlignment="1">
      <alignment horizontal="right"/>
    </xf>
    <xf numFmtId="14" fontId="33" fillId="4" borderId="0" xfId="0" applyNumberFormat="1" applyFont="1" applyFill="1" applyAlignment="1">
      <alignment horizontal="right"/>
    </xf>
    <xf numFmtId="164" fontId="3" fillId="4" borderId="0" xfId="1" applyFont="1" applyFill="1" applyBorder="1" applyAlignment="1">
      <alignment horizontal="center" vertical="center" wrapText="1"/>
    </xf>
    <xf numFmtId="164" fontId="32" fillId="4" borderId="0" xfId="1" applyFont="1" applyFill="1" applyBorder="1" applyAlignment="1">
      <alignment horizontal="center"/>
    </xf>
    <xf numFmtId="0" fontId="34" fillId="0" borderId="24" xfId="0" applyFont="1" applyBorder="1" applyAlignment="1">
      <alignment horizontal="center"/>
    </xf>
    <xf numFmtId="0" fontId="34" fillId="0" borderId="25" xfId="0" applyFont="1" applyBorder="1" applyAlignment="1">
      <alignment horizontal="center"/>
    </xf>
    <xf numFmtId="164" fontId="34" fillId="0" borderId="25" xfId="1" applyFont="1" applyBorder="1" applyAlignment="1">
      <alignment horizontal="center"/>
    </xf>
    <xf numFmtId="0" fontId="30" fillId="4" borderId="26" xfId="0" applyFont="1" applyFill="1" applyBorder="1" applyAlignment="1">
      <alignment horizontal="center" wrapText="1"/>
    </xf>
    <xf numFmtId="0" fontId="31" fillId="0" borderId="3" xfId="0" applyFont="1" applyBorder="1" applyAlignment="1">
      <alignment horizontal="center"/>
    </xf>
    <xf numFmtId="14" fontId="31" fillId="0" borderId="3" xfId="0" applyNumberFormat="1" applyFont="1" applyBorder="1" applyAlignment="1">
      <alignment horizontal="center"/>
    </xf>
    <xf numFmtId="43" fontId="31" fillId="0" borderId="2" xfId="4" applyFont="1" applyBorder="1" applyAlignment="1">
      <alignment horizontal="center"/>
    </xf>
    <xf numFmtId="43" fontId="31" fillId="4" borderId="3" xfId="4" applyFont="1" applyFill="1" applyBorder="1" applyAlignment="1">
      <alignment horizontal="center"/>
    </xf>
    <xf numFmtId="0" fontId="34" fillId="0" borderId="7" xfId="0" applyFont="1" applyBorder="1" applyAlignment="1">
      <alignment horizontal="center"/>
    </xf>
    <xf numFmtId="0" fontId="34" fillId="0" borderId="1" xfId="0" applyFont="1" applyBorder="1" applyAlignment="1">
      <alignment horizontal="center"/>
    </xf>
    <xf numFmtId="164" fontId="34" fillId="0" borderId="1" xfId="1" applyFont="1" applyBorder="1" applyAlignment="1">
      <alignment horizontal="center"/>
    </xf>
    <xf numFmtId="0" fontId="30" fillId="4" borderId="27" xfId="0" applyFont="1" applyFill="1" applyBorder="1" applyAlignment="1">
      <alignment horizontal="center" wrapText="1"/>
    </xf>
    <xf numFmtId="43" fontId="31" fillId="0" borderId="20" xfId="4" applyFont="1" applyBorder="1" applyAlignment="1">
      <alignment horizontal="center"/>
    </xf>
    <xf numFmtId="43" fontId="31" fillId="0" borderId="20" xfId="4" applyFont="1" applyFill="1" applyBorder="1"/>
    <xf numFmtId="2" fontId="31" fillId="0" borderId="20" xfId="0" applyNumberFormat="1" applyFont="1" applyBorder="1" applyAlignment="1">
      <alignment horizontal="right"/>
    </xf>
    <xf numFmtId="43" fontId="35" fillId="4" borderId="0" xfId="0" applyNumberFormat="1" applyFont="1" applyFill="1"/>
    <xf numFmtId="0" fontId="24" fillId="0" borderId="0" xfId="0" applyFont="1"/>
    <xf numFmtId="164" fontId="20" fillId="0" borderId="0" xfId="1" applyFont="1" applyBorder="1" applyAlignment="1"/>
    <xf numFmtId="43" fontId="20" fillId="0" borderId="0" xfId="0" applyNumberFormat="1" applyFont="1"/>
    <xf numFmtId="0" fontId="31" fillId="0" borderId="2" xfId="0" applyFont="1" applyBorder="1" applyAlignment="1">
      <alignment horizontal="left"/>
    </xf>
    <xf numFmtId="39" fontId="31" fillId="0" borderId="2" xfId="4" applyNumberFormat="1" applyFont="1" applyBorder="1"/>
    <xf numFmtId="164" fontId="31" fillId="0" borderId="2" xfId="1" applyFont="1" applyBorder="1" applyAlignment="1">
      <alignment horizontal="center"/>
    </xf>
    <xf numFmtId="0" fontId="24" fillId="0" borderId="0" xfId="0" applyFont="1" applyAlignment="1">
      <alignment horizontal="center"/>
    </xf>
    <xf numFmtId="0" fontId="24" fillId="0" borderId="0" xfId="0" applyFont="1" applyAlignment="1">
      <alignment horizontal="left"/>
    </xf>
    <xf numFmtId="0" fontId="20" fillId="0" borderId="9" xfId="0" applyFont="1" applyBorder="1" applyAlignment="1">
      <alignment horizontal="center"/>
    </xf>
    <xf numFmtId="164" fontId="20" fillId="0" borderId="10" xfId="1" applyFont="1" applyBorder="1" applyAlignment="1">
      <alignment horizontal="center"/>
    </xf>
    <xf numFmtId="43" fontId="20" fillId="0" borderId="11" xfId="0" applyNumberFormat="1" applyFont="1" applyBorder="1" applyAlignment="1">
      <alignment horizontal="center"/>
    </xf>
    <xf numFmtId="0" fontId="36" fillId="4" borderId="0" xfId="0" applyFont="1" applyFill="1" applyAlignment="1">
      <alignment horizontal="center"/>
    </xf>
    <xf numFmtId="49" fontId="32" fillId="4" borderId="0" xfId="0" applyNumberFormat="1" applyFont="1" applyFill="1" applyAlignment="1">
      <alignment horizontal="center"/>
    </xf>
    <xf numFmtId="0" fontId="3" fillId="4" borderId="2" xfId="0" applyFont="1" applyFill="1" applyBorder="1" applyAlignment="1">
      <alignment horizontal="right"/>
    </xf>
    <xf numFmtId="164" fontId="3" fillId="4" borderId="2" xfId="1" applyFont="1" applyFill="1" applyBorder="1" applyAlignment="1">
      <alignment horizontal="right"/>
    </xf>
    <xf numFmtId="39" fontId="3" fillId="4" borderId="3" xfId="0" applyNumberFormat="1" applyFont="1" applyFill="1" applyBorder="1"/>
    <xf numFmtId="164" fontId="3" fillId="4" borderId="3" xfId="1" applyFont="1" applyFill="1" applyBorder="1"/>
    <xf numFmtId="39" fontId="3" fillId="4" borderId="0" xfId="0" applyNumberFormat="1" applyFont="1" applyFill="1"/>
    <xf numFmtId="164" fontId="3" fillId="4" borderId="0" xfId="1" applyFont="1" applyFill="1" applyBorder="1"/>
    <xf numFmtId="39" fontId="32" fillId="4" borderId="0" xfId="0" applyNumberFormat="1" applyFont="1" applyFill="1"/>
    <xf numFmtId="164" fontId="11" fillId="4" borderId="0" xfId="1" applyFont="1" applyFill="1" applyBorder="1"/>
    <xf numFmtId="0" fontId="38" fillId="4" borderId="2" xfId="0" applyFont="1" applyFill="1" applyBorder="1" applyAlignment="1">
      <alignment horizontal="center"/>
    </xf>
    <xf numFmtId="0" fontId="0" fillId="0" borderId="0" xfId="0" applyAlignment="1">
      <alignment vertical="top" wrapText="1"/>
    </xf>
    <xf numFmtId="0" fontId="0" fillId="0" borderId="0" xfId="0" applyAlignment="1">
      <alignment horizontal="center"/>
    </xf>
    <xf numFmtId="0" fontId="0" fillId="0" borderId="2" xfId="0" applyBorder="1"/>
    <xf numFmtId="14" fontId="0" fillId="0" borderId="2" xfId="0" applyNumberFormat="1" applyBorder="1" applyAlignment="1">
      <alignment horizontal="center"/>
    </xf>
    <xf numFmtId="0" fontId="43" fillId="0" borderId="2" xfId="0" applyFont="1" applyBorder="1" applyAlignment="1">
      <alignment horizontal="center"/>
    </xf>
    <xf numFmtId="165" fontId="18" fillId="7" borderId="2" xfId="9" applyNumberFormat="1" applyFont="1" applyBorder="1" applyAlignment="1">
      <alignment horizontal="right" vertical="top" wrapText="1"/>
    </xf>
    <xf numFmtId="0" fontId="11" fillId="0" borderId="0" xfId="0" applyFont="1" applyAlignment="1">
      <alignment horizontal="center"/>
    </xf>
    <xf numFmtId="49" fontId="11" fillId="0" borderId="0" xfId="0" applyNumberFormat="1" applyFont="1" applyAlignment="1">
      <alignment horizontal="center"/>
    </xf>
    <xf numFmtId="0" fontId="37" fillId="6" borderId="9" xfId="0" applyFont="1" applyFill="1" applyBorder="1" applyAlignment="1">
      <alignment horizontal="center"/>
    </xf>
    <xf numFmtId="0" fontId="37" fillId="6" borderId="11" xfId="0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/>
    </xf>
    <xf numFmtId="14" fontId="3" fillId="4" borderId="0" xfId="0" applyNumberFormat="1" applyFont="1" applyFill="1" applyAlignment="1">
      <alignment horizontal="right"/>
    </xf>
    <xf numFmtId="0" fontId="3" fillId="4" borderId="0" xfId="0" applyFont="1" applyFill="1" applyAlignment="1">
      <alignment horizontal="center"/>
    </xf>
    <xf numFmtId="0" fontId="29" fillId="5" borderId="16" xfId="0" applyFont="1" applyFill="1" applyBorder="1" applyAlignment="1">
      <alignment horizontal="center" vertical="center"/>
    </xf>
    <xf numFmtId="0" fontId="29" fillId="5" borderId="17" xfId="0" applyFont="1" applyFill="1" applyBorder="1" applyAlignment="1">
      <alignment horizontal="center" vertical="center"/>
    </xf>
    <xf numFmtId="0" fontId="19" fillId="4" borderId="0" xfId="0" applyFont="1" applyFill="1" applyAlignment="1">
      <alignment horizontal="center" vertical="top"/>
    </xf>
    <xf numFmtId="0" fontId="25" fillId="4" borderId="0" xfId="0" applyFont="1" applyFill="1" applyAlignment="1">
      <alignment horizontal="center"/>
    </xf>
    <xf numFmtId="164" fontId="27" fillId="4" borderId="0" xfId="1" applyFont="1" applyFill="1" applyBorder="1" applyAlignment="1">
      <alignment horizontal="center"/>
    </xf>
    <xf numFmtId="49" fontId="25" fillId="4" borderId="0" xfId="1" applyNumberFormat="1" applyFont="1" applyFill="1" applyBorder="1" applyAlignment="1">
      <alignment horizontal="center"/>
    </xf>
    <xf numFmtId="49" fontId="25" fillId="4" borderId="0" xfId="0" applyNumberFormat="1" applyFont="1" applyFill="1" applyAlignment="1">
      <alignment horizontal="center"/>
    </xf>
    <xf numFmtId="14" fontId="23" fillId="4" borderId="9" xfId="1" applyNumberFormat="1" applyFont="1" applyFill="1" applyBorder="1" applyAlignment="1">
      <alignment horizontal="right" wrapText="1"/>
    </xf>
    <xf numFmtId="14" fontId="23" fillId="4" borderId="10" xfId="1" applyNumberFormat="1" applyFont="1" applyFill="1" applyBorder="1" applyAlignment="1">
      <alignment horizontal="right" wrapText="1"/>
    </xf>
    <xf numFmtId="14" fontId="23" fillId="4" borderId="11" xfId="1" applyNumberFormat="1" applyFont="1" applyFill="1" applyBorder="1" applyAlignment="1">
      <alignment horizontal="right" wrapText="1"/>
    </xf>
    <xf numFmtId="164" fontId="22" fillId="4" borderId="0" xfId="1" applyFont="1" applyFill="1" applyAlignment="1">
      <alignment horizontal="center" vertical="center"/>
    </xf>
    <xf numFmtId="49" fontId="19" fillId="4" borderId="0" xfId="1" applyNumberFormat="1" applyFont="1" applyFill="1" applyAlignment="1">
      <alignment horizontal="center" vertical="center"/>
    </xf>
    <xf numFmtId="49" fontId="19" fillId="4" borderId="0" xfId="1" applyNumberFormat="1" applyFont="1" applyFill="1" applyBorder="1" applyAlignment="1">
      <alignment horizontal="center" vertical="top"/>
    </xf>
    <xf numFmtId="0" fontId="10" fillId="4" borderId="0" xfId="0" applyFont="1" applyFill="1" applyAlignment="1">
      <alignment horizontal="right"/>
    </xf>
    <xf numFmtId="0" fontId="19" fillId="4" borderId="0" xfId="0" applyFont="1" applyFill="1" applyAlignment="1">
      <alignment horizontal="center" vertical="center"/>
    </xf>
    <xf numFmtId="0" fontId="15" fillId="2" borderId="9" xfId="0" applyFont="1" applyFill="1" applyBorder="1" applyAlignment="1">
      <alignment horizontal="right"/>
    </xf>
    <xf numFmtId="0" fontId="15" fillId="2" borderId="10" xfId="0" applyFont="1" applyFill="1" applyBorder="1" applyAlignment="1">
      <alignment horizontal="right"/>
    </xf>
    <xf numFmtId="0" fontId="15" fillId="2" borderId="11" xfId="0" applyFont="1" applyFill="1" applyBorder="1" applyAlignment="1">
      <alignment horizontal="right"/>
    </xf>
    <xf numFmtId="0" fontId="10" fillId="2" borderId="0" xfId="0" applyFont="1" applyFill="1" applyAlignment="1">
      <alignment horizontal="center"/>
    </xf>
    <xf numFmtId="0" fontId="10" fillId="2" borderId="9" xfId="0" applyFont="1" applyFill="1" applyBorder="1" applyAlignment="1">
      <alignment horizontal="right"/>
    </xf>
    <xf numFmtId="0" fontId="10" fillId="2" borderId="10" xfId="0" applyFont="1" applyFill="1" applyBorder="1" applyAlignment="1">
      <alignment horizontal="right"/>
    </xf>
    <xf numFmtId="0" fontId="10" fillId="2" borderId="11" xfId="0" applyFont="1" applyFill="1" applyBorder="1" applyAlignment="1">
      <alignment horizontal="right"/>
    </xf>
    <xf numFmtId="0" fontId="3" fillId="2" borderId="0" xfId="0" applyFont="1" applyFill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/>
    </xf>
    <xf numFmtId="17" fontId="14" fillId="2" borderId="4" xfId="0" applyNumberFormat="1" applyFont="1" applyFill="1" applyBorder="1" applyAlignment="1">
      <alignment horizontal="center"/>
    </xf>
    <xf numFmtId="0" fontId="45" fillId="0" borderId="0" xfId="0" applyFont="1"/>
    <xf numFmtId="0" fontId="46" fillId="0" borderId="0" xfId="0" applyFont="1"/>
    <xf numFmtId="166" fontId="46" fillId="0" borderId="0" xfId="0" applyNumberFormat="1" applyFont="1"/>
    <xf numFmtId="0" fontId="46" fillId="0" borderId="0" xfId="0" applyFont="1" applyAlignment="1">
      <alignment horizontal="center" readingOrder="1"/>
    </xf>
    <xf numFmtId="0" fontId="46" fillId="0" borderId="0" xfId="0" applyFont="1" applyAlignment="1">
      <alignment wrapText="1"/>
    </xf>
    <xf numFmtId="0" fontId="44" fillId="0" borderId="0" xfId="0" applyFont="1" applyAlignment="1">
      <alignment horizontal="center"/>
    </xf>
    <xf numFmtId="166" fontId="47" fillId="0" borderId="0" xfId="0" applyNumberFormat="1" applyFont="1"/>
    <xf numFmtId="0" fontId="46" fillId="0" borderId="22" xfId="0" applyFont="1" applyBorder="1" applyAlignment="1">
      <alignment vertical="center" wrapText="1"/>
    </xf>
    <xf numFmtId="43" fontId="46" fillId="0" borderId="0" xfId="0" applyNumberFormat="1" applyFont="1"/>
    <xf numFmtId="43" fontId="46" fillId="0" borderId="0" xfId="0" applyNumberFormat="1" applyFont="1" applyAlignment="1">
      <alignment horizontal="center" readingOrder="1"/>
    </xf>
    <xf numFmtId="0" fontId="38" fillId="0" borderId="22" xfId="0" applyFont="1" applyBorder="1" applyAlignment="1">
      <alignment wrapText="1"/>
    </xf>
    <xf numFmtId="166" fontId="45" fillId="0" borderId="0" xfId="0" applyNumberFormat="1" applyFont="1"/>
    <xf numFmtId="43" fontId="46" fillId="0" borderId="0" xfId="10" applyFont="1"/>
    <xf numFmtId="166" fontId="0" fillId="0" borderId="0" xfId="0" applyNumberFormat="1"/>
    <xf numFmtId="166" fontId="48" fillId="8" borderId="0" xfId="10" applyNumberFormat="1" applyFont="1" applyFill="1" applyBorder="1" applyAlignment="1">
      <alignment horizontal="center" readingOrder="1"/>
    </xf>
    <xf numFmtId="166" fontId="48" fillId="8" borderId="28" xfId="10" applyNumberFormat="1" applyFont="1" applyFill="1" applyBorder="1" applyAlignment="1">
      <alignment horizontal="center" readingOrder="1"/>
    </xf>
    <xf numFmtId="0" fontId="17" fillId="8" borderId="28" xfId="0" applyFont="1" applyFill="1" applyBorder="1" applyAlignment="1">
      <alignment vertical="center" wrapText="1"/>
    </xf>
    <xf numFmtId="166" fontId="46" fillId="0" borderId="0" xfId="10" applyNumberFormat="1" applyFont="1"/>
    <xf numFmtId="166" fontId="46" fillId="0" borderId="0" xfId="10" applyNumberFormat="1" applyFont="1" applyAlignment="1">
      <alignment horizontal="center" readingOrder="1"/>
    </xf>
    <xf numFmtId="0" fontId="46" fillId="0" borderId="0" xfId="0" applyFont="1" applyAlignment="1">
      <alignment horizontal="left" wrapText="1"/>
    </xf>
    <xf numFmtId="166" fontId="38" fillId="0" borderId="0" xfId="10" applyNumberFormat="1" applyFont="1" applyAlignment="1">
      <alignment horizontal="center" readingOrder="1"/>
    </xf>
    <xf numFmtId="0" fontId="38" fillId="0" borderId="0" xfId="0" applyFont="1" applyAlignment="1">
      <alignment horizontal="left" wrapText="1"/>
    </xf>
    <xf numFmtId="166" fontId="46" fillId="0" borderId="0" xfId="10" applyNumberFormat="1" applyFont="1" applyBorder="1"/>
    <xf numFmtId="166" fontId="46" fillId="0" borderId="0" xfId="10" applyNumberFormat="1" applyFont="1" applyBorder="1" applyAlignment="1">
      <alignment horizontal="center" readingOrder="1"/>
    </xf>
    <xf numFmtId="166" fontId="38" fillId="0" borderId="0" xfId="10" applyNumberFormat="1" applyFont="1" applyBorder="1"/>
    <xf numFmtId="166" fontId="38" fillId="0" borderId="0" xfId="10" applyNumberFormat="1" applyFont="1" applyBorder="1" applyAlignment="1">
      <alignment horizontal="center" readingOrder="1"/>
    </xf>
    <xf numFmtId="0" fontId="38" fillId="0" borderId="29" xfId="0" applyFont="1" applyBorder="1" applyAlignment="1">
      <alignment horizontal="left" wrapText="1"/>
    </xf>
    <xf numFmtId="166" fontId="46" fillId="0" borderId="0" xfId="0" applyNumberFormat="1" applyFont="1" applyAlignment="1">
      <alignment horizontal="center" readingOrder="1"/>
    </xf>
    <xf numFmtId="166" fontId="38" fillId="0" borderId="0" xfId="0" applyNumberFormat="1" applyFont="1" applyAlignment="1">
      <alignment horizontal="center" readingOrder="1"/>
    </xf>
    <xf numFmtId="166" fontId="38" fillId="0" borderId="0" xfId="0" applyNumberFormat="1" applyFont="1"/>
    <xf numFmtId="166" fontId="46" fillId="0" borderId="0" xfId="10" applyNumberFormat="1" applyFont="1" applyBorder="1" applyAlignment="1">
      <alignment horizontal="center" vertical="center"/>
    </xf>
    <xf numFmtId="43" fontId="46" fillId="0" borderId="0" xfId="10" applyFont="1" applyBorder="1"/>
    <xf numFmtId="43" fontId="38" fillId="0" borderId="0" xfId="10" applyFont="1" applyBorder="1"/>
    <xf numFmtId="167" fontId="43" fillId="0" borderId="0" xfId="0" applyNumberFormat="1" applyFont="1"/>
    <xf numFmtId="167" fontId="38" fillId="0" borderId="0" xfId="0" applyNumberFormat="1" applyFont="1"/>
    <xf numFmtId="167" fontId="38" fillId="0" borderId="0" xfId="0" applyNumberFormat="1" applyFont="1" applyAlignment="1">
      <alignment horizontal="center" readingOrder="1"/>
    </xf>
    <xf numFmtId="0" fontId="44" fillId="0" borderId="0" xfId="0" applyFont="1"/>
    <xf numFmtId="0" fontId="49" fillId="9" borderId="0" xfId="0" applyFont="1" applyFill="1" applyAlignment="1">
      <alignment horizontal="center"/>
    </xf>
    <xf numFmtId="0" fontId="49" fillId="9" borderId="30" xfId="0" applyFont="1" applyFill="1" applyBorder="1" applyAlignment="1">
      <alignment horizontal="center"/>
    </xf>
    <xf numFmtId="0" fontId="48" fillId="9" borderId="31" xfId="0" applyFont="1" applyFill="1" applyBorder="1" applyAlignment="1">
      <alignment horizontal="center"/>
    </xf>
    <xf numFmtId="0" fontId="48" fillId="9" borderId="30" xfId="0" applyFont="1" applyFill="1" applyBorder="1" applyAlignment="1">
      <alignment horizontal="center"/>
    </xf>
    <xf numFmtId="166" fontId="48" fillId="9" borderId="31" xfId="0" applyNumberFormat="1" applyFont="1" applyFill="1" applyBorder="1" applyAlignment="1">
      <alignment horizontal="center"/>
    </xf>
    <xf numFmtId="43" fontId="48" fillId="10" borderId="32" xfId="10" applyFont="1" applyFill="1" applyBorder="1" applyAlignment="1">
      <alignment horizontal="center" vertical="center" wrapText="1"/>
    </xf>
    <xf numFmtId="43" fontId="48" fillId="10" borderId="32" xfId="10" applyFont="1" applyFill="1" applyBorder="1" applyAlignment="1">
      <alignment horizontal="center" vertical="center" wrapText="1" readingOrder="1"/>
    </xf>
    <xf numFmtId="0" fontId="48" fillId="10" borderId="33" xfId="0" applyFont="1" applyFill="1" applyBorder="1" applyAlignment="1">
      <alignment horizontal="center" vertical="center" wrapText="1"/>
    </xf>
    <xf numFmtId="0" fontId="49" fillId="9" borderId="0" xfId="0" applyFont="1" applyFill="1" applyAlignment="1">
      <alignment horizontal="center" vertical="center"/>
    </xf>
    <xf numFmtId="0" fontId="49" fillId="9" borderId="34" xfId="0" applyFont="1" applyFill="1" applyBorder="1" applyAlignment="1">
      <alignment horizontal="center" vertical="center"/>
    </xf>
    <xf numFmtId="0" fontId="49" fillId="9" borderId="35" xfId="0" applyFont="1" applyFill="1" applyBorder="1" applyAlignment="1">
      <alignment horizontal="center" vertical="center"/>
    </xf>
    <xf numFmtId="0" fontId="49" fillId="9" borderId="36" xfId="0" applyFont="1" applyFill="1" applyBorder="1" applyAlignment="1">
      <alignment horizontal="center" vertical="center"/>
    </xf>
    <xf numFmtId="43" fontId="48" fillId="10" borderId="33" xfId="10" applyFont="1" applyFill="1" applyBorder="1" applyAlignment="1">
      <alignment horizontal="center" vertical="center" wrapText="1"/>
    </xf>
    <xf numFmtId="43" fontId="48" fillId="10" borderId="33" xfId="10" applyFont="1" applyFill="1" applyBorder="1" applyAlignment="1">
      <alignment horizontal="center" vertical="center" wrapText="1" readingOrder="1"/>
    </xf>
    <xf numFmtId="0" fontId="50" fillId="0" borderId="0" xfId="0" applyFont="1" applyAlignment="1">
      <alignment horizontal="center" vertical="top" wrapText="1" readingOrder="1"/>
    </xf>
    <xf numFmtId="0" fontId="50" fillId="0" borderId="0" xfId="0" applyFont="1" applyAlignment="1">
      <alignment horizontal="center" vertical="top" wrapText="1" readingOrder="1"/>
    </xf>
    <xf numFmtId="0" fontId="50" fillId="0" borderId="37" xfId="0" applyFont="1" applyBorder="1" applyAlignment="1">
      <alignment horizontal="center" vertical="top" wrapText="1" readingOrder="1"/>
    </xf>
    <xf numFmtId="0" fontId="45" fillId="0" borderId="0" xfId="0" applyFont="1" applyAlignment="1">
      <alignment horizontal="center" vertical="center"/>
    </xf>
    <xf numFmtId="0" fontId="45" fillId="0" borderId="0" xfId="0" applyFont="1" applyAlignment="1">
      <alignment horizontal="center" vertical="center"/>
    </xf>
    <xf numFmtId="0" fontId="45" fillId="0" borderId="37" xfId="0" applyFont="1" applyBorder="1" applyAlignment="1">
      <alignment horizontal="center" vertical="center"/>
    </xf>
    <xf numFmtId="0" fontId="18" fillId="0" borderId="0" xfId="0" applyFont="1" applyAlignment="1">
      <alignment horizontal="center" vertical="top" wrapText="1" readingOrder="1"/>
    </xf>
    <xf numFmtId="0" fontId="18" fillId="0" borderId="37" xfId="0" applyFont="1" applyBorder="1" applyAlignment="1">
      <alignment horizontal="center" vertical="top" wrapText="1" readingOrder="1"/>
    </xf>
    <xf numFmtId="0" fontId="50" fillId="0" borderId="0" xfId="0" applyFont="1" applyAlignment="1">
      <alignment horizontal="center" vertical="center" wrapText="1" readingOrder="1"/>
    </xf>
    <xf numFmtId="0" fontId="50" fillId="0" borderId="0" xfId="0" applyFont="1" applyAlignment="1">
      <alignment horizontal="center" vertical="center" wrapText="1" readingOrder="1"/>
    </xf>
    <xf numFmtId="0" fontId="50" fillId="0" borderId="37" xfId="0" applyFont="1" applyBorder="1" applyAlignment="1">
      <alignment horizontal="center" vertical="center" wrapText="1" readingOrder="1"/>
    </xf>
  </cellXfs>
  <cellStyles count="11">
    <cellStyle name="Millares" xfId="1" builtinId="3"/>
    <cellStyle name="Millares 2" xfId="10"/>
    <cellStyle name="Millares 3" xfId="4"/>
    <cellStyle name="Millares 4" xfId="3"/>
    <cellStyle name="Normal" xfId="0" builtinId="0"/>
    <cellStyle name="Normal 10" xfId="2"/>
    <cellStyle name="S0" xfId="8"/>
    <cellStyle name="S11" xfId="5"/>
    <cellStyle name="S12" xfId="6"/>
    <cellStyle name="S13" xfId="7"/>
    <cellStyle name="S14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Relationship Id="rId4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6</xdr:col>
      <xdr:colOff>168274</xdr:colOff>
      <xdr:row>8</xdr:row>
      <xdr:rowOff>161924</xdr:rowOff>
    </xdr:to>
    <xdr:sp macro="" textlink="">
      <xdr:nvSpPr>
        <xdr:cNvPr id="3" name="1 Rectángulo redondeado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/>
      </xdr:nvSpPr>
      <xdr:spPr>
        <a:xfrm>
          <a:off x="0" y="190500"/>
          <a:ext cx="8772524" cy="1495424"/>
        </a:xfrm>
        <a:prstGeom prst="roundRect">
          <a:avLst/>
        </a:prstGeom>
        <a:solidFill>
          <a:schemeClr val="accent1">
            <a:lumMod val="75000"/>
          </a:schemeClr>
        </a:solidFill>
        <a:ln/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DO" sz="1600" b="1" i="1"/>
            <a:t>Autoridad</a:t>
          </a:r>
          <a:r>
            <a:rPr lang="es-DO" sz="1600" b="1" i="1" baseline="0"/>
            <a:t> Portuaria Dominicana </a:t>
          </a:r>
        </a:p>
        <a:p>
          <a:pPr algn="ctr"/>
          <a:r>
            <a:rPr lang="es-DO" sz="1600" b="1" i="1" baseline="0"/>
            <a:t>CUENTA NOMINA </a:t>
          </a:r>
        </a:p>
        <a:p>
          <a:pPr algn="ctr"/>
          <a:r>
            <a:rPr lang="es-DO" sz="1600" b="1" i="1" baseline="0"/>
            <a:t>NO.010-238720-6</a:t>
          </a:r>
        </a:p>
        <a:p>
          <a:pPr algn="ctr"/>
          <a:r>
            <a:rPr lang="es-DO" sz="1600" b="1" i="1" baseline="0"/>
            <a:t>Relacion Depositos </a:t>
          </a:r>
        </a:p>
        <a:p>
          <a:pPr algn="ctr"/>
          <a:r>
            <a:rPr lang="es-DO" sz="1600" b="1" i="1" baseline="0"/>
            <a:t>Al 31 DE JULIO 2024 RD$</a:t>
          </a:r>
          <a:endParaRPr lang="es-DO" sz="1600" b="1" i="1"/>
        </a:p>
      </xdr:txBody>
    </xdr:sp>
    <xdr:clientData/>
  </xdr:twoCellAnchor>
  <xdr:twoCellAnchor editAs="oneCell">
    <xdr:from>
      <xdr:col>0</xdr:col>
      <xdr:colOff>587375</xdr:colOff>
      <xdr:row>2</xdr:row>
      <xdr:rowOff>15875</xdr:rowOff>
    </xdr:from>
    <xdr:to>
      <xdr:col>1</xdr:col>
      <xdr:colOff>727075</xdr:colOff>
      <xdr:row>7</xdr:row>
      <xdr:rowOff>53975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7375" y="396875"/>
          <a:ext cx="1406525" cy="9906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354</xdr:row>
      <xdr:rowOff>0</xdr:rowOff>
    </xdr:from>
    <xdr:to>
      <xdr:col>4</xdr:col>
      <xdr:colOff>387352</xdr:colOff>
      <xdr:row>362</xdr:row>
      <xdr:rowOff>142875</xdr:rowOff>
    </xdr:to>
    <xdr:sp macro="" textlink="">
      <xdr:nvSpPr>
        <xdr:cNvPr id="7" name="1 Rectángulo redondeado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0" y="97694750"/>
          <a:ext cx="7467602" cy="1666875"/>
        </a:xfrm>
        <a:prstGeom prst="roundRect">
          <a:avLst/>
        </a:prstGeom>
        <a:solidFill>
          <a:schemeClr val="accent1">
            <a:lumMod val="75000"/>
          </a:schemeClr>
        </a:solidFill>
        <a:ln/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DO" sz="1600" b="1" i="1"/>
            <a:t>Autoridad</a:t>
          </a:r>
          <a:r>
            <a:rPr lang="es-DO" sz="1600" b="1" i="1" baseline="0"/>
            <a:t> Portuaria Dominicana </a:t>
          </a:r>
        </a:p>
        <a:p>
          <a:pPr algn="ctr"/>
          <a:r>
            <a:rPr lang="es-DO" sz="1600" b="1" i="1" baseline="0"/>
            <a:t>Cuenta Operaciones </a:t>
          </a:r>
        </a:p>
        <a:p>
          <a:pPr algn="ctr"/>
          <a:r>
            <a:rPr lang="es-DO" sz="1600" b="1" i="1" baseline="0"/>
            <a:t>NO. 010-500107-4</a:t>
          </a:r>
        </a:p>
        <a:p>
          <a:pPr algn="ctr"/>
          <a:r>
            <a:rPr lang="es-DO" sz="1600" b="1" i="1" baseline="0"/>
            <a:t>Relacion Depositos </a:t>
          </a:r>
        </a:p>
        <a:p>
          <a:pPr algn="ctr"/>
          <a:r>
            <a:rPr lang="es-DO" sz="1600" b="1" i="1" baseline="0"/>
            <a:t>Al 31 de JULIO 2024 US/RD$</a:t>
          </a:r>
          <a:endParaRPr lang="es-DO" sz="1600" b="1" i="1"/>
        </a:p>
      </xdr:txBody>
    </xdr:sp>
    <xdr:clientData/>
  </xdr:twoCellAnchor>
  <xdr:twoCellAnchor editAs="oneCell">
    <xdr:from>
      <xdr:col>0</xdr:col>
      <xdr:colOff>301625</xdr:colOff>
      <xdr:row>355</xdr:row>
      <xdr:rowOff>0</xdr:rowOff>
    </xdr:from>
    <xdr:to>
      <xdr:col>1</xdr:col>
      <xdr:colOff>555625</xdr:colOff>
      <xdr:row>361</xdr:row>
      <xdr:rowOff>0</xdr:rowOff>
    </xdr:to>
    <xdr:pic>
      <xdr:nvPicPr>
        <xdr:cNvPr id="9" name="Imagen 1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1625" y="97885250"/>
          <a:ext cx="15240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454</xdr:row>
      <xdr:rowOff>0</xdr:rowOff>
    </xdr:from>
    <xdr:to>
      <xdr:col>4</xdr:col>
      <xdr:colOff>301626</xdr:colOff>
      <xdr:row>463</xdr:row>
      <xdr:rowOff>47625</xdr:rowOff>
    </xdr:to>
    <xdr:sp macro="" textlink="">
      <xdr:nvSpPr>
        <xdr:cNvPr id="11" name="1 Rectángulo redondeado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0" y="117443250"/>
          <a:ext cx="7381876" cy="1762125"/>
        </a:xfrm>
        <a:prstGeom prst="roundRect">
          <a:avLst/>
        </a:prstGeom>
        <a:solidFill>
          <a:schemeClr val="accent1">
            <a:lumMod val="75000"/>
          </a:schemeClr>
        </a:solidFill>
        <a:ln/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DO" sz="1600" b="1" i="1"/>
            <a:t>Autoridad</a:t>
          </a:r>
          <a:r>
            <a:rPr lang="es-DO" sz="1600" b="1" i="1" baseline="0"/>
            <a:t> Portuaria Dominicana </a:t>
          </a:r>
        </a:p>
        <a:p>
          <a:pPr algn="ctr"/>
          <a:r>
            <a:rPr lang="es-DO" sz="1600" b="1" i="1" baseline="0"/>
            <a:t>CUENTA DOLAR </a:t>
          </a:r>
        </a:p>
        <a:p>
          <a:pPr algn="ctr"/>
          <a:r>
            <a:rPr lang="es-DO" sz="1600" b="1" i="1" baseline="0"/>
            <a:t>NO.010-238720-6</a:t>
          </a:r>
        </a:p>
        <a:p>
          <a:pPr algn="ctr"/>
          <a:r>
            <a:rPr lang="es-DO" sz="1600" b="1" i="1" baseline="0"/>
            <a:t>Relacion Depositos </a:t>
          </a:r>
        </a:p>
        <a:p>
          <a:pPr algn="ctr"/>
          <a:r>
            <a:rPr lang="es-DO" sz="1600" b="1" i="1" baseline="0"/>
            <a:t>Al 31 DE JULIO  2024 </a:t>
          </a:r>
        </a:p>
        <a:p>
          <a:pPr algn="ctr"/>
          <a:r>
            <a:rPr lang="es-DO" sz="1600" b="1" i="1" baseline="0"/>
            <a:t>US/RD$</a:t>
          </a:r>
          <a:endParaRPr lang="es-DO" sz="1600" b="1" i="1"/>
        </a:p>
      </xdr:txBody>
    </xdr:sp>
    <xdr:clientData/>
  </xdr:twoCellAnchor>
  <xdr:twoCellAnchor editAs="oneCell">
    <xdr:from>
      <xdr:col>0</xdr:col>
      <xdr:colOff>396875</xdr:colOff>
      <xdr:row>455</xdr:row>
      <xdr:rowOff>127000</xdr:rowOff>
    </xdr:from>
    <xdr:to>
      <xdr:col>1</xdr:col>
      <xdr:colOff>682625</xdr:colOff>
      <xdr:row>460</xdr:row>
      <xdr:rowOff>158750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6875" y="117760750"/>
          <a:ext cx="1555750" cy="984250"/>
        </a:xfrm>
        <a:prstGeom prst="rect">
          <a:avLst/>
        </a:prstGeom>
      </xdr:spPr>
    </xdr:pic>
    <xdr:clientData/>
  </xdr:twoCellAnchor>
  <xdr:twoCellAnchor>
    <xdr:from>
      <xdr:col>0</xdr:col>
      <xdr:colOff>1269999</xdr:colOff>
      <xdr:row>515</xdr:row>
      <xdr:rowOff>79376</xdr:rowOff>
    </xdr:from>
    <xdr:to>
      <xdr:col>5</xdr:col>
      <xdr:colOff>349249</xdr:colOff>
      <xdr:row>522</xdr:row>
      <xdr:rowOff>0</xdr:rowOff>
    </xdr:to>
    <xdr:sp macro="" textlink="">
      <xdr:nvSpPr>
        <xdr:cNvPr id="14" name="1 Rectángulo redondeado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1269999" y="131079876"/>
          <a:ext cx="7635875" cy="1254124"/>
        </a:xfrm>
        <a:prstGeom prst="roundRect">
          <a:avLst/>
        </a:prstGeom>
        <a:solidFill>
          <a:schemeClr val="accent1">
            <a:lumMod val="75000"/>
          </a:schemeClr>
        </a:solidFill>
        <a:ln/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DO" sz="1600" b="1" i="1"/>
            <a:t>Autoridad</a:t>
          </a:r>
          <a:r>
            <a:rPr lang="es-DO" sz="1600" b="1" i="1" baseline="0"/>
            <a:t> Portuaria Dominicana </a:t>
          </a:r>
        </a:p>
        <a:p>
          <a:pPr algn="ctr"/>
          <a:r>
            <a:rPr lang="es-MX" sz="1600" b="1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Relacion de Egresos 31 de Julio 2024</a:t>
          </a:r>
          <a:r>
            <a:rPr lang="es-MX" sz="1600"/>
            <a:t> </a:t>
          </a:r>
          <a:endParaRPr lang="es-DO" sz="1600" b="1" i="1" baseline="0"/>
        </a:p>
      </xdr:txBody>
    </xdr:sp>
    <xdr:clientData/>
  </xdr:twoCellAnchor>
  <xdr:twoCellAnchor editAs="oneCell">
    <xdr:from>
      <xdr:col>1</xdr:col>
      <xdr:colOff>587374</xdr:colOff>
      <xdr:row>516</xdr:row>
      <xdr:rowOff>31751</xdr:rowOff>
    </xdr:from>
    <xdr:to>
      <xdr:col>2</xdr:col>
      <xdr:colOff>412750</xdr:colOff>
      <xdr:row>520</xdr:row>
      <xdr:rowOff>158750</xdr:rowOff>
    </xdr:to>
    <xdr:pic>
      <xdr:nvPicPr>
        <xdr:cNvPr id="16" name="Imagen 15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57374" y="131222751"/>
          <a:ext cx="1428751" cy="888999"/>
        </a:xfrm>
        <a:prstGeom prst="rect">
          <a:avLst/>
        </a:prstGeom>
      </xdr:spPr>
    </xdr:pic>
    <xdr:clientData/>
  </xdr:twoCellAnchor>
  <xdr:twoCellAnchor>
    <xdr:from>
      <xdr:col>1</xdr:col>
      <xdr:colOff>476250</xdr:colOff>
      <xdr:row>604</xdr:row>
      <xdr:rowOff>95250</xdr:rowOff>
    </xdr:from>
    <xdr:to>
      <xdr:col>4</xdr:col>
      <xdr:colOff>1296758</xdr:colOff>
      <xdr:row>616</xdr:row>
      <xdr:rowOff>107496</xdr:rowOff>
    </xdr:to>
    <xdr:grpSp>
      <xdr:nvGrpSpPr>
        <xdr:cNvPr id="17" name="Grupo 16">
          <a:extLst>
            <a:ext uri="{FF2B5EF4-FFF2-40B4-BE49-F238E27FC236}">
              <a16:creationId xmlns:a16="http://schemas.microsoft.com/office/drawing/2014/main" id="{58AD2B4A-57A2-DC90-F28C-07F467FFD2E7}"/>
            </a:ext>
          </a:extLst>
        </xdr:cNvPr>
        <xdr:cNvGrpSpPr/>
      </xdr:nvGrpSpPr>
      <xdr:grpSpPr>
        <a:xfrm>
          <a:off x="1741714" y="133676571"/>
          <a:ext cx="6671580" cy="2298246"/>
          <a:chOff x="0" y="0"/>
          <a:chExt cx="6051550" cy="1419225"/>
        </a:xfrm>
      </xdr:grpSpPr>
      <xdr:pic>
        <xdr:nvPicPr>
          <xdr:cNvPr id="18" name="Imagen 17" descr="Imagen que contiene Círculo&#10;&#10;Descripción generada automáticamente">
            <a:extLst>
              <a:ext uri="{FF2B5EF4-FFF2-40B4-BE49-F238E27FC236}">
                <a16:creationId xmlns:a16="http://schemas.microsoft.com/office/drawing/2014/main" id="{68CE9B1C-719A-406B-8738-45CC6C8F202D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2">
            <a:extLst>
              <a:ext uri="{BEBA8EAE-BF5A-486C-A8C5-ECC9F3942E4B}">
                <a14:imgProps xmlns:a14="http://schemas.microsoft.com/office/drawing/2010/main">
                  <a14:imgLayer r:embed="rId3">
                    <a14:imgEffect>
                      <a14:sharpenSoften amount="25000"/>
                    </a14:imgEffect>
                    <a14:imgEffect>
                      <a14:brightnessContrast contrast="20000"/>
                    </a14:imgEffect>
                  </a14:imgLayer>
                </a14:imgProps>
              </a:ext>
              <a:ext uri="{28A0092B-C50C-407E-A947-70E740481C1C}">
                <a14:useLocalDpi xmlns:a14="http://schemas.microsoft.com/office/drawing/2010/main" val="0"/>
              </a:ext>
            </a:extLst>
          </a:blip>
          <a:srcRect r="54734" b="16257"/>
          <a:stretch/>
        </xdr:blipFill>
        <xdr:spPr bwMode="auto">
          <a:xfrm>
            <a:off x="0" y="104775"/>
            <a:ext cx="2733675" cy="1314450"/>
          </a:xfrm>
          <a:prstGeom prst="rect">
            <a:avLst/>
          </a:prstGeom>
          <a:noFill/>
          <a:ln>
            <a:noFill/>
          </a:ln>
          <a:extLst>
            <a:ext uri="{53640926-AAD7-44D8-BBD7-CCE9431645EC}">
              <a14:shadowObscured xmlns:a14="http://schemas.microsoft.com/office/drawing/2010/main"/>
            </a:ext>
          </a:extLst>
        </xdr:spPr>
      </xdr:pic>
      <xdr:grpSp>
        <xdr:nvGrpSpPr>
          <xdr:cNvPr id="19" name="Grupo 18">
            <a:extLst>
              <a:ext uri="{FF2B5EF4-FFF2-40B4-BE49-F238E27FC236}">
                <a16:creationId xmlns:a16="http://schemas.microsoft.com/office/drawing/2014/main" id="{C556F377-A88C-73ED-7908-73D9825105A6}"/>
              </a:ext>
            </a:extLst>
          </xdr:cNvPr>
          <xdr:cNvGrpSpPr/>
        </xdr:nvGrpSpPr>
        <xdr:grpSpPr>
          <a:xfrm>
            <a:off x="3019425" y="0"/>
            <a:ext cx="3032125" cy="1390650"/>
            <a:chOff x="0" y="0"/>
            <a:chExt cx="3032125" cy="1390650"/>
          </a:xfrm>
        </xdr:grpSpPr>
        <xdr:pic>
          <xdr:nvPicPr>
            <xdr:cNvPr id="20" name="Imagen 19">
              <a:extLst>
                <a:ext uri="{FF2B5EF4-FFF2-40B4-BE49-F238E27FC236}">
                  <a16:creationId xmlns:a16="http://schemas.microsoft.com/office/drawing/2014/main" id="{8013B8FF-9910-7D1C-FCB7-7565193485E6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4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0" y="0"/>
              <a:ext cx="2105025" cy="1247775"/>
            </a:xfrm>
            <a:prstGeom prst="rect">
              <a:avLst/>
            </a:prstGeom>
          </xdr:spPr>
        </xdr:pic>
        <xdr:pic>
          <xdr:nvPicPr>
            <xdr:cNvPr id="21" name="Imagen 20" descr="Imagen que contiene Círculo&#10;&#10;Descripción generada automáticamente">
              <a:extLst>
                <a:ext uri="{FF2B5EF4-FFF2-40B4-BE49-F238E27FC236}">
                  <a16:creationId xmlns:a16="http://schemas.microsoft.com/office/drawing/2014/main" id="{CE07DC63-AA5C-813E-80A5-374358F53601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5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847850" y="171450"/>
              <a:ext cx="1184275" cy="1219200"/>
            </a:xfrm>
            <a:prstGeom prst="rect">
              <a:avLst/>
            </a:prstGeom>
            <a:noFill/>
            <a:ln>
              <a:noFill/>
            </a:ln>
          </xdr:spPr>
        </xdr:pic>
      </xdr:grp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96370</xdr:colOff>
      <xdr:row>81</xdr:row>
      <xdr:rowOff>20170</xdr:rowOff>
    </xdr:from>
    <xdr:to>
      <xdr:col>13</xdr:col>
      <xdr:colOff>899832</xdr:colOff>
      <xdr:row>82</xdr:row>
      <xdr:rowOff>1410821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460F35DF-8373-4F0D-8637-6F5858DCD505}"/>
            </a:ext>
          </a:extLst>
        </xdr:cNvPr>
        <xdr:cNvGrpSpPr/>
      </xdr:nvGrpSpPr>
      <xdr:grpSpPr>
        <a:xfrm>
          <a:off x="8459320" y="21127570"/>
          <a:ext cx="11966762" cy="2247901"/>
          <a:chOff x="0" y="0"/>
          <a:chExt cx="5762625" cy="2028190"/>
        </a:xfrm>
      </xdr:grpSpPr>
      <xdr:grpSp>
        <xdr:nvGrpSpPr>
          <xdr:cNvPr id="3" name="Grupo 2">
            <a:extLst>
              <a:ext uri="{FF2B5EF4-FFF2-40B4-BE49-F238E27FC236}">
                <a16:creationId xmlns:a16="http://schemas.microsoft.com/office/drawing/2014/main" id="{149C9229-8D4C-3131-97AD-994E8E067A60}"/>
              </a:ext>
            </a:extLst>
          </xdr:cNvPr>
          <xdr:cNvGrpSpPr/>
        </xdr:nvGrpSpPr>
        <xdr:grpSpPr>
          <a:xfrm>
            <a:off x="2476500" y="361950"/>
            <a:ext cx="3286125" cy="1581150"/>
            <a:chOff x="0" y="0"/>
            <a:chExt cx="3032125" cy="1390650"/>
          </a:xfrm>
        </xdr:grpSpPr>
        <xdr:pic>
          <xdr:nvPicPr>
            <xdr:cNvPr id="5" name="Imagen 4">
              <a:extLst>
                <a:ext uri="{FF2B5EF4-FFF2-40B4-BE49-F238E27FC236}">
                  <a16:creationId xmlns:a16="http://schemas.microsoft.com/office/drawing/2014/main" id="{6DC797AC-4E75-D196-5A15-88698EE402E8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0" y="0"/>
              <a:ext cx="2105025" cy="1247775"/>
            </a:xfrm>
            <a:prstGeom prst="rect">
              <a:avLst/>
            </a:prstGeom>
          </xdr:spPr>
        </xdr:pic>
        <xdr:pic>
          <xdr:nvPicPr>
            <xdr:cNvPr id="6" name="Imagen 5" descr="Imagen que contiene Círculo&#10;&#10;Descripción generada automáticamente">
              <a:extLst>
                <a:ext uri="{FF2B5EF4-FFF2-40B4-BE49-F238E27FC236}">
                  <a16:creationId xmlns:a16="http://schemas.microsoft.com/office/drawing/2014/main" id="{739C266A-2BC6-D0A5-0DD6-85F65A5C11E2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2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847850" y="171450"/>
              <a:ext cx="1184275" cy="1219200"/>
            </a:xfrm>
            <a:prstGeom prst="rect">
              <a:avLst/>
            </a:prstGeom>
            <a:noFill/>
            <a:ln>
              <a:noFill/>
            </a:ln>
          </xdr:spPr>
        </xdr:pic>
      </xdr:grpSp>
      <xdr:pic>
        <xdr:nvPicPr>
          <xdr:cNvPr id="4" name="Imagen 3" descr="Texto&#10;&#10;Descripción generada automáticamente con confianza media">
            <a:extLst>
              <a:ext uri="{FF2B5EF4-FFF2-40B4-BE49-F238E27FC236}">
                <a16:creationId xmlns:a16="http://schemas.microsoft.com/office/drawing/2014/main" id="{F247D130-54D7-387D-5AFC-53135C5110AF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48317" r="27616"/>
          <a:stretch/>
        </xdr:blipFill>
        <xdr:spPr bwMode="auto">
          <a:xfrm>
            <a:off x="0" y="0"/>
            <a:ext cx="2514600" cy="2028190"/>
          </a:xfrm>
          <a:prstGeom prst="rect">
            <a:avLst/>
          </a:prstGeom>
          <a:noFill/>
          <a:ln>
            <a:noFill/>
          </a:ln>
          <a:extLst>
            <a:ext uri="{53640926-AAD7-44D8-BBD7-CCE9431645EC}">
              <a14:shadowObscured xmlns:a14="http://schemas.microsoft.com/office/drawing/2010/main"/>
            </a:ext>
          </a:extLst>
        </xdr:spPr>
      </xdr:pic>
    </xdr:grpSp>
    <xdr:clientData/>
  </xdr:twoCellAnchor>
  <xdr:oneCellAnchor>
    <xdr:from>
      <xdr:col>2</xdr:col>
      <xdr:colOff>1885950</xdr:colOff>
      <xdr:row>0</xdr:row>
      <xdr:rowOff>171450</xdr:rowOff>
    </xdr:from>
    <xdr:ext cx="2709861" cy="1301666"/>
    <xdr:pic>
      <xdr:nvPicPr>
        <xdr:cNvPr id="7" name="3 Imagen">
          <a:extLst>
            <a:ext uri="{FF2B5EF4-FFF2-40B4-BE49-F238E27FC236}">
              <a16:creationId xmlns:a16="http://schemas.microsoft.com/office/drawing/2014/main" id="{5656B074-07EE-4E4E-A19D-71B6821510AB}"/>
            </a:ext>
          </a:extLst>
        </xdr:cNvPr>
        <xdr:cNvPicPr/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0" y="171450"/>
          <a:ext cx="2709861" cy="1301666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15</xdr:col>
      <xdr:colOff>385761</xdr:colOff>
      <xdr:row>0</xdr:row>
      <xdr:rowOff>279019</xdr:rowOff>
    </xdr:from>
    <xdr:ext cx="1489218" cy="1089322"/>
    <xdr:pic>
      <xdr:nvPicPr>
        <xdr:cNvPr id="8" name="4 Imagen">
          <a:extLst>
            <a:ext uri="{FF2B5EF4-FFF2-40B4-BE49-F238E27FC236}">
              <a16:creationId xmlns:a16="http://schemas.microsoft.com/office/drawing/2014/main" id="{E5B3EDE8-0652-439B-A98E-5B184DDBEF2B}"/>
            </a:ext>
          </a:extLst>
        </xdr:cNvPr>
        <xdr:cNvPicPr/>
      </xdr:nvPicPr>
      <xdr:blipFill rotWithShape="1"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767" r="50000"/>
        <a:stretch/>
      </xdr:blipFill>
      <xdr:spPr bwMode="auto">
        <a:xfrm>
          <a:off x="11815761" y="193294"/>
          <a:ext cx="1489218" cy="1089322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Y603"/>
  <sheetViews>
    <sheetView tabSelected="1" view="pageBreakPreview" zoomScale="70" zoomScaleNormal="100" zoomScaleSheetLayoutView="70" workbookViewId="0">
      <selection activeCell="F13" sqref="F13"/>
    </sheetView>
  </sheetViews>
  <sheetFormatPr baseColWidth="10" defaultRowHeight="15" x14ac:dyDescent="0.25"/>
  <cols>
    <col min="1" max="1" width="19" bestFit="1" customWidth="1"/>
    <col min="2" max="2" width="24" customWidth="1"/>
    <col min="3" max="3" width="38" customWidth="1"/>
    <col min="4" max="4" width="25.7109375" customWidth="1"/>
    <col min="5" max="5" width="21.42578125" customWidth="1"/>
    <col min="6" max="6" width="17.28515625" bestFit="1" customWidth="1"/>
    <col min="7" max="7" width="14.140625" bestFit="1" customWidth="1"/>
  </cols>
  <sheetData>
    <row r="10" spans="1:4" x14ac:dyDescent="0.25">
      <c r="A10" s="2"/>
      <c r="B10" s="2"/>
      <c r="C10" s="2"/>
      <c r="D10" s="2"/>
    </row>
    <row r="11" spans="1:4" ht="18.75" x14ac:dyDescent="0.3">
      <c r="A11" s="232" t="s">
        <v>0</v>
      </c>
      <c r="B11" s="232"/>
      <c r="C11" s="232"/>
      <c r="D11" s="232"/>
    </row>
    <row r="12" spans="1:4" ht="19.5" thickBot="1" x14ac:dyDescent="0.35">
      <c r="A12" s="233" t="s">
        <v>1</v>
      </c>
      <c r="B12" s="233"/>
      <c r="C12" s="233"/>
      <c r="D12" s="233"/>
    </row>
    <row r="13" spans="1:4" ht="26.25" x14ac:dyDescent="0.25">
      <c r="A13" s="3" t="s">
        <v>2</v>
      </c>
      <c r="B13" s="3" t="s">
        <v>3</v>
      </c>
      <c r="C13" s="4" t="s">
        <v>4</v>
      </c>
      <c r="D13" s="3" t="s">
        <v>5</v>
      </c>
    </row>
    <row r="14" spans="1:4" x14ac:dyDescent="0.25">
      <c r="A14" s="5">
        <v>45474</v>
      </c>
      <c r="B14" s="6" t="s">
        <v>6</v>
      </c>
      <c r="C14" s="6" t="s">
        <v>7</v>
      </c>
      <c r="D14" s="7">
        <v>187693.5</v>
      </c>
    </row>
    <row r="15" spans="1:4" x14ac:dyDescent="0.25">
      <c r="A15" s="5">
        <v>45474</v>
      </c>
      <c r="B15" s="6" t="s">
        <v>8</v>
      </c>
      <c r="C15" s="6" t="s">
        <v>9</v>
      </c>
      <c r="D15" s="7">
        <v>10376806.25</v>
      </c>
    </row>
    <row r="16" spans="1:4" x14ac:dyDescent="0.25">
      <c r="A16" s="5">
        <v>45474</v>
      </c>
      <c r="B16" s="6" t="s">
        <v>10</v>
      </c>
      <c r="C16" s="6" t="s">
        <v>11</v>
      </c>
      <c r="D16" s="7">
        <v>1328</v>
      </c>
    </row>
    <row r="17" spans="1:4" x14ac:dyDescent="0.25">
      <c r="A17" s="5">
        <v>45474</v>
      </c>
      <c r="B17" s="6" t="s">
        <v>12</v>
      </c>
      <c r="C17" s="6" t="s">
        <v>13</v>
      </c>
      <c r="D17" s="7">
        <v>8834</v>
      </c>
    </row>
    <row r="18" spans="1:4" x14ac:dyDescent="0.25">
      <c r="A18" s="5">
        <v>45474</v>
      </c>
      <c r="B18" s="6" t="s">
        <v>14</v>
      </c>
      <c r="C18" s="6" t="s">
        <v>15</v>
      </c>
      <c r="D18" s="7">
        <v>1360</v>
      </c>
    </row>
    <row r="19" spans="1:4" x14ac:dyDescent="0.25">
      <c r="A19" s="5">
        <v>45474</v>
      </c>
      <c r="B19" s="6" t="s">
        <v>16</v>
      </c>
      <c r="C19" s="6" t="s">
        <v>7</v>
      </c>
      <c r="D19" s="7">
        <v>5175</v>
      </c>
    </row>
    <row r="20" spans="1:4" x14ac:dyDescent="0.25">
      <c r="A20" s="5">
        <v>45475</v>
      </c>
      <c r="B20" s="6" t="s">
        <v>17</v>
      </c>
      <c r="C20" s="6" t="s">
        <v>18</v>
      </c>
      <c r="D20" s="7">
        <v>139940</v>
      </c>
    </row>
    <row r="21" spans="1:4" x14ac:dyDescent="0.25">
      <c r="A21" s="5">
        <v>45475</v>
      </c>
      <c r="B21" s="6" t="s">
        <v>19</v>
      </c>
      <c r="C21" s="6" t="s">
        <v>20</v>
      </c>
      <c r="D21" s="8">
        <v>225</v>
      </c>
    </row>
    <row r="22" spans="1:4" x14ac:dyDescent="0.25">
      <c r="A22" s="5">
        <v>45475</v>
      </c>
      <c r="B22" s="6" t="s">
        <v>21</v>
      </c>
      <c r="C22" s="6" t="s">
        <v>7</v>
      </c>
      <c r="D22" s="7">
        <v>6000</v>
      </c>
    </row>
    <row r="23" spans="1:4" x14ac:dyDescent="0.25">
      <c r="A23" s="5">
        <v>45476</v>
      </c>
      <c r="B23" s="6" t="s">
        <v>22</v>
      </c>
      <c r="C23" s="6" t="s">
        <v>18</v>
      </c>
      <c r="D23" s="7">
        <v>62581</v>
      </c>
    </row>
    <row r="24" spans="1:4" x14ac:dyDescent="0.25">
      <c r="A24" s="5">
        <v>45476</v>
      </c>
      <c r="B24" s="6" t="s">
        <v>23</v>
      </c>
      <c r="C24" s="6" t="s">
        <v>9</v>
      </c>
      <c r="D24" s="7">
        <v>40720</v>
      </c>
    </row>
    <row r="25" spans="1:4" x14ac:dyDescent="0.25">
      <c r="A25" s="5">
        <v>45476</v>
      </c>
      <c r="B25" s="6" t="s">
        <v>24</v>
      </c>
      <c r="C25" s="6" t="s">
        <v>9</v>
      </c>
      <c r="D25" s="7">
        <v>10035</v>
      </c>
    </row>
    <row r="26" spans="1:4" x14ac:dyDescent="0.25">
      <c r="A26" s="5">
        <v>45476</v>
      </c>
      <c r="B26" s="6" t="s">
        <v>25</v>
      </c>
      <c r="C26" s="6" t="s">
        <v>9</v>
      </c>
      <c r="D26" s="7">
        <v>12422</v>
      </c>
    </row>
    <row r="27" spans="1:4" x14ac:dyDescent="0.25">
      <c r="A27" s="5">
        <v>45476</v>
      </c>
      <c r="B27" s="6" t="s">
        <v>26</v>
      </c>
      <c r="C27" s="6" t="s">
        <v>20</v>
      </c>
      <c r="D27" s="8">
        <v>100</v>
      </c>
    </row>
    <row r="28" spans="1:4" x14ac:dyDescent="0.25">
      <c r="A28" s="9">
        <v>45476</v>
      </c>
      <c r="B28" s="10"/>
      <c r="C28" s="10" t="s">
        <v>27</v>
      </c>
      <c r="D28" s="12">
        <v>12137</v>
      </c>
    </row>
    <row r="29" spans="1:4" x14ac:dyDescent="0.25">
      <c r="A29" s="5">
        <v>45476</v>
      </c>
      <c r="B29" s="6" t="s">
        <v>28</v>
      </c>
      <c r="C29" s="6" t="s">
        <v>29</v>
      </c>
      <c r="D29" s="7">
        <v>1032.8900000000001</v>
      </c>
    </row>
    <row r="30" spans="1:4" x14ac:dyDescent="0.25">
      <c r="A30" s="5">
        <v>45476</v>
      </c>
      <c r="B30" s="6" t="s">
        <v>30</v>
      </c>
      <c r="C30" s="6" t="s">
        <v>11</v>
      </c>
      <c r="D30" s="7">
        <v>3533</v>
      </c>
    </row>
    <row r="31" spans="1:4" x14ac:dyDescent="0.25">
      <c r="A31" s="5">
        <v>45476</v>
      </c>
      <c r="B31" s="6" t="s">
        <v>31</v>
      </c>
      <c r="C31" s="6" t="s">
        <v>7</v>
      </c>
      <c r="D31" s="7">
        <v>6340</v>
      </c>
    </row>
    <row r="32" spans="1:4" x14ac:dyDescent="0.25">
      <c r="A32" s="5">
        <v>45477</v>
      </c>
      <c r="B32" s="6" t="s">
        <v>32</v>
      </c>
      <c r="C32" s="6" t="s">
        <v>18</v>
      </c>
      <c r="D32" s="7">
        <v>79443</v>
      </c>
    </row>
    <row r="33" spans="1:4" x14ac:dyDescent="0.25">
      <c r="A33" s="5">
        <v>45477</v>
      </c>
      <c r="B33" s="6" t="s">
        <v>33</v>
      </c>
      <c r="C33" s="6" t="s">
        <v>20</v>
      </c>
      <c r="D33" s="8">
        <v>200</v>
      </c>
    </row>
    <row r="34" spans="1:4" x14ac:dyDescent="0.25">
      <c r="A34" s="5">
        <v>45477</v>
      </c>
      <c r="B34" s="6" t="s">
        <v>34</v>
      </c>
      <c r="C34" s="6" t="s">
        <v>35</v>
      </c>
      <c r="D34" s="7">
        <v>5900</v>
      </c>
    </row>
    <row r="35" spans="1:4" x14ac:dyDescent="0.25">
      <c r="A35" s="5">
        <v>45477</v>
      </c>
      <c r="B35" s="6" t="s">
        <v>36</v>
      </c>
      <c r="C35" s="6" t="s">
        <v>18</v>
      </c>
      <c r="D35" s="7">
        <v>173289.5</v>
      </c>
    </row>
    <row r="36" spans="1:4" x14ac:dyDescent="0.25">
      <c r="A36" s="13">
        <v>45477</v>
      </c>
      <c r="B36" s="14" t="s">
        <v>37</v>
      </c>
      <c r="C36" s="14" t="s">
        <v>18</v>
      </c>
      <c r="D36" s="15">
        <v>42393.17</v>
      </c>
    </row>
    <row r="37" spans="1:4" x14ac:dyDescent="0.25">
      <c r="A37" s="5">
        <v>45477</v>
      </c>
      <c r="B37" s="6" t="s">
        <v>38</v>
      </c>
      <c r="C37" s="6" t="s">
        <v>13</v>
      </c>
      <c r="D37" s="7">
        <v>27858</v>
      </c>
    </row>
    <row r="38" spans="1:4" x14ac:dyDescent="0.25">
      <c r="A38" s="5">
        <v>45477</v>
      </c>
      <c r="B38" s="6" t="s">
        <v>39</v>
      </c>
      <c r="C38" s="6" t="s">
        <v>18</v>
      </c>
      <c r="D38" s="7">
        <v>46430</v>
      </c>
    </row>
    <row r="39" spans="1:4" x14ac:dyDescent="0.25">
      <c r="A39" s="5">
        <v>45477</v>
      </c>
      <c r="B39" s="6" t="s">
        <v>40</v>
      </c>
      <c r="C39" s="6" t="s">
        <v>9</v>
      </c>
      <c r="D39" s="7">
        <v>1000</v>
      </c>
    </row>
    <row r="40" spans="1:4" x14ac:dyDescent="0.25">
      <c r="A40" s="5">
        <v>45477</v>
      </c>
      <c r="B40" s="6" t="s">
        <v>41</v>
      </c>
      <c r="C40" s="6" t="s">
        <v>9</v>
      </c>
      <c r="D40" s="7">
        <v>15668</v>
      </c>
    </row>
    <row r="41" spans="1:4" x14ac:dyDescent="0.25">
      <c r="A41" s="5">
        <v>45477</v>
      </c>
      <c r="B41" s="6" t="s">
        <v>42</v>
      </c>
      <c r="C41" s="6" t="s">
        <v>9</v>
      </c>
      <c r="D41" s="7">
        <v>9665</v>
      </c>
    </row>
    <row r="42" spans="1:4" x14ac:dyDescent="0.25">
      <c r="A42" s="5">
        <v>45477</v>
      </c>
      <c r="B42" s="6" t="s">
        <v>43</v>
      </c>
      <c r="C42" s="6" t="s">
        <v>18</v>
      </c>
      <c r="D42" s="7">
        <v>119093.09</v>
      </c>
    </row>
    <row r="43" spans="1:4" x14ac:dyDescent="0.25">
      <c r="A43" s="5">
        <v>45477</v>
      </c>
      <c r="B43" s="6" t="s">
        <v>44</v>
      </c>
      <c r="C43" s="6" t="s">
        <v>20</v>
      </c>
      <c r="D43" s="7">
        <v>233422.71</v>
      </c>
    </row>
    <row r="44" spans="1:4" x14ac:dyDescent="0.25">
      <c r="A44" s="9">
        <v>45477</v>
      </c>
      <c r="B44" s="10" t="s">
        <v>45</v>
      </c>
      <c r="C44" s="10" t="s">
        <v>18</v>
      </c>
      <c r="D44" s="12">
        <v>14126.33</v>
      </c>
    </row>
    <row r="45" spans="1:4" x14ac:dyDescent="0.25">
      <c r="A45" s="5">
        <v>45477</v>
      </c>
      <c r="B45" s="6" t="s">
        <v>46</v>
      </c>
      <c r="C45" s="6" t="s">
        <v>18</v>
      </c>
      <c r="D45" s="7">
        <v>64794.879999999997</v>
      </c>
    </row>
    <row r="46" spans="1:4" x14ac:dyDescent="0.25">
      <c r="A46" s="5">
        <v>45477</v>
      </c>
      <c r="B46" s="6" t="s">
        <v>47</v>
      </c>
      <c r="C46" s="6" t="s">
        <v>18</v>
      </c>
      <c r="D46" s="7">
        <v>36331.910000000003</v>
      </c>
    </row>
    <row r="47" spans="1:4" x14ac:dyDescent="0.25">
      <c r="A47" s="5">
        <v>45477</v>
      </c>
      <c r="B47" s="6" t="s">
        <v>48</v>
      </c>
      <c r="C47" s="6" t="s">
        <v>7</v>
      </c>
      <c r="D47" s="7">
        <v>4237</v>
      </c>
    </row>
    <row r="48" spans="1:4" x14ac:dyDescent="0.25">
      <c r="A48" s="5">
        <v>45477</v>
      </c>
      <c r="B48" s="6" t="s">
        <v>49</v>
      </c>
      <c r="C48" s="6" t="s">
        <v>50</v>
      </c>
      <c r="D48" s="7">
        <v>4063</v>
      </c>
    </row>
    <row r="49" spans="1:4" x14ac:dyDescent="0.25">
      <c r="A49" s="5">
        <v>45478</v>
      </c>
      <c r="B49" s="6" t="s">
        <v>51</v>
      </c>
      <c r="C49" s="6" t="s">
        <v>18</v>
      </c>
      <c r="D49" s="7">
        <v>74502</v>
      </c>
    </row>
    <row r="50" spans="1:4" x14ac:dyDescent="0.25">
      <c r="A50" s="5">
        <v>45478</v>
      </c>
      <c r="B50" s="6" t="s">
        <v>52</v>
      </c>
      <c r="C50" s="6" t="s">
        <v>13</v>
      </c>
      <c r="D50" s="8">
        <v>400</v>
      </c>
    </row>
    <row r="51" spans="1:4" x14ac:dyDescent="0.25">
      <c r="A51" s="5">
        <v>45478</v>
      </c>
      <c r="B51" s="6" t="s">
        <v>53</v>
      </c>
      <c r="C51" s="6" t="s">
        <v>13</v>
      </c>
      <c r="D51" s="8">
        <v>90</v>
      </c>
    </row>
    <row r="52" spans="1:4" x14ac:dyDescent="0.25">
      <c r="A52" s="5">
        <v>45478</v>
      </c>
      <c r="B52" s="6" t="s">
        <v>54</v>
      </c>
      <c r="C52" s="6" t="s">
        <v>20</v>
      </c>
      <c r="D52" s="7">
        <v>1100</v>
      </c>
    </row>
    <row r="53" spans="1:4" x14ac:dyDescent="0.25">
      <c r="A53" s="5">
        <v>45478</v>
      </c>
      <c r="B53" s="6" t="s">
        <v>55</v>
      </c>
      <c r="C53" s="6" t="s">
        <v>9</v>
      </c>
      <c r="D53" s="7">
        <v>15244</v>
      </c>
    </row>
    <row r="54" spans="1:4" x14ac:dyDescent="0.25">
      <c r="A54" s="5">
        <v>45478</v>
      </c>
      <c r="B54" s="6" t="s">
        <v>56</v>
      </c>
      <c r="C54" s="6" t="s">
        <v>9</v>
      </c>
      <c r="D54" s="7">
        <v>7102</v>
      </c>
    </row>
    <row r="55" spans="1:4" x14ac:dyDescent="0.25">
      <c r="A55" s="5">
        <v>45481</v>
      </c>
      <c r="B55" s="6" t="s">
        <v>57</v>
      </c>
      <c r="C55" s="6" t="s">
        <v>18</v>
      </c>
      <c r="D55" s="7">
        <v>410572.36</v>
      </c>
    </row>
    <row r="56" spans="1:4" x14ac:dyDescent="0.25">
      <c r="A56" s="5">
        <v>45481</v>
      </c>
      <c r="B56" s="6" t="s">
        <v>58</v>
      </c>
      <c r="C56" s="6" t="s">
        <v>18</v>
      </c>
      <c r="D56" s="7">
        <v>17600</v>
      </c>
    </row>
    <row r="57" spans="1:4" x14ac:dyDescent="0.25">
      <c r="A57" s="5">
        <v>45481</v>
      </c>
      <c r="B57" s="6" t="s">
        <v>59</v>
      </c>
      <c r="C57" s="6" t="s">
        <v>20</v>
      </c>
      <c r="D57" s="8">
        <v>950</v>
      </c>
    </row>
    <row r="58" spans="1:4" x14ac:dyDescent="0.25">
      <c r="A58" s="5">
        <v>45481</v>
      </c>
      <c r="B58" s="6" t="s">
        <v>60</v>
      </c>
      <c r="C58" s="6" t="s">
        <v>18</v>
      </c>
      <c r="D58" s="7">
        <v>4698</v>
      </c>
    </row>
    <row r="59" spans="1:4" x14ac:dyDescent="0.25">
      <c r="A59" s="5">
        <v>45481</v>
      </c>
      <c r="B59" s="6" t="s">
        <v>61</v>
      </c>
      <c r="C59" s="6" t="s">
        <v>18</v>
      </c>
      <c r="D59" s="7">
        <v>17296.84</v>
      </c>
    </row>
    <row r="60" spans="1:4" x14ac:dyDescent="0.25">
      <c r="A60" s="5">
        <v>45481</v>
      </c>
      <c r="B60" s="6" t="s">
        <v>62</v>
      </c>
      <c r="C60" s="6" t="s">
        <v>13</v>
      </c>
      <c r="D60" s="7">
        <v>5900</v>
      </c>
    </row>
    <row r="61" spans="1:4" x14ac:dyDescent="0.25">
      <c r="A61" s="16">
        <v>45481</v>
      </c>
      <c r="B61" s="17" t="s">
        <v>63</v>
      </c>
      <c r="C61" s="18" t="s">
        <v>50</v>
      </c>
      <c r="D61" s="7">
        <v>1250</v>
      </c>
    </row>
    <row r="62" spans="1:4" x14ac:dyDescent="0.25">
      <c r="A62" s="16">
        <v>45481</v>
      </c>
      <c r="B62" s="17" t="s">
        <v>64</v>
      </c>
      <c r="C62" s="18" t="s">
        <v>7</v>
      </c>
      <c r="D62" s="8">
        <v>800</v>
      </c>
    </row>
    <row r="63" spans="1:4" x14ac:dyDescent="0.25">
      <c r="A63" s="16">
        <v>45481</v>
      </c>
      <c r="B63" s="17" t="s">
        <v>65</v>
      </c>
      <c r="C63" s="18" t="s">
        <v>9</v>
      </c>
      <c r="D63" s="7">
        <v>87819.61</v>
      </c>
    </row>
    <row r="64" spans="1:4" x14ac:dyDescent="0.25">
      <c r="A64" s="16">
        <v>45481</v>
      </c>
      <c r="B64" s="17" t="s">
        <v>66</v>
      </c>
      <c r="C64" s="18" t="s">
        <v>9</v>
      </c>
      <c r="D64" s="7">
        <v>295000</v>
      </c>
    </row>
    <row r="65" spans="1:4" x14ac:dyDescent="0.25">
      <c r="A65" s="16">
        <v>45481</v>
      </c>
      <c r="B65" s="17" t="s">
        <v>67</v>
      </c>
      <c r="C65" s="18" t="s">
        <v>9</v>
      </c>
      <c r="D65" s="7">
        <v>1478272.83</v>
      </c>
    </row>
    <row r="66" spans="1:4" x14ac:dyDescent="0.25">
      <c r="A66" s="16">
        <v>45481</v>
      </c>
      <c r="B66" s="17" t="s">
        <v>68</v>
      </c>
      <c r="C66" s="18" t="s">
        <v>9</v>
      </c>
      <c r="D66" s="7">
        <v>1368637.39</v>
      </c>
    </row>
    <row r="67" spans="1:4" x14ac:dyDescent="0.25">
      <c r="A67" s="16">
        <v>45481</v>
      </c>
      <c r="B67" s="17" t="s">
        <v>69</v>
      </c>
      <c r="C67" s="18" t="s">
        <v>9</v>
      </c>
      <c r="D67" s="7">
        <v>7439</v>
      </c>
    </row>
    <row r="68" spans="1:4" x14ac:dyDescent="0.25">
      <c r="A68" s="16">
        <v>45481</v>
      </c>
      <c r="B68" s="17" t="s">
        <v>70</v>
      </c>
      <c r="C68" s="18" t="s">
        <v>9</v>
      </c>
      <c r="D68" s="7">
        <v>13510</v>
      </c>
    </row>
    <row r="69" spans="1:4" x14ac:dyDescent="0.25">
      <c r="A69" s="16">
        <v>45481</v>
      </c>
      <c r="B69" s="17" t="s">
        <v>71</v>
      </c>
      <c r="C69" s="18" t="s">
        <v>9</v>
      </c>
      <c r="D69" s="7">
        <v>13754</v>
      </c>
    </row>
    <row r="70" spans="1:4" x14ac:dyDescent="0.25">
      <c r="A70" s="16">
        <v>45481</v>
      </c>
      <c r="B70" s="17" t="s">
        <v>72</v>
      </c>
      <c r="C70" s="18" t="s">
        <v>20</v>
      </c>
      <c r="D70" s="7">
        <v>96140.15</v>
      </c>
    </row>
    <row r="71" spans="1:4" x14ac:dyDescent="0.25">
      <c r="A71" s="16">
        <v>45481</v>
      </c>
      <c r="B71" s="17" t="s">
        <v>73</v>
      </c>
      <c r="C71" s="18" t="s">
        <v>50</v>
      </c>
      <c r="D71" s="7">
        <v>9234</v>
      </c>
    </row>
    <row r="72" spans="1:4" x14ac:dyDescent="0.25">
      <c r="A72" s="16">
        <v>45481</v>
      </c>
      <c r="B72" s="17" t="s">
        <v>73</v>
      </c>
      <c r="C72" s="18" t="s">
        <v>50</v>
      </c>
      <c r="D72" s="7">
        <v>4211</v>
      </c>
    </row>
    <row r="73" spans="1:4" x14ac:dyDescent="0.25">
      <c r="A73" s="16">
        <v>45482</v>
      </c>
      <c r="B73" s="17" t="s">
        <v>74</v>
      </c>
      <c r="C73" s="18" t="s">
        <v>18</v>
      </c>
      <c r="D73" s="7">
        <v>254245</v>
      </c>
    </row>
    <row r="74" spans="1:4" x14ac:dyDescent="0.25">
      <c r="A74" s="19">
        <v>45482</v>
      </c>
      <c r="B74" s="20" t="s">
        <v>75</v>
      </c>
      <c r="C74" s="21" t="s">
        <v>11</v>
      </c>
      <c r="D74" s="12">
        <v>9831</v>
      </c>
    </row>
    <row r="75" spans="1:4" ht="29.25" x14ac:dyDescent="0.25">
      <c r="A75" s="16">
        <v>45482</v>
      </c>
      <c r="B75" s="17" t="s">
        <v>76</v>
      </c>
      <c r="C75" s="18" t="s">
        <v>20</v>
      </c>
      <c r="D75" s="7">
        <v>1400</v>
      </c>
    </row>
    <row r="76" spans="1:4" ht="29.25" x14ac:dyDescent="0.25">
      <c r="A76" s="22" t="s">
        <v>77</v>
      </c>
      <c r="B76" s="17" t="s">
        <v>78</v>
      </c>
      <c r="C76" s="18" t="s">
        <v>9</v>
      </c>
      <c r="D76" s="7">
        <v>20885</v>
      </c>
    </row>
    <row r="77" spans="1:4" ht="29.25" x14ac:dyDescent="0.25">
      <c r="A77" s="16">
        <v>45482</v>
      </c>
      <c r="B77" s="17" t="s">
        <v>79</v>
      </c>
      <c r="C77" s="18" t="s">
        <v>80</v>
      </c>
      <c r="D77" s="7">
        <v>3000</v>
      </c>
    </row>
    <row r="78" spans="1:4" ht="29.25" x14ac:dyDescent="0.25">
      <c r="A78" s="16">
        <v>45482</v>
      </c>
      <c r="B78" s="17" t="s">
        <v>81</v>
      </c>
      <c r="C78" s="18" t="s">
        <v>80</v>
      </c>
      <c r="D78" s="7">
        <v>1150</v>
      </c>
    </row>
    <row r="79" spans="1:4" ht="29.25" x14ac:dyDescent="0.25">
      <c r="A79" s="16">
        <v>45482</v>
      </c>
      <c r="B79" s="17" t="s">
        <v>82</v>
      </c>
      <c r="C79" s="18" t="s">
        <v>9</v>
      </c>
      <c r="D79" s="7">
        <v>9280</v>
      </c>
    </row>
    <row r="80" spans="1:4" ht="29.25" x14ac:dyDescent="0.25">
      <c r="A80" s="16">
        <v>45482</v>
      </c>
      <c r="B80" s="17" t="s">
        <v>83</v>
      </c>
      <c r="C80" s="18" t="s">
        <v>9</v>
      </c>
      <c r="D80" s="7">
        <v>12759</v>
      </c>
    </row>
    <row r="81" spans="1:4" ht="29.25" x14ac:dyDescent="0.25">
      <c r="A81" s="16">
        <v>45483</v>
      </c>
      <c r="B81" s="17" t="s">
        <v>74</v>
      </c>
      <c r="C81" s="18" t="s">
        <v>18</v>
      </c>
      <c r="D81" s="7">
        <v>108350</v>
      </c>
    </row>
    <row r="82" spans="1:4" ht="29.25" x14ac:dyDescent="0.25">
      <c r="A82" s="16">
        <v>45483</v>
      </c>
      <c r="B82" s="17" t="s">
        <v>84</v>
      </c>
      <c r="C82" s="18" t="s">
        <v>85</v>
      </c>
      <c r="D82" s="7">
        <v>7416</v>
      </c>
    </row>
    <row r="83" spans="1:4" ht="29.25" x14ac:dyDescent="0.25">
      <c r="A83" s="16">
        <v>45483</v>
      </c>
      <c r="B83" s="17" t="s">
        <v>86</v>
      </c>
      <c r="C83" s="18" t="s">
        <v>20</v>
      </c>
      <c r="D83" s="8">
        <v>650</v>
      </c>
    </row>
    <row r="84" spans="1:4" x14ac:dyDescent="0.25">
      <c r="A84" s="16">
        <v>45483</v>
      </c>
      <c r="B84" s="17" t="s">
        <v>87</v>
      </c>
      <c r="C84" s="18" t="s">
        <v>7</v>
      </c>
      <c r="D84" s="7">
        <v>19975</v>
      </c>
    </row>
    <row r="85" spans="1:4" ht="29.25" x14ac:dyDescent="0.25">
      <c r="A85" s="16">
        <v>45483</v>
      </c>
      <c r="B85" s="17" t="s">
        <v>88</v>
      </c>
      <c r="C85" s="18" t="s">
        <v>9</v>
      </c>
      <c r="D85" s="7">
        <v>256129.01</v>
      </c>
    </row>
    <row r="86" spans="1:4" ht="29.25" x14ac:dyDescent="0.25">
      <c r="A86" s="16">
        <v>45483</v>
      </c>
      <c r="B86" s="17" t="s">
        <v>89</v>
      </c>
      <c r="C86" s="18" t="s">
        <v>9</v>
      </c>
      <c r="D86" s="7">
        <v>2931282.26</v>
      </c>
    </row>
    <row r="87" spans="1:4" ht="29.25" x14ac:dyDescent="0.25">
      <c r="A87" s="16">
        <v>45483</v>
      </c>
      <c r="B87" s="17" t="s">
        <v>90</v>
      </c>
      <c r="C87" s="18" t="s">
        <v>9</v>
      </c>
      <c r="D87" s="7">
        <v>13065</v>
      </c>
    </row>
    <row r="88" spans="1:4" ht="29.25" x14ac:dyDescent="0.25">
      <c r="A88" s="16">
        <v>45483</v>
      </c>
      <c r="B88" s="17" t="s">
        <v>91</v>
      </c>
      <c r="C88" s="18" t="s">
        <v>9</v>
      </c>
      <c r="D88" s="7">
        <v>8395</v>
      </c>
    </row>
    <row r="89" spans="1:4" ht="29.25" x14ac:dyDescent="0.25">
      <c r="A89" s="19">
        <v>45483</v>
      </c>
      <c r="B89" s="20" t="s">
        <v>92</v>
      </c>
      <c r="C89" s="21" t="s">
        <v>35</v>
      </c>
      <c r="D89" s="12">
        <v>28282</v>
      </c>
    </row>
    <row r="90" spans="1:4" ht="29.25" x14ac:dyDescent="0.25">
      <c r="A90" s="16">
        <v>45484</v>
      </c>
      <c r="B90" s="17" t="s">
        <v>93</v>
      </c>
      <c r="C90" s="18" t="s">
        <v>20</v>
      </c>
      <c r="D90" s="7">
        <v>554000</v>
      </c>
    </row>
    <row r="91" spans="1:4" ht="29.25" x14ac:dyDescent="0.25">
      <c r="A91" s="16">
        <v>45484</v>
      </c>
      <c r="B91" s="17" t="s">
        <v>94</v>
      </c>
      <c r="C91" s="18" t="s">
        <v>18</v>
      </c>
      <c r="D91" s="7">
        <v>97782</v>
      </c>
    </row>
    <row r="92" spans="1:4" ht="29.25" x14ac:dyDescent="0.25">
      <c r="A92" s="16">
        <v>45484</v>
      </c>
      <c r="B92" s="17" t="s">
        <v>95</v>
      </c>
      <c r="C92" s="18" t="s">
        <v>20</v>
      </c>
      <c r="D92" s="8">
        <v>650</v>
      </c>
    </row>
    <row r="93" spans="1:4" x14ac:dyDescent="0.25">
      <c r="A93" s="16">
        <v>45484</v>
      </c>
      <c r="B93" s="17" t="s">
        <v>96</v>
      </c>
      <c r="C93" s="18" t="s">
        <v>7</v>
      </c>
      <c r="D93" s="8">
        <v>550</v>
      </c>
    </row>
    <row r="94" spans="1:4" ht="29.25" x14ac:dyDescent="0.25">
      <c r="A94" s="16">
        <v>45484</v>
      </c>
      <c r="B94" s="17" t="s">
        <v>97</v>
      </c>
      <c r="C94" s="18" t="s">
        <v>80</v>
      </c>
      <c r="D94" s="8">
        <v>900</v>
      </c>
    </row>
    <row r="95" spans="1:4" ht="29.25" x14ac:dyDescent="0.25">
      <c r="A95" s="16">
        <v>45484</v>
      </c>
      <c r="B95" s="17" t="s">
        <v>98</v>
      </c>
      <c r="C95" s="18" t="s">
        <v>80</v>
      </c>
      <c r="D95" s="8">
        <v>750</v>
      </c>
    </row>
    <row r="96" spans="1:4" ht="29.25" x14ac:dyDescent="0.25">
      <c r="A96" s="16">
        <v>45484</v>
      </c>
      <c r="B96" s="17" t="s">
        <v>99</v>
      </c>
      <c r="C96" s="18" t="s">
        <v>9</v>
      </c>
      <c r="D96" s="7">
        <v>7890</v>
      </c>
    </row>
    <row r="97" spans="1:4" ht="29.25" x14ac:dyDescent="0.25">
      <c r="A97" s="16">
        <v>45484</v>
      </c>
      <c r="B97" s="17" t="s">
        <v>100</v>
      </c>
      <c r="C97" s="18" t="s">
        <v>9</v>
      </c>
      <c r="D97" s="7">
        <v>12916</v>
      </c>
    </row>
    <row r="98" spans="1:4" ht="29.25" x14ac:dyDescent="0.25">
      <c r="A98" s="16">
        <v>45484</v>
      </c>
      <c r="B98" s="17" t="s">
        <v>101</v>
      </c>
      <c r="C98" s="18" t="s">
        <v>18</v>
      </c>
      <c r="D98" s="7">
        <v>171740</v>
      </c>
    </row>
    <row r="99" spans="1:4" ht="29.25" x14ac:dyDescent="0.25">
      <c r="A99" s="16">
        <v>45485</v>
      </c>
      <c r="B99" s="17" t="s">
        <v>102</v>
      </c>
      <c r="C99" s="18" t="s">
        <v>18</v>
      </c>
      <c r="D99" s="7">
        <v>59880</v>
      </c>
    </row>
    <row r="100" spans="1:4" ht="29.25" x14ac:dyDescent="0.25">
      <c r="A100" s="16">
        <v>45485</v>
      </c>
      <c r="B100" s="17" t="s">
        <v>103</v>
      </c>
      <c r="C100" s="18" t="s">
        <v>20</v>
      </c>
      <c r="D100" s="7">
        <v>1500</v>
      </c>
    </row>
    <row r="101" spans="1:4" x14ac:dyDescent="0.25">
      <c r="A101" s="16">
        <v>45485</v>
      </c>
      <c r="B101" s="17" t="s">
        <v>104</v>
      </c>
      <c r="C101" s="18" t="s">
        <v>7</v>
      </c>
      <c r="D101" s="7">
        <v>1746</v>
      </c>
    </row>
    <row r="102" spans="1:4" ht="29.25" x14ac:dyDescent="0.25">
      <c r="A102" s="16">
        <v>45485</v>
      </c>
      <c r="B102" s="17" t="s">
        <v>105</v>
      </c>
      <c r="C102" s="18" t="s">
        <v>15</v>
      </c>
      <c r="D102" s="7">
        <v>1735</v>
      </c>
    </row>
    <row r="103" spans="1:4" ht="29.25" x14ac:dyDescent="0.25">
      <c r="A103" s="19">
        <v>45485</v>
      </c>
      <c r="B103" s="20" t="s">
        <v>106</v>
      </c>
      <c r="C103" s="21" t="s">
        <v>15</v>
      </c>
      <c r="D103" s="12">
        <v>1115</v>
      </c>
    </row>
    <row r="104" spans="1:4" x14ac:dyDescent="0.25">
      <c r="A104" s="16">
        <v>45485</v>
      </c>
      <c r="B104" s="17" t="s">
        <v>107</v>
      </c>
      <c r="C104" s="18" t="s">
        <v>13</v>
      </c>
      <c r="D104" s="7">
        <v>33240</v>
      </c>
    </row>
    <row r="105" spans="1:4" x14ac:dyDescent="0.25">
      <c r="A105" s="16">
        <v>45485</v>
      </c>
      <c r="B105" s="17" t="s">
        <v>108</v>
      </c>
      <c r="C105" s="18" t="s">
        <v>13</v>
      </c>
      <c r="D105" s="8">
        <v>600</v>
      </c>
    </row>
    <row r="106" spans="1:4" ht="29.25" x14ac:dyDescent="0.25">
      <c r="A106" s="16">
        <v>45485</v>
      </c>
      <c r="B106" s="17" t="s">
        <v>109</v>
      </c>
      <c r="C106" s="18" t="s">
        <v>9</v>
      </c>
      <c r="D106" s="7">
        <v>8607</v>
      </c>
    </row>
    <row r="107" spans="1:4" ht="29.25" x14ac:dyDescent="0.25">
      <c r="A107" s="16">
        <v>45485</v>
      </c>
      <c r="B107" s="17" t="s">
        <v>110</v>
      </c>
      <c r="C107" s="18" t="s">
        <v>9</v>
      </c>
      <c r="D107" s="7">
        <v>13735</v>
      </c>
    </row>
    <row r="108" spans="1:4" ht="29.25" x14ac:dyDescent="0.25">
      <c r="A108" s="16">
        <v>45488</v>
      </c>
      <c r="B108" s="17" t="s">
        <v>111</v>
      </c>
      <c r="C108" s="18" t="s">
        <v>18</v>
      </c>
      <c r="D108" s="7">
        <v>65225</v>
      </c>
    </row>
    <row r="109" spans="1:4" ht="29.25" x14ac:dyDescent="0.25">
      <c r="A109" s="16">
        <v>45488</v>
      </c>
      <c r="B109" s="17" t="s">
        <v>112</v>
      </c>
      <c r="C109" s="18" t="s">
        <v>20</v>
      </c>
      <c r="D109" s="7">
        <v>53472.09</v>
      </c>
    </row>
    <row r="110" spans="1:4" ht="29.25" x14ac:dyDescent="0.25">
      <c r="A110" s="16">
        <v>45488</v>
      </c>
      <c r="B110" s="17" t="s">
        <v>113</v>
      </c>
      <c r="C110" s="18" t="s">
        <v>20</v>
      </c>
      <c r="D110" s="7">
        <v>20990.33</v>
      </c>
    </row>
    <row r="111" spans="1:4" ht="29.25" x14ac:dyDescent="0.25">
      <c r="A111" s="16">
        <v>45488</v>
      </c>
      <c r="B111" s="17" t="s">
        <v>114</v>
      </c>
      <c r="C111" s="18" t="s">
        <v>20</v>
      </c>
      <c r="D111" s="7">
        <v>1600</v>
      </c>
    </row>
    <row r="112" spans="1:4" x14ac:dyDescent="0.25">
      <c r="A112" s="16">
        <v>45488</v>
      </c>
      <c r="B112" s="17" t="s">
        <v>115</v>
      </c>
      <c r="C112" s="18" t="s">
        <v>7</v>
      </c>
      <c r="D112" s="7">
        <v>1115</v>
      </c>
    </row>
    <row r="113" spans="1:4" ht="29.25" x14ac:dyDescent="0.25">
      <c r="A113" s="16">
        <v>45488</v>
      </c>
      <c r="B113" s="17" t="s">
        <v>116</v>
      </c>
      <c r="C113" s="18" t="s">
        <v>18</v>
      </c>
      <c r="D113" s="7">
        <v>4030</v>
      </c>
    </row>
    <row r="114" spans="1:4" ht="29.25" x14ac:dyDescent="0.25">
      <c r="A114" s="16">
        <v>45488</v>
      </c>
      <c r="B114" s="17" t="s">
        <v>117</v>
      </c>
      <c r="C114" s="18" t="s">
        <v>9</v>
      </c>
      <c r="D114" s="7">
        <v>6230577.7300000004</v>
      </c>
    </row>
    <row r="115" spans="1:4" ht="29.25" x14ac:dyDescent="0.25">
      <c r="A115" s="19">
        <v>45488</v>
      </c>
      <c r="B115" s="20" t="s">
        <v>118</v>
      </c>
      <c r="C115" s="21" t="s">
        <v>35</v>
      </c>
      <c r="D115" s="12">
        <v>8466.5</v>
      </c>
    </row>
    <row r="116" spans="1:4" x14ac:dyDescent="0.25">
      <c r="A116" s="19">
        <v>45488</v>
      </c>
      <c r="B116" s="20" t="s">
        <v>119</v>
      </c>
      <c r="C116" s="21" t="s">
        <v>29</v>
      </c>
      <c r="D116" s="12">
        <v>1769</v>
      </c>
    </row>
    <row r="117" spans="1:4" ht="29.25" x14ac:dyDescent="0.25">
      <c r="A117" s="16">
        <v>45488</v>
      </c>
      <c r="B117" s="17" t="s">
        <v>120</v>
      </c>
      <c r="C117" s="18" t="s">
        <v>9</v>
      </c>
      <c r="D117" s="7">
        <v>11231</v>
      </c>
    </row>
    <row r="118" spans="1:4" ht="29.25" x14ac:dyDescent="0.25">
      <c r="A118" s="16">
        <v>45488</v>
      </c>
      <c r="B118" s="17" t="s">
        <v>121</v>
      </c>
      <c r="C118" s="18" t="s">
        <v>9</v>
      </c>
      <c r="D118" s="7">
        <v>9301</v>
      </c>
    </row>
    <row r="119" spans="1:4" ht="29.25" x14ac:dyDescent="0.25">
      <c r="A119" s="16">
        <v>45488</v>
      </c>
      <c r="B119" s="17" t="s">
        <v>122</v>
      </c>
      <c r="C119" s="18" t="s">
        <v>9</v>
      </c>
      <c r="D119" s="7">
        <v>8598</v>
      </c>
    </row>
    <row r="120" spans="1:4" ht="29.25" x14ac:dyDescent="0.25">
      <c r="A120" s="19">
        <v>45488</v>
      </c>
      <c r="B120" s="20" t="s">
        <v>123</v>
      </c>
      <c r="C120" s="21" t="s">
        <v>9</v>
      </c>
      <c r="D120" s="12">
        <v>1162</v>
      </c>
    </row>
    <row r="121" spans="1:4" ht="29.25" x14ac:dyDescent="0.25">
      <c r="A121" s="19">
        <v>45488</v>
      </c>
      <c r="B121" s="20" t="s">
        <v>124</v>
      </c>
      <c r="C121" s="21" t="s">
        <v>9</v>
      </c>
      <c r="D121" s="12">
        <v>430977.41</v>
      </c>
    </row>
    <row r="122" spans="1:4" ht="29.25" x14ac:dyDescent="0.25">
      <c r="A122" s="19">
        <v>45488</v>
      </c>
      <c r="B122" s="20" t="s">
        <v>125</v>
      </c>
      <c r="C122" s="21" t="s">
        <v>9</v>
      </c>
      <c r="D122" s="12">
        <v>1161050.1100000001</v>
      </c>
    </row>
    <row r="123" spans="1:4" x14ac:dyDescent="0.25">
      <c r="A123" s="19">
        <v>45488</v>
      </c>
      <c r="B123" s="20" t="s">
        <v>126</v>
      </c>
      <c r="C123" s="21" t="s">
        <v>13</v>
      </c>
      <c r="D123" s="23">
        <v>90</v>
      </c>
    </row>
    <row r="124" spans="1:4" x14ac:dyDescent="0.25">
      <c r="A124" s="19">
        <v>45488</v>
      </c>
      <c r="B124" s="20" t="s">
        <v>127</v>
      </c>
      <c r="C124" s="21" t="s">
        <v>13</v>
      </c>
      <c r="D124" s="23">
        <v>100</v>
      </c>
    </row>
    <row r="125" spans="1:4" x14ac:dyDescent="0.25">
      <c r="A125" s="19">
        <v>45488</v>
      </c>
      <c r="B125" s="20" t="s">
        <v>128</v>
      </c>
      <c r="C125" s="21" t="s">
        <v>13</v>
      </c>
      <c r="D125" s="23">
        <v>105</v>
      </c>
    </row>
    <row r="126" spans="1:4" ht="29.25" x14ac:dyDescent="0.25">
      <c r="A126" s="16">
        <v>45489</v>
      </c>
      <c r="B126" s="17" t="s">
        <v>129</v>
      </c>
      <c r="C126" s="18" t="s">
        <v>18</v>
      </c>
      <c r="D126" s="7">
        <v>15850</v>
      </c>
    </row>
    <row r="127" spans="1:4" ht="29.25" x14ac:dyDescent="0.25">
      <c r="A127" s="19">
        <v>45489</v>
      </c>
      <c r="B127" s="20" t="s">
        <v>130</v>
      </c>
      <c r="C127" s="21" t="s">
        <v>85</v>
      </c>
      <c r="D127" s="12">
        <v>11841.3</v>
      </c>
    </row>
    <row r="128" spans="1:4" ht="29.25" x14ac:dyDescent="0.25">
      <c r="A128" s="16">
        <v>45489</v>
      </c>
      <c r="B128" s="17" t="s">
        <v>131</v>
      </c>
      <c r="C128" s="18" t="s">
        <v>20</v>
      </c>
      <c r="D128" s="7">
        <v>1025</v>
      </c>
    </row>
    <row r="129" spans="1:4" x14ac:dyDescent="0.25">
      <c r="A129" s="16">
        <v>45489</v>
      </c>
      <c r="B129" s="17" t="s">
        <v>132</v>
      </c>
      <c r="C129" s="18" t="s">
        <v>11</v>
      </c>
      <c r="D129" s="7">
        <v>4466</v>
      </c>
    </row>
    <row r="130" spans="1:4" ht="29.25" x14ac:dyDescent="0.25">
      <c r="A130" s="16">
        <v>45489</v>
      </c>
      <c r="B130" s="17" t="s">
        <v>133</v>
      </c>
      <c r="C130" s="18" t="s">
        <v>9</v>
      </c>
      <c r="D130" s="7">
        <v>8135</v>
      </c>
    </row>
    <row r="131" spans="1:4" ht="29.25" x14ac:dyDescent="0.25">
      <c r="A131" s="16">
        <v>45489</v>
      </c>
      <c r="B131" s="17" t="s">
        <v>134</v>
      </c>
      <c r="C131" s="18" t="s">
        <v>9</v>
      </c>
      <c r="D131" s="7">
        <v>11643</v>
      </c>
    </row>
    <row r="132" spans="1:4" x14ac:dyDescent="0.25">
      <c r="A132" s="16">
        <v>45490</v>
      </c>
      <c r="B132" s="17" t="s">
        <v>135</v>
      </c>
      <c r="C132" s="18" t="s">
        <v>7</v>
      </c>
      <c r="D132" s="7">
        <v>4975</v>
      </c>
    </row>
    <row r="133" spans="1:4" x14ac:dyDescent="0.25">
      <c r="A133" s="16">
        <v>45490</v>
      </c>
      <c r="B133" s="17" t="s">
        <v>136</v>
      </c>
      <c r="C133" s="18" t="s">
        <v>7</v>
      </c>
      <c r="D133" s="8">
        <v>963</v>
      </c>
    </row>
    <row r="134" spans="1:4" ht="29.25" x14ac:dyDescent="0.25">
      <c r="A134" s="16">
        <v>45490</v>
      </c>
      <c r="B134" s="17" t="s">
        <v>137</v>
      </c>
      <c r="C134" s="18" t="s">
        <v>18</v>
      </c>
      <c r="D134" s="7">
        <v>68715</v>
      </c>
    </row>
    <row r="135" spans="1:4" ht="29.25" x14ac:dyDescent="0.25">
      <c r="A135" s="16">
        <v>45490</v>
      </c>
      <c r="B135" s="17" t="s">
        <v>138</v>
      </c>
      <c r="C135" s="18" t="s">
        <v>20</v>
      </c>
      <c r="D135" s="8">
        <v>200</v>
      </c>
    </row>
    <row r="136" spans="1:4" ht="29.25" x14ac:dyDescent="0.25">
      <c r="A136" s="16">
        <v>45490</v>
      </c>
      <c r="B136" s="17" t="s">
        <v>78</v>
      </c>
      <c r="C136" s="18" t="s">
        <v>9</v>
      </c>
      <c r="D136" s="7">
        <v>20885</v>
      </c>
    </row>
    <row r="137" spans="1:4" x14ac:dyDescent="0.25">
      <c r="A137" s="16">
        <v>45490</v>
      </c>
      <c r="B137" s="17" t="s">
        <v>139</v>
      </c>
      <c r="C137" s="18" t="s">
        <v>7</v>
      </c>
      <c r="D137" s="8">
        <v>575</v>
      </c>
    </row>
    <row r="138" spans="1:4" ht="29.25" x14ac:dyDescent="0.25">
      <c r="A138" s="16">
        <v>45490</v>
      </c>
      <c r="B138" s="17" t="s">
        <v>140</v>
      </c>
      <c r="C138" s="18" t="s">
        <v>9</v>
      </c>
      <c r="D138" s="7">
        <v>2360</v>
      </c>
    </row>
    <row r="139" spans="1:4" ht="29.25" x14ac:dyDescent="0.25">
      <c r="A139" s="16">
        <v>45490</v>
      </c>
      <c r="B139" s="17" t="s">
        <v>141</v>
      </c>
      <c r="C139" s="18" t="s">
        <v>9</v>
      </c>
      <c r="D139" s="7">
        <v>9030</v>
      </c>
    </row>
    <row r="140" spans="1:4" ht="29.25" x14ac:dyDescent="0.25">
      <c r="A140" s="16">
        <v>45490</v>
      </c>
      <c r="B140" s="17" t="s">
        <v>142</v>
      </c>
      <c r="C140" s="18" t="s">
        <v>9</v>
      </c>
      <c r="D140" s="7">
        <v>13384</v>
      </c>
    </row>
    <row r="141" spans="1:4" ht="29.25" x14ac:dyDescent="0.25">
      <c r="A141" s="16">
        <v>45491</v>
      </c>
      <c r="B141" s="17" t="s">
        <v>143</v>
      </c>
      <c r="C141" s="18" t="s">
        <v>18</v>
      </c>
      <c r="D141" s="7">
        <v>3022</v>
      </c>
    </row>
    <row r="142" spans="1:4" x14ac:dyDescent="0.25">
      <c r="A142" s="16">
        <v>45491</v>
      </c>
      <c r="B142" s="17" t="s">
        <v>144</v>
      </c>
      <c r="C142" s="18" t="s">
        <v>7</v>
      </c>
      <c r="D142" s="7">
        <v>2780</v>
      </c>
    </row>
    <row r="143" spans="1:4" ht="29.25" x14ac:dyDescent="0.25">
      <c r="A143" s="16">
        <v>45491</v>
      </c>
      <c r="B143" s="17" t="s">
        <v>145</v>
      </c>
      <c r="C143" s="18" t="s">
        <v>20</v>
      </c>
      <c r="D143" s="8">
        <v>400</v>
      </c>
    </row>
    <row r="144" spans="1:4" x14ac:dyDescent="0.25">
      <c r="A144" s="16">
        <v>45491</v>
      </c>
      <c r="B144" s="17" t="s">
        <v>146</v>
      </c>
      <c r="C144" s="18" t="s">
        <v>7</v>
      </c>
      <c r="D144" s="7">
        <v>65670.45</v>
      </c>
    </row>
    <row r="145" spans="1:4" ht="29.25" x14ac:dyDescent="0.25">
      <c r="A145" s="16">
        <v>45491</v>
      </c>
      <c r="B145" s="17" t="s">
        <v>147</v>
      </c>
      <c r="C145" s="18" t="s">
        <v>9</v>
      </c>
      <c r="D145" s="7">
        <v>2000</v>
      </c>
    </row>
    <row r="146" spans="1:4" ht="29.25" x14ac:dyDescent="0.25">
      <c r="A146" s="16">
        <v>45491</v>
      </c>
      <c r="B146" s="17" t="s">
        <v>148</v>
      </c>
      <c r="C146" s="18" t="s">
        <v>9</v>
      </c>
      <c r="D146" s="7">
        <v>7881</v>
      </c>
    </row>
    <row r="147" spans="1:4" ht="29.25" x14ac:dyDescent="0.25">
      <c r="A147" s="16">
        <v>45491</v>
      </c>
      <c r="B147" s="17" t="s">
        <v>149</v>
      </c>
      <c r="C147" s="18" t="s">
        <v>9</v>
      </c>
      <c r="D147" s="7">
        <v>12989</v>
      </c>
    </row>
    <row r="148" spans="1:4" ht="29.25" x14ac:dyDescent="0.25">
      <c r="A148" s="16">
        <v>45491</v>
      </c>
      <c r="B148" s="17" t="s">
        <v>150</v>
      </c>
      <c r="C148" s="18" t="s">
        <v>15</v>
      </c>
      <c r="D148" s="7">
        <v>1860</v>
      </c>
    </row>
    <row r="149" spans="1:4" ht="29.25" x14ac:dyDescent="0.25">
      <c r="A149" s="16">
        <v>45492</v>
      </c>
      <c r="B149" s="17" t="s">
        <v>151</v>
      </c>
      <c r="C149" s="18" t="s">
        <v>18</v>
      </c>
      <c r="D149" s="7">
        <v>70320</v>
      </c>
    </row>
    <row r="150" spans="1:4" ht="29.25" x14ac:dyDescent="0.25">
      <c r="A150" s="16">
        <v>45492</v>
      </c>
      <c r="B150" s="17" t="s">
        <v>145</v>
      </c>
      <c r="C150" s="18" t="s">
        <v>20</v>
      </c>
      <c r="D150" s="8">
        <v>300</v>
      </c>
    </row>
    <row r="151" spans="1:4" x14ac:dyDescent="0.25">
      <c r="A151" s="16">
        <v>45492</v>
      </c>
      <c r="B151" s="17" t="s">
        <v>152</v>
      </c>
      <c r="C151" s="18" t="s">
        <v>29</v>
      </c>
      <c r="D151" s="8">
        <v>300</v>
      </c>
    </row>
    <row r="152" spans="1:4" x14ac:dyDescent="0.25">
      <c r="A152" s="16">
        <v>45492</v>
      </c>
      <c r="B152" s="17" t="s">
        <v>153</v>
      </c>
      <c r="C152" s="18" t="s">
        <v>29</v>
      </c>
      <c r="D152" s="7">
        <v>4688</v>
      </c>
    </row>
    <row r="153" spans="1:4" x14ac:dyDescent="0.25">
      <c r="A153" s="16">
        <v>45492</v>
      </c>
      <c r="B153" s="17" t="s">
        <v>154</v>
      </c>
      <c r="C153" s="18" t="s">
        <v>29</v>
      </c>
      <c r="D153" s="8">
        <v>300</v>
      </c>
    </row>
    <row r="154" spans="1:4" x14ac:dyDescent="0.25">
      <c r="A154" s="19">
        <v>45492</v>
      </c>
      <c r="B154" s="20" t="s">
        <v>155</v>
      </c>
      <c r="C154" s="21" t="s">
        <v>11</v>
      </c>
      <c r="D154" s="12">
        <v>1769</v>
      </c>
    </row>
    <row r="155" spans="1:4" ht="29.25" x14ac:dyDescent="0.25">
      <c r="A155" s="16">
        <v>45492</v>
      </c>
      <c r="B155" s="17" t="s">
        <v>156</v>
      </c>
      <c r="C155" s="18" t="s">
        <v>9</v>
      </c>
      <c r="D155" s="7">
        <v>9052</v>
      </c>
    </row>
    <row r="156" spans="1:4" ht="29.25" x14ac:dyDescent="0.25">
      <c r="A156" s="16">
        <v>45492</v>
      </c>
      <c r="B156" s="17" t="s">
        <v>157</v>
      </c>
      <c r="C156" s="18" t="s">
        <v>9</v>
      </c>
      <c r="D156" s="7">
        <v>14110</v>
      </c>
    </row>
    <row r="157" spans="1:4" ht="29.25" x14ac:dyDescent="0.25">
      <c r="A157" s="16">
        <v>45495</v>
      </c>
      <c r="B157" s="17" t="s">
        <v>158</v>
      </c>
      <c r="C157" s="18" t="s">
        <v>18</v>
      </c>
      <c r="D157" s="7">
        <v>69740</v>
      </c>
    </row>
    <row r="158" spans="1:4" ht="29.25" x14ac:dyDescent="0.25">
      <c r="A158" s="16">
        <v>45495</v>
      </c>
      <c r="B158" s="17" t="s">
        <v>159</v>
      </c>
      <c r="C158" s="18" t="s">
        <v>18</v>
      </c>
      <c r="D158" s="7">
        <v>9235</v>
      </c>
    </row>
    <row r="159" spans="1:4" x14ac:dyDescent="0.25">
      <c r="A159" s="16">
        <v>45495</v>
      </c>
      <c r="B159" s="17" t="s">
        <v>160</v>
      </c>
      <c r="C159" s="18" t="s">
        <v>11</v>
      </c>
      <c r="D159" s="7">
        <v>95596</v>
      </c>
    </row>
    <row r="160" spans="1:4" x14ac:dyDescent="0.25">
      <c r="A160" s="16">
        <v>45495</v>
      </c>
      <c r="B160" s="17" t="s">
        <v>161</v>
      </c>
      <c r="C160" s="18" t="s">
        <v>13</v>
      </c>
      <c r="D160" s="7">
        <v>4250</v>
      </c>
    </row>
    <row r="161" spans="1:4" x14ac:dyDescent="0.25">
      <c r="A161" s="16">
        <v>45495</v>
      </c>
      <c r="B161" s="17" t="s">
        <v>162</v>
      </c>
      <c r="C161" s="18" t="s">
        <v>13</v>
      </c>
      <c r="D161" s="7">
        <v>4688</v>
      </c>
    </row>
    <row r="162" spans="1:4" x14ac:dyDescent="0.25">
      <c r="A162" s="16">
        <v>45495</v>
      </c>
      <c r="B162" s="17" t="s">
        <v>163</v>
      </c>
      <c r="C162" s="18" t="s">
        <v>13</v>
      </c>
      <c r="D162" s="8">
        <v>200</v>
      </c>
    </row>
    <row r="163" spans="1:4" x14ac:dyDescent="0.25">
      <c r="A163" s="16">
        <v>45495</v>
      </c>
      <c r="B163" s="17" t="s">
        <v>164</v>
      </c>
      <c r="C163" s="18" t="s">
        <v>29</v>
      </c>
      <c r="D163" s="7">
        <v>96222</v>
      </c>
    </row>
    <row r="164" spans="1:4" ht="29.25" x14ac:dyDescent="0.25">
      <c r="A164" s="16">
        <v>45495</v>
      </c>
      <c r="B164" s="17" t="s">
        <v>165</v>
      </c>
      <c r="C164" s="18" t="s">
        <v>9</v>
      </c>
      <c r="D164" s="7">
        <v>4445481.3899999997</v>
      </c>
    </row>
    <row r="165" spans="1:4" ht="29.25" x14ac:dyDescent="0.25">
      <c r="A165" s="16">
        <v>45495</v>
      </c>
      <c r="B165" s="17" t="s">
        <v>166</v>
      </c>
      <c r="C165" s="18" t="s">
        <v>9</v>
      </c>
      <c r="D165" s="7">
        <v>158397.75</v>
      </c>
    </row>
    <row r="166" spans="1:4" ht="29.25" x14ac:dyDescent="0.25">
      <c r="A166" s="16">
        <v>45495</v>
      </c>
      <c r="B166" s="17" t="s">
        <v>167</v>
      </c>
      <c r="C166" s="18" t="s">
        <v>9</v>
      </c>
      <c r="D166" s="7">
        <v>7735</v>
      </c>
    </row>
    <row r="167" spans="1:4" ht="29.25" x14ac:dyDescent="0.25">
      <c r="A167" s="16">
        <v>45495</v>
      </c>
      <c r="B167" s="17" t="s">
        <v>168</v>
      </c>
      <c r="C167" s="18" t="s">
        <v>9</v>
      </c>
      <c r="D167" s="7">
        <v>8995</v>
      </c>
    </row>
    <row r="168" spans="1:4" ht="29.25" x14ac:dyDescent="0.25">
      <c r="A168" s="16">
        <v>45495</v>
      </c>
      <c r="B168" s="17" t="s">
        <v>169</v>
      </c>
      <c r="C168" s="18" t="s">
        <v>9</v>
      </c>
      <c r="D168" s="7">
        <v>13390</v>
      </c>
    </row>
    <row r="169" spans="1:4" ht="29.25" x14ac:dyDescent="0.25">
      <c r="A169" s="16">
        <v>45495</v>
      </c>
      <c r="B169" s="17" t="s">
        <v>170</v>
      </c>
      <c r="C169" s="18" t="s">
        <v>15</v>
      </c>
      <c r="D169" s="7">
        <v>22160</v>
      </c>
    </row>
    <row r="170" spans="1:4" ht="29.25" x14ac:dyDescent="0.25">
      <c r="A170" s="16">
        <v>45496</v>
      </c>
      <c r="B170" s="17" t="s">
        <v>171</v>
      </c>
      <c r="C170" s="18" t="s">
        <v>18</v>
      </c>
      <c r="D170" s="7">
        <v>163824</v>
      </c>
    </row>
    <row r="171" spans="1:4" x14ac:dyDescent="0.25">
      <c r="A171" s="19">
        <v>45496</v>
      </c>
      <c r="B171" s="20" t="s">
        <v>172</v>
      </c>
      <c r="C171" s="21" t="s">
        <v>29</v>
      </c>
      <c r="D171" s="12">
        <v>5901</v>
      </c>
    </row>
    <row r="172" spans="1:4" ht="29.25" x14ac:dyDescent="0.25">
      <c r="A172" s="16">
        <v>45496</v>
      </c>
      <c r="B172" s="17" t="s">
        <v>173</v>
      </c>
      <c r="C172" s="18" t="s">
        <v>9</v>
      </c>
      <c r="D172" s="7">
        <v>14470</v>
      </c>
    </row>
    <row r="173" spans="1:4" ht="29.25" x14ac:dyDescent="0.25">
      <c r="A173" s="16">
        <v>45496</v>
      </c>
      <c r="B173" s="17" t="s">
        <v>174</v>
      </c>
      <c r="C173" s="18" t="s">
        <v>9</v>
      </c>
      <c r="D173" s="7">
        <v>9475</v>
      </c>
    </row>
    <row r="174" spans="1:4" ht="29.25" x14ac:dyDescent="0.25">
      <c r="A174" s="16">
        <v>45496</v>
      </c>
      <c r="B174" s="17" t="s">
        <v>175</v>
      </c>
      <c r="C174" s="18" t="s">
        <v>9</v>
      </c>
      <c r="D174" s="8">
        <v>200</v>
      </c>
    </row>
    <row r="175" spans="1:4" x14ac:dyDescent="0.25">
      <c r="A175" s="16">
        <v>45496</v>
      </c>
      <c r="B175" s="17" t="s">
        <v>176</v>
      </c>
      <c r="C175" s="18" t="s">
        <v>7</v>
      </c>
      <c r="D175" s="7">
        <v>5470</v>
      </c>
    </row>
    <row r="176" spans="1:4" x14ac:dyDescent="0.25">
      <c r="A176" s="16">
        <v>45496</v>
      </c>
      <c r="B176" s="17" t="s">
        <v>177</v>
      </c>
      <c r="C176" s="18" t="s">
        <v>7</v>
      </c>
      <c r="D176" s="8">
        <v>250</v>
      </c>
    </row>
    <row r="177" spans="1:4" x14ac:dyDescent="0.25">
      <c r="A177" s="16">
        <v>45496</v>
      </c>
      <c r="B177" s="17" t="s">
        <v>178</v>
      </c>
      <c r="C177" s="18" t="s">
        <v>50</v>
      </c>
      <c r="D177" s="7">
        <v>26850</v>
      </c>
    </row>
    <row r="178" spans="1:4" x14ac:dyDescent="0.25">
      <c r="A178" s="16">
        <v>45496</v>
      </c>
      <c r="B178" s="17" t="s">
        <v>179</v>
      </c>
      <c r="C178" s="18" t="s">
        <v>50</v>
      </c>
      <c r="D178" s="7">
        <v>28175</v>
      </c>
    </row>
    <row r="179" spans="1:4" x14ac:dyDescent="0.25">
      <c r="A179" s="19">
        <v>45496</v>
      </c>
      <c r="B179" s="20" t="s">
        <v>180</v>
      </c>
      <c r="C179" s="21" t="s">
        <v>50</v>
      </c>
      <c r="D179" s="12">
        <v>3760</v>
      </c>
    </row>
    <row r="180" spans="1:4" x14ac:dyDescent="0.25">
      <c r="A180" s="16">
        <v>45496</v>
      </c>
      <c r="B180" s="17" t="s">
        <v>181</v>
      </c>
      <c r="C180" s="18" t="s">
        <v>7</v>
      </c>
      <c r="D180" s="7">
        <v>1328</v>
      </c>
    </row>
    <row r="181" spans="1:4" ht="29.25" x14ac:dyDescent="0.25">
      <c r="A181" s="16">
        <v>45497</v>
      </c>
      <c r="B181" s="17" t="s">
        <v>182</v>
      </c>
      <c r="C181" s="18" t="s">
        <v>18</v>
      </c>
      <c r="D181" s="7">
        <v>115433</v>
      </c>
    </row>
    <row r="182" spans="1:4" ht="29.25" x14ac:dyDescent="0.25">
      <c r="A182" s="16">
        <v>45497</v>
      </c>
      <c r="B182" s="17" t="s">
        <v>183</v>
      </c>
      <c r="C182" s="18" t="s">
        <v>18</v>
      </c>
      <c r="D182" s="7">
        <v>11367</v>
      </c>
    </row>
    <row r="183" spans="1:4" ht="29.25" x14ac:dyDescent="0.25">
      <c r="A183" s="16">
        <v>45497</v>
      </c>
      <c r="B183" s="17" t="s">
        <v>184</v>
      </c>
      <c r="C183" s="18" t="s">
        <v>20</v>
      </c>
      <c r="D183" s="8">
        <v>225</v>
      </c>
    </row>
    <row r="184" spans="1:4" ht="29.25" x14ac:dyDescent="0.25">
      <c r="A184" s="16">
        <v>45497</v>
      </c>
      <c r="B184" s="17" t="s">
        <v>185</v>
      </c>
      <c r="C184" s="18" t="s">
        <v>20</v>
      </c>
      <c r="D184" s="8">
        <v>0.81</v>
      </c>
    </row>
    <row r="185" spans="1:4" ht="29.25" x14ac:dyDescent="0.25">
      <c r="A185" s="19">
        <v>45497</v>
      </c>
      <c r="B185" s="20" t="s">
        <v>186</v>
      </c>
      <c r="C185" s="21" t="s">
        <v>20</v>
      </c>
      <c r="D185" s="23">
        <v>200</v>
      </c>
    </row>
    <row r="186" spans="1:4" ht="29.25" x14ac:dyDescent="0.25">
      <c r="A186" s="16">
        <v>45497</v>
      </c>
      <c r="B186" s="17" t="s">
        <v>187</v>
      </c>
      <c r="C186" s="18" t="s">
        <v>9</v>
      </c>
      <c r="D186" s="7">
        <v>13969</v>
      </c>
    </row>
    <row r="187" spans="1:4" ht="29.25" x14ac:dyDescent="0.25">
      <c r="A187" s="16">
        <v>45497</v>
      </c>
      <c r="B187" s="17" t="s">
        <v>188</v>
      </c>
      <c r="C187" s="18" t="s">
        <v>9</v>
      </c>
      <c r="D187" s="7">
        <v>8585</v>
      </c>
    </row>
    <row r="188" spans="1:4" ht="29.25" x14ac:dyDescent="0.25">
      <c r="A188" s="16">
        <v>45497</v>
      </c>
      <c r="B188" s="17" t="s">
        <v>117</v>
      </c>
      <c r="C188" s="18" t="s">
        <v>9</v>
      </c>
      <c r="D188" s="7">
        <v>5925213.0199999996</v>
      </c>
    </row>
    <row r="189" spans="1:4" ht="29.25" x14ac:dyDescent="0.25">
      <c r="A189" s="16">
        <v>45498</v>
      </c>
      <c r="B189" s="17" t="s">
        <v>189</v>
      </c>
      <c r="C189" s="18" t="s">
        <v>18</v>
      </c>
      <c r="D189" s="7">
        <v>113268</v>
      </c>
    </row>
    <row r="190" spans="1:4" ht="29.25" x14ac:dyDescent="0.25">
      <c r="A190" s="16">
        <v>45498</v>
      </c>
      <c r="B190" s="17" t="s">
        <v>190</v>
      </c>
      <c r="C190" s="18" t="s">
        <v>15</v>
      </c>
      <c r="D190" s="7">
        <v>1890</v>
      </c>
    </row>
    <row r="191" spans="1:4" x14ac:dyDescent="0.25">
      <c r="A191" s="16">
        <v>45498</v>
      </c>
      <c r="B191" s="17" t="s">
        <v>191</v>
      </c>
      <c r="C191" s="18" t="s">
        <v>7</v>
      </c>
      <c r="D191" s="8">
        <v>351</v>
      </c>
    </row>
    <row r="192" spans="1:4" ht="29.25" x14ac:dyDescent="0.25">
      <c r="A192" s="16">
        <v>45498</v>
      </c>
      <c r="B192" s="17" t="s">
        <v>192</v>
      </c>
      <c r="C192" s="18" t="s">
        <v>80</v>
      </c>
      <c r="D192" s="8">
        <v>200</v>
      </c>
    </row>
    <row r="193" spans="1:4" ht="29.25" x14ac:dyDescent="0.25">
      <c r="A193" s="16">
        <v>45498</v>
      </c>
      <c r="B193" s="17" t="s">
        <v>193</v>
      </c>
      <c r="C193" s="18" t="s">
        <v>9</v>
      </c>
      <c r="D193" s="7">
        <v>347523.29</v>
      </c>
    </row>
    <row r="194" spans="1:4" ht="29.25" x14ac:dyDescent="0.25">
      <c r="A194" s="16">
        <v>45498</v>
      </c>
      <c r="B194" s="17" t="s">
        <v>194</v>
      </c>
      <c r="C194" s="18" t="s">
        <v>9</v>
      </c>
      <c r="D194" s="7">
        <v>388867.38</v>
      </c>
    </row>
    <row r="195" spans="1:4" ht="29.25" x14ac:dyDescent="0.25">
      <c r="A195" s="16">
        <v>45498</v>
      </c>
      <c r="B195" s="17" t="s">
        <v>195</v>
      </c>
      <c r="C195" s="18" t="s">
        <v>9</v>
      </c>
      <c r="D195" s="7">
        <v>86011.02</v>
      </c>
    </row>
    <row r="196" spans="1:4" ht="29.25" x14ac:dyDescent="0.25">
      <c r="A196" s="16">
        <v>45498</v>
      </c>
      <c r="B196" s="17" t="s">
        <v>196</v>
      </c>
      <c r="C196" s="18" t="s">
        <v>9</v>
      </c>
      <c r="D196" s="7">
        <v>1000</v>
      </c>
    </row>
    <row r="197" spans="1:4" ht="29.25" x14ac:dyDescent="0.25">
      <c r="A197" s="13">
        <v>45498</v>
      </c>
      <c r="B197" s="14" t="s">
        <v>197</v>
      </c>
      <c r="C197" s="24" t="s">
        <v>198</v>
      </c>
      <c r="D197" s="15">
        <v>1000</v>
      </c>
    </row>
    <row r="198" spans="1:4" x14ac:dyDescent="0.25">
      <c r="A198" s="16">
        <v>45498</v>
      </c>
      <c r="B198" s="17" t="s">
        <v>199</v>
      </c>
      <c r="C198" s="18" t="s">
        <v>29</v>
      </c>
      <c r="D198" s="7">
        <v>21603</v>
      </c>
    </row>
    <row r="199" spans="1:4" ht="29.25" x14ac:dyDescent="0.25">
      <c r="A199" s="19">
        <v>45498</v>
      </c>
      <c r="B199" s="20" t="s">
        <v>200</v>
      </c>
      <c r="C199" s="21" t="s">
        <v>198</v>
      </c>
      <c r="D199" s="12">
        <v>1000</v>
      </c>
    </row>
    <row r="200" spans="1:4" x14ac:dyDescent="0.25">
      <c r="A200" s="16">
        <v>45498</v>
      </c>
      <c r="B200" s="17" t="s">
        <v>201</v>
      </c>
      <c r="C200" s="18" t="s">
        <v>9</v>
      </c>
      <c r="D200" s="7">
        <v>8660</v>
      </c>
    </row>
    <row r="201" spans="1:4" x14ac:dyDescent="0.25">
      <c r="A201" s="16">
        <v>45498</v>
      </c>
      <c r="B201" s="17" t="s">
        <v>202</v>
      </c>
      <c r="C201" s="18" t="s">
        <v>9</v>
      </c>
      <c r="D201" s="7">
        <v>11060</v>
      </c>
    </row>
    <row r="202" spans="1:4" x14ac:dyDescent="0.25">
      <c r="A202" s="19">
        <v>45498</v>
      </c>
      <c r="B202" s="20" t="s">
        <v>203</v>
      </c>
      <c r="C202" s="21" t="s">
        <v>20</v>
      </c>
      <c r="D202" s="23">
        <v>200</v>
      </c>
    </row>
    <row r="203" spans="1:4" x14ac:dyDescent="0.25">
      <c r="A203" s="16">
        <v>45499</v>
      </c>
      <c r="B203" s="17" t="s">
        <v>204</v>
      </c>
      <c r="C203" s="18" t="s">
        <v>18</v>
      </c>
      <c r="D203" s="7">
        <v>2308117.66</v>
      </c>
    </row>
    <row r="204" spans="1:4" x14ac:dyDescent="0.25">
      <c r="A204" s="16">
        <v>45499</v>
      </c>
      <c r="B204" s="17" t="s">
        <v>205</v>
      </c>
      <c r="C204" s="18" t="s">
        <v>18</v>
      </c>
      <c r="D204" s="7">
        <v>61802</v>
      </c>
    </row>
    <row r="205" spans="1:4" x14ac:dyDescent="0.25">
      <c r="A205" s="16">
        <v>45499</v>
      </c>
      <c r="B205" s="17" t="s">
        <v>206</v>
      </c>
      <c r="C205" s="18" t="s">
        <v>20</v>
      </c>
      <c r="D205" s="7">
        <v>2076</v>
      </c>
    </row>
    <row r="206" spans="1:4" x14ac:dyDescent="0.25">
      <c r="A206" s="19">
        <v>45499</v>
      </c>
      <c r="B206" s="20"/>
      <c r="C206" s="21" t="s">
        <v>27</v>
      </c>
      <c r="D206" s="23">
        <v>18</v>
      </c>
    </row>
    <row r="207" spans="1:4" x14ac:dyDescent="0.25">
      <c r="A207" s="16">
        <v>45499</v>
      </c>
      <c r="B207" s="17" t="s">
        <v>207</v>
      </c>
      <c r="C207" s="18" t="s">
        <v>7</v>
      </c>
      <c r="D207" s="8">
        <v>250</v>
      </c>
    </row>
    <row r="208" spans="1:4" x14ac:dyDescent="0.25">
      <c r="A208" s="16">
        <v>45499</v>
      </c>
      <c r="B208" s="17" t="s">
        <v>208</v>
      </c>
      <c r="C208" s="18" t="s">
        <v>9</v>
      </c>
      <c r="D208" s="7">
        <v>12239</v>
      </c>
    </row>
    <row r="209" spans="1:4" x14ac:dyDescent="0.25">
      <c r="A209" s="16">
        <v>45499</v>
      </c>
      <c r="B209" s="17" t="s">
        <v>209</v>
      </c>
      <c r="C209" s="18" t="s">
        <v>9</v>
      </c>
      <c r="D209" s="7">
        <v>7675</v>
      </c>
    </row>
    <row r="210" spans="1:4" x14ac:dyDescent="0.25">
      <c r="A210" s="16">
        <v>45499</v>
      </c>
      <c r="B210" s="17" t="s">
        <v>210</v>
      </c>
      <c r="C210" s="18" t="s">
        <v>18</v>
      </c>
      <c r="D210" s="7">
        <v>34953</v>
      </c>
    </row>
    <row r="211" spans="1:4" x14ac:dyDescent="0.25">
      <c r="A211" s="16">
        <v>45499</v>
      </c>
      <c r="B211" s="17" t="s">
        <v>211</v>
      </c>
      <c r="C211" s="18" t="s">
        <v>9</v>
      </c>
      <c r="D211" s="7">
        <v>6679878.5</v>
      </c>
    </row>
    <row r="212" spans="1:4" x14ac:dyDescent="0.25">
      <c r="A212" s="19">
        <v>45502</v>
      </c>
      <c r="B212" s="20" t="s">
        <v>212</v>
      </c>
      <c r="C212" s="21" t="s">
        <v>18</v>
      </c>
      <c r="D212" s="12">
        <v>223638.21</v>
      </c>
    </row>
    <row r="213" spans="1:4" x14ac:dyDescent="0.25">
      <c r="A213" s="19">
        <v>45502</v>
      </c>
      <c r="B213" s="20" t="s">
        <v>213</v>
      </c>
      <c r="C213" s="21" t="s">
        <v>18</v>
      </c>
      <c r="D213" s="12">
        <v>209859</v>
      </c>
    </row>
    <row r="214" spans="1:4" x14ac:dyDescent="0.25">
      <c r="A214" s="16">
        <v>45502</v>
      </c>
      <c r="B214" s="17" t="s">
        <v>214</v>
      </c>
      <c r="C214" s="18" t="s">
        <v>20</v>
      </c>
      <c r="D214" s="8">
        <v>400</v>
      </c>
    </row>
    <row r="215" spans="1:4" x14ac:dyDescent="0.25">
      <c r="A215" s="19">
        <v>45502</v>
      </c>
      <c r="B215" s="20" t="s">
        <v>215</v>
      </c>
      <c r="C215" s="21" t="s">
        <v>18</v>
      </c>
      <c r="D215" s="12">
        <v>1056426.1399999999</v>
      </c>
    </row>
    <row r="216" spans="1:4" x14ac:dyDescent="0.25">
      <c r="A216" s="19">
        <v>45502</v>
      </c>
      <c r="B216" s="20" t="s">
        <v>216</v>
      </c>
      <c r="C216" s="21" t="s">
        <v>18</v>
      </c>
      <c r="D216" s="12">
        <v>2280</v>
      </c>
    </row>
    <row r="217" spans="1:4" x14ac:dyDescent="0.25">
      <c r="A217" s="16">
        <v>45502</v>
      </c>
      <c r="B217" s="17" t="s">
        <v>217</v>
      </c>
      <c r="C217" s="18" t="s">
        <v>29</v>
      </c>
      <c r="D217" s="7">
        <v>2250</v>
      </c>
    </row>
    <row r="218" spans="1:4" x14ac:dyDescent="0.25">
      <c r="A218" s="16">
        <v>45502</v>
      </c>
      <c r="B218" s="17" t="s">
        <v>218</v>
      </c>
      <c r="C218" s="18" t="s">
        <v>7</v>
      </c>
      <c r="D218" s="8">
        <v>300</v>
      </c>
    </row>
    <row r="219" spans="1:4" x14ac:dyDescent="0.25">
      <c r="A219" s="19">
        <v>45503</v>
      </c>
      <c r="B219" s="20" t="s">
        <v>219</v>
      </c>
      <c r="C219" s="21" t="s">
        <v>29</v>
      </c>
      <c r="D219" s="12">
        <v>5900</v>
      </c>
    </row>
    <row r="220" spans="1:4" x14ac:dyDescent="0.25">
      <c r="A220" s="16">
        <v>45503</v>
      </c>
      <c r="B220" s="17" t="s">
        <v>220</v>
      </c>
      <c r="C220" s="18" t="s">
        <v>20</v>
      </c>
      <c r="D220" s="8">
        <v>500</v>
      </c>
    </row>
    <row r="221" spans="1:4" x14ac:dyDescent="0.25">
      <c r="A221" s="19">
        <v>45503</v>
      </c>
      <c r="B221" s="20" t="s">
        <v>221</v>
      </c>
      <c r="C221" s="21" t="s">
        <v>11</v>
      </c>
      <c r="D221" s="12">
        <v>9628</v>
      </c>
    </row>
    <row r="222" spans="1:4" x14ac:dyDescent="0.25">
      <c r="A222" s="16">
        <v>45503</v>
      </c>
      <c r="B222" s="17" t="s">
        <v>222</v>
      </c>
      <c r="C222" s="18" t="s">
        <v>9</v>
      </c>
      <c r="D222" s="7">
        <v>180914.71</v>
      </c>
    </row>
    <row r="223" spans="1:4" x14ac:dyDescent="0.25">
      <c r="A223" s="16">
        <v>45503</v>
      </c>
      <c r="B223" s="17" t="s">
        <v>223</v>
      </c>
      <c r="C223" s="18" t="s">
        <v>9</v>
      </c>
      <c r="D223" s="7">
        <v>124649.01</v>
      </c>
    </row>
    <row r="224" spans="1:4" x14ac:dyDescent="0.25">
      <c r="A224" s="16">
        <v>45503</v>
      </c>
      <c r="B224" s="17" t="s">
        <v>224</v>
      </c>
      <c r="C224" s="18" t="s">
        <v>9</v>
      </c>
      <c r="D224" s="7">
        <v>12250</v>
      </c>
    </row>
    <row r="225" spans="1:4" x14ac:dyDescent="0.25">
      <c r="A225" s="16">
        <v>45503</v>
      </c>
      <c r="B225" s="17" t="s">
        <v>225</v>
      </c>
      <c r="C225" s="18" t="s">
        <v>9</v>
      </c>
      <c r="D225" s="7">
        <v>24500</v>
      </c>
    </row>
    <row r="226" spans="1:4" x14ac:dyDescent="0.25">
      <c r="A226" s="16">
        <v>45503</v>
      </c>
      <c r="B226" s="17" t="s">
        <v>226</v>
      </c>
      <c r="C226" s="18" t="s">
        <v>7</v>
      </c>
      <c r="D226" s="7">
        <v>5870</v>
      </c>
    </row>
    <row r="227" spans="1:4" x14ac:dyDescent="0.25">
      <c r="A227" s="22" t="s">
        <v>227</v>
      </c>
      <c r="B227" s="17" t="s">
        <v>228</v>
      </c>
      <c r="C227" s="18" t="s">
        <v>7</v>
      </c>
      <c r="D227" s="7">
        <v>4725</v>
      </c>
    </row>
    <row r="228" spans="1:4" x14ac:dyDescent="0.25">
      <c r="A228" s="16">
        <v>45503</v>
      </c>
      <c r="B228" s="17" t="s">
        <v>229</v>
      </c>
      <c r="C228" s="18" t="s">
        <v>13</v>
      </c>
      <c r="D228" s="7">
        <v>1583</v>
      </c>
    </row>
    <row r="229" spans="1:4" x14ac:dyDescent="0.25">
      <c r="A229" s="16">
        <v>45503</v>
      </c>
      <c r="B229" s="17" t="s">
        <v>230</v>
      </c>
      <c r="C229" s="18" t="s">
        <v>15</v>
      </c>
      <c r="D229" s="7">
        <v>1320</v>
      </c>
    </row>
    <row r="230" spans="1:4" x14ac:dyDescent="0.25">
      <c r="A230" s="16">
        <v>45503</v>
      </c>
      <c r="B230" s="17" t="s">
        <v>231</v>
      </c>
      <c r="C230" s="18" t="s">
        <v>9</v>
      </c>
      <c r="D230" s="7">
        <v>7253780.6299999999</v>
      </c>
    </row>
    <row r="231" spans="1:4" x14ac:dyDescent="0.25">
      <c r="A231" s="16">
        <v>45503</v>
      </c>
      <c r="B231" s="17" t="s">
        <v>232</v>
      </c>
      <c r="C231" s="18" t="s">
        <v>9</v>
      </c>
      <c r="D231" s="7">
        <v>11860</v>
      </c>
    </row>
    <row r="232" spans="1:4" x14ac:dyDescent="0.25">
      <c r="A232" s="16">
        <v>45503</v>
      </c>
      <c r="B232" s="17" t="s">
        <v>233</v>
      </c>
      <c r="C232" s="18" t="s">
        <v>9</v>
      </c>
      <c r="D232" s="7">
        <v>15236</v>
      </c>
    </row>
    <row r="233" spans="1:4" x14ac:dyDescent="0.25">
      <c r="A233" s="16">
        <v>45503</v>
      </c>
      <c r="B233" s="17" t="s">
        <v>234</v>
      </c>
      <c r="C233" s="18" t="s">
        <v>9</v>
      </c>
      <c r="D233" s="7">
        <v>8110</v>
      </c>
    </row>
    <row r="234" spans="1:4" x14ac:dyDescent="0.25">
      <c r="A234" s="16">
        <v>45503</v>
      </c>
      <c r="B234" s="17" t="s">
        <v>235</v>
      </c>
      <c r="C234" s="18" t="s">
        <v>9</v>
      </c>
      <c r="D234" s="7">
        <v>12345</v>
      </c>
    </row>
    <row r="235" spans="1:4" x14ac:dyDescent="0.25">
      <c r="A235" s="16">
        <v>45503</v>
      </c>
      <c r="B235" s="17">
        <v>820010595</v>
      </c>
      <c r="C235" s="18" t="s">
        <v>9</v>
      </c>
      <c r="D235" s="7">
        <v>8347</v>
      </c>
    </row>
    <row r="236" spans="1:4" x14ac:dyDescent="0.25">
      <c r="A236" s="16">
        <v>45503</v>
      </c>
      <c r="B236" s="17" t="s">
        <v>236</v>
      </c>
      <c r="C236" s="18" t="s">
        <v>237</v>
      </c>
      <c r="D236" s="7">
        <v>55400</v>
      </c>
    </row>
    <row r="237" spans="1:4" x14ac:dyDescent="0.25">
      <c r="A237" s="19">
        <v>45504</v>
      </c>
      <c r="B237" s="20" t="s">
        <v>238</v>
      </c>
      <c r="C237" s="21" t="s">
        <v>18</v>
      </c>
      <c r="D237" s="12">
        <v>201975</v>
      </c>
    </row>
    <row r="238" spans="1:4" x14ac:dyDescent="0.25">
      <c r="A238" s="16">
        <v>45504</v>
      </c>
      <c r="B238" s="17" t="s">
        <v>239</v>
      </c>
      <c r="C238" s="18" t="s">
        <v>20</v>
      </c>
      <c r="D238" s="8">
        <v>100</v>
      </c>
    </row>
    <row r="239" spans="1:4" x14ac:dyDescent="0.25">
      <c r="A239" s="19">
        <v>45504</v>
      </c>
      <c r="B239" s="20" t="s">
        <v>240</v>
      </c>
      <c r="C239" s="21" t="s">
        <v>7</v>
      </c>
      <c r="D239" s="12">
        <v>1250</v>
      </c>
    </row>
    <row r="240" spans="1:4" x14ac:dyDescent="0.25">
      <c r="A240" s="16">
        <v>45504</v>
      </c>
      <c r="B240" s="17" t="s">
        <v>241</v>
      </c>
      <c r="C240" s="18" t="s">
        <v>20</v>
      </c>
      <c r="D240" s="8">
        <v>500</v>
      </c>
    </row>
    <row r="241" spans="1:4" x14ac:dyDescent="0.25">
      <c r="A241" s="16">
        <v>45504</v>
      </c>
      <c r="B241" s="17" t="s">
        <v>242</v>
      </c>
      <c r="C241" s="18" t="s">
        <v>9</v>
      </c>
      <c r="D241" s="7">
        <v>13906</v>
      </c>
    </row>
    <row r="242" spans="1:4" x14ac:dyDescent="0.25">
      <c r="A242" s="16">
        <v>45504</v>
      </c>
      <c r="B242" s="17" t="s">
        <v>243</v>
      </c>
      <c r="C242" s="18" t="s">
        <v>9</v>
      </c>
      <c r="D242" s="7">
        <v>9122</v>
      </c>
    </row>
    <row r="243" spans="1:4" x14ac:dyDescent="0.25">
      <c r="A243" s="26"/>
      <c r="B243" s="27"/>
      <c r="C243" s="28" t="s">
        <v>244</v>
      </c>
      <c r="D243" s="29">
        <v>59541834.119999997</v>
      </c>
    </row>
    <row r="244" spans="1:4" x14ac:dyDescent="0.25">
      <c r="A244" s="30"/>
      <c r="B244" s="31"/>
      <c r="C244" s="32"/>
      <c r="D244" s="31"/>
    </row>
    <row r="245" spans="1:4" x14ac:dyDescent="0.25">
      <c r="A245" s="33"/>
      <c r="B245" s="33"/>
      <c r="C245" s="33"/>
      <c r="D245" s="33"/>
    </row>
    <row r="246" spans="1:4" x14ac:dyDescent="0.25">
      <c r="A246" s="34"/>
      <c r="B246" s="35"/>
      <c r="C246" s="36"/>
      <c r="D246" s="37"/>
    </row>
    <row r="247" spans="1:4" ht="18.75" x14ac:dyDescent="0.25">
      <c r="A247" s="234" t="s">
        <v>0</v>
      </c>
      <c r="B247" s="234"/>
      <c r="C247" s="234"/>
      <c r="D247" s="234"/>
    </row>
    <row r="248" spans="1:4" ht="19.5" thickBot="1" x14ac:dyDescent="0.35">
      <c r="A248" s="233" t="s">
        <v>245</v>
      </c>
      <c r="B248" s="233"/>
      <c r="C248" s="233"/>
      <c r="D248" s="233"/>
    </row>
    <row r="249" spans="1:4" ht="16.5" thickBot="1" x14ac:dyDescent="0.3">
      <c r="A249" s="38" t="s">
        <v>2</v>
      </c>
      <c r="B249" s="38" t="s">
        <v>246</v>
      </c>
      <c r="C249" s="38" t="s">
        <v>247</v>
      </c>
      <c r="D249" s="38" t="s">
        <v>248</v>
      </c>
    </row>
    <row r="250" spans="1:4" x14ac:dyDescent="0.25">
      <c r="A250" s="39">
        <v>45482</v>
      </c>
      <c r="B250" s="17">
        <v>202240050787879</v>
      </c>
      <c r="C250" s="40" t="s">
        <v>249</v>
      </c>
      <c r="D250" s="41">
        <v>840698.5</v>
      </c>
    </row>
    <row r="251" spans="1:4" x14ac:dyDescent="0.25">
      <c r="A251" s="39">
        <v>45488</v>
      </c>
      <c r="B251" s="17">
        <v>202240051027143</v>
      </c>
      <c r="C251" s="40" t="s">
        <v>249</v>
      </c>
      <c r="D251" s="41">
        <v>6648</v>
      </c>
    </row>
    <row r="252" spans="1:4" x14ac:dyDescent="0.25">
      <c r="A252" s="39">
        <v>45489</v>
      </c>
      <c r="B252" s="17">
        <v>202240051225484</v>
      </c>
      <c r="C252" s="40" t="s">
        <v>249</v>
      </c>
      <c r="D252" s="41">
        <v>126165.2</v>
      </c>
    </row>
    <row r="253" spans="1:4" x14ac:dyDescent="0.25">
      <c r="A253" s="39">
        <v>45489</v>
      </c>
      <c r="B253" s="17">
        <v>202240051228530</v>
      </c>
      <c r="C253" s="40" t="s">
        <v>249</v>
      </c>
      <c r="D253" s="41">
        <v>110800</v>
      </c>
    </row>
    <row r="254" spans="1:4" x14ac:dyDescent="0.25">
      <c r="A254" s="39">
        <v>45489</v>
      </c>
      <c r="B254" s="17">
        <v>202240051250244</v>
      </c>
      <c r="C254" s="40" t="s">
        <v>249</v>
      </c>
      <c r="D254" s="41">
        <v>77560</v>
      </c>
    </row>
    <row r="255" spans="1:4" x14ac:dyDescent="0.25">
      <c r="A255" s="39">
        <v>45492</v>
      </c>
      <c r="B255" s="17">
        <v>202240051418732</v>
      </c>
      <c r="C255" s="40" t="s">
        <v>249</v>
      </c>
      <c r="D255" s="41">
        <v>86683.5</v>
      </c>
    </row>
    <row r="256" spans="1:4" x14ac:dyDescent="0.25">
      <c r="A256" s="39">
        <v>45492</v>
      </c>
      <c r="B256" s="17">
        <v>202240051440460</v>
      </c>
      <c r="C256" s="40" t="s">
        <v>249</v>
      </c>
      <c r="D256" s="41">
        <v>2100</v>
      </c>
    </row>
    <row r="257" spans="1:4" x14ac:dyDescent="0.25">
      <c r="A257" s="39">
        <v>45492</v>
      </c>
      <c r="B257" s="17">
        <v>202240051441368</v>
      </c>
      <c r="C257" s="40" t="s">
        <v>249</v>
      </c>
      <c r="D257" s="41">
        <v>2100</v>
      </c>
    </row>
    <row r="258" spans="1:4" x14ac:dyDescent="0.25">
      <c r="A258" s="39">
        <v>45496</v>
      </c>
      <c r="B258" s="17">
        <v>202240051622390</v>
      </c>
      <c r="C258" s="40" t="s">
        <v>249</v>
      </c>
      <c r="D258" s="41">
        <v>654259</v>
      </c>
    </row>
    <row r="259" spans="1:4" x14ac:dyDescent="0.25">
      <c r="A259" s="39">
        <v>45497</v>
      </c>
      <c r="B259" s="17">
        <v>202240051678897</v>
      </c>
      <c r="C259" s="40" t="s">
        <v>249</v>
      </c>
      <c r="D259" s="41">
        <v>20936.86</v>
      </c>
    </row>
    <row r="260" spans="1:4" x14ac:dyDescent="0.25">
      <c r="A260" s="39">
        <v>45498</v>
      </c>
      <c r="B260" s="17">
        <v>202240051728458</v>
      </c>
      <c r="C260" s="40" t="s">
        <v>249</v>
      </c>
      <c r="D260" s="41">
        <v>9365077.0700000003</v>
      </c>
    </row>
    <row r="261" spans="1:4" x14ac:dyDescent="0.25">
      <c r="A261" s="39">
        <v>45498</v>
      </c>
      <c r="B261" s="17">
        <v>202240051728476</v>
      </c>
      <c r="C261" s="40" t="s">
        <v>249</v>
      </c>
      <c r="D261" s="41">
        <v>30426.2</v>
      </c>
    </row>
    <row r="262" spans="1:4" x14ac:dyDescent="0.25">
      <c r="A262" s="39">
        <v>45498</v>
      </c>
      <c r="B262" s="17">
        <v>202240051735941</v>
      </c>
      <c r="C262" s="40" t="s">
        <v>249</v>
      </c>
      <c r="D262" s="42">
        <v>259</v>
      </c>
    </row>
    <row r="263" spans="1:4" x14ac:dyDescent="0.25">
      <c r="A263" s="39">
        <v>45499</v>
      </c>
      <c r="B263" s="17">
        <v>202240051819654</v>
      </c>
      <c r="C263" s="40" t="s">
        <v>249</v>
      </c>
      <c r="D263" s="41">
        <v>2362</v>
      </c>
    </row>
    <row r="264" spans="1:4" x14ac:dyDescent="0.25">
      <c r="A264" s="39">
        <v>45499</v>
      </c>
      <c r="B264" s="17">
        <v>202240051821638</v>
      </c>
      <c r="C264" s="40" t="s">
        <v>249</v>
      </c>
      <c r="D264" s="41">
        <v>18862370.210000001</v>
      </c>
    </row>
    <row r="265" spans="1:4" x14ac:dyDescent="0.25">
      <c r="A265" s="39">
        <v>45499</v>
      </c>
      <c r="B265" s="17">
        <v>202240051833748</v>
      </c>
      <c r="C265" s="40" t="s">
        <v>249</v>
      </c>
      <c r="D265" s="41">
        <v>2362</v>
      </c>
    </row>
    <row r="266" spans="1:4" x14ac:dyDescent="0.25">
      <c r="A266" s="39">
        <v>45503</v>
      </c>
      <c r="B266" s="17">
        <v>202240052045723</v>
      </c>
      <c r="C266" s="40" t="s">
        <v>249</v>
      </c>
      <c r="D266" s="41">
        <v>2360.8000000000002</v>
      </c>
    </row>
    <row r="267" spans="1:4" ht="19.5" thickBot="1" x14ac:dyDescent="0.35">
      <c r="A267" s="1"/>
      <c r="B267" s="1"/>
      <c r="C267" s="43" t="s">
        <v>250</v>
      </c>
      <c r="D267" s="44">
        <v>30193168.34</v>
      </c>
    </row>
    <row r="268" spans="1:4" ht="15.75" thickTop="1" x14ac:dyDescent="0.25">
      <c r="A268" s="1"/>
      <c r="B268" s="1"/>
      <c r="C268" s="1"/>
      <c r="D268" s="1"/>
    </row>
    <row r="269" spans="1:4" x14ac:dyDescent="0.25">
      <c r="A269" s="235" t="s">
        <v>251</v>
      </c>
      <c r="B269" s="235"/>
      <c r="C269" s="235"/>
      <c r="D269" s="235"/>
    </row>
    <row r="270" spans="1:4" ht="15.75" thickBot="1" x14ac:dyDescent="0.3">
      <c r="A270" s="236">
        <v>45474</v>
      </c>
      <c r="B270" s="236"/>
      <c r="C270" s="236"/>
      <c r="D270" s="236"/>
    </row>
    <row r="271" spans="1:4" x14ac:dyDescent="0.25">
      <c r="A271" s="45" t="s">
        <v>2</v>
      </c>
      <c r="B271" s="46" t="s">
        <v>3</v>
      </c>
      <c r="C271" s="46" t="s">
        <v>247</v>
      </c>
      <c r="D271" s="47" t="s">
        <v>248</v>
      </c>
    </row>
    <row r="272" spans="1:4" x14ac:dyDescent="0.25">
      <c r="A272" s="5">
        <v>45474</v>
      </c>
      <c r="B272" s="48">
        <v>4524000013567</v>
      </c>
      <c r="C272" s="49" t="s">
        <v>252</v>
      </c>
      <c r="D272" s="50">
        <v>961265.44</v>
      </c>
    </row>
    <row r="273" spans="1:4" x14ac:dyDescent="0.25">
      <c r="A273" s="5">
        <v>45474</v>
      </c>
      <c r="B273" s="48">
        <v>4524000015168</v>
      </c>
      <c r="C273" s="49" t="s">
        <v>252</v>
      </c>
      <c r="D273" s="50">
        <v>390757.7</v>
      </c>
    </row>
    <row r="274" spans="1:4" x14ac:dyDescent="0.25">
      <c r="A274" s="5">
        <v>45474</v>
      </c>
      <c r="B274" s="48">
        <v>4524000015538</v>
      </c>
      <c r="C274" s="49" t="s">
        <v>252</v>
      </c>
      <c r="D274" s="50">
        <v>390962.5</v>
      </c>
    </row>
    <row r="275" spans="1:4" x14ac:dyDescent="0.25">
      <c r="A275" s="5">
        <v>45474</v>
      </c>
      <c r="B275" s="48">
        <v>4524000011992</v>
      </c>
      <c r="C275" s="49" t="s">
        <v>252</v>
      </c>
      <c r="D275" s="50">
        <v>2068</v>
      </c>
    </row>
    <row r="276" spans="1:4" x14ac:dyDescent="0.25">
      <c r="A276" s="5">
        <v>45475</v>
      </c>
      <c r="B276" s="48">
        <v>4524000018706</v>
      </c>
      <c r="C276" s="49" t="s">
        <v>252</v>
      </c>
      <c r="D276" s="50">
        <v>29541</v>
      </c>
    </row>
    <row r="277" spans="1:4" x14ac:dyDescent="0.25">
      <c r="A277" s="5">
        <v>45475</v>
      </c>
      <c r="B277" s="48">
        <v>4524000030208</v>
      </c>
      <c r="C277" s="49" t="s">
        <v>252</v>
      </c>
      <c r="D277" s="50">
        <v>1111976.3999999999</v>
      </c>
    </row>
    <row r="278" spans="1:4" x14ac:dyDescent="0.25">
      <c r="A278" s="5">
        <v>45476</v>
      </c>
      <c r="B278" s="48">
        <v>4524000031925</v>
      </c>
      <c r="C278" s="49" t="s">
        <v>252</v>
      </c>
      <c r="D278" s="50">
        <v>1091233</v>
      </c>
    </row>
    <row r="279" spans="1:4" x14ac:dyDescent="0.25">
      <c r="A279" s="5">
        <v>45477</v>
      </c>
      <c r="B279" s="48">
        <v>4524000030522</v>
      </c>
      <c r="C279" s="49" t="s">
        <v>252</v>
      </c>
      <c r="D279" s="50">
        <v>95384.6</v>
      </c>
    </row>
    <row r="280" spans="1:4" x14ac:dyDescent="0.25">
      <c r="A280" s="5">
        <v>45477</v>
      </c>
      <c r="B280" s="48">
        <v>4524000030836</v>
      </c>
      <c r="C280" s="49" t="s">
        <v>252</v>
      </c>
      <c r="D280" s="50">
        <v>11160.8</v>
      </c>
    </row>
    <row r="281" spans="1:4" x14ac:dyDescent="0.25">
      <c r="A281" s="5">
        <v>45477</v>
      </c>
      <c r="B281" s="48">
        <v>4524000030843</v>
      </c>
      <c r="C281" s="49" t="s">
        <v>252</v>
      </c>
      <c r="D281" s="50">
        <v>1100</v>
      </c>
    </row>
    <row r="282" spans="1:4" x14ac:dyDescent="0.25">
      <c r="A282" s="51">
        <v>45477</v>
      </c>
      <c r="B282" s="48">
        <v>4524000030854</v>
      </c>
      <c r="C282" s="49" t="s">
        <v>252</v>
      </c>
      <c r="D282" s="52">
        <v>28071.3</v>
      </c>
    </row>
    <row r="283" spans="1:4" x14ac:dyDescent="0.25">
      <c r="A283" s="51">
        <v>45478</v>
      </c>
      <c r="B283" s="48">
        <v>4524000018138</v>
      </c>
      <c r="C283" s="49" t="s">
        <v>252</v>
      </c>
      <c r="D283" s="52">
        <v>50451.14</v>
      </c>
    </row>
    <row r="284" spans="1:4" x14ac:dyDescent="0.25">
      <c r="A284" s="51">
        <v>45481</v>
      </c>
      <c r="B284" s="48">
        <v>4524000019800</v>
      </c>
      <c r="C284" s="49" t="s">
        <v>252</v>
      </c>
      <c r="D284" s="52">
        <v>4000069.84</v>
      </c>
    </row>
    <row r="285" spans="1:4" x14ac:dyDescent="0.25">
      <c r="A285" s="51">
        <v>45481</v>
      </c>
      <c r="B285" s="48">
        <v>4524000010483</v>
      </c>
      <c r="C285" s="49" t="s">
        <v>252</v>
      </c>
      <c r="D285" s="52">
        <v>445788.5</v>
      </c>
    </row>
    <row r="286" spans="1:4" x14ac:dyDescent="0.25">
      <c r="A286" s="51">
        <v>45481</v>
      </c>
      <c r="B286" s="53">
        <v>4524000011100</v>
      </c>
      <c r="C286" s="49" t="s">
        <v>252</v>
      </c>
      <c r="D286" s="52">
        <v>11955</v>
      </c>
    </row>
    <row r="287" spans="1:4" x14ac:dyDescent="0.25">
      <c r="A287" s="51">
        <v>45481</v>
      </c>
      <c r="B287" s="53">
        <v>4524000012581</v>
      </c>
      <c r="C287" s="49" t="s">
        <v>252</v>
      </c>
      <c r="D287" s="52">
        <v>1786200.6</v>
      </c>
    </row>
    <row r="288" spans="1:4" x14ac:dyDescent="0.25">
      <c r="A288" s="51">
        <v>45482</v>
      </c>
      <c r="B288" s="53">
        <v>4524000036892</v>
      </c>
      <c r="C288" s="49" t="s">
        <v>252</v>
      </c>
      <c r="D288" s="52">
        <v>117788</v>
      </c>
    </row>
    <row r="289" spans="1:4" x14ac:dyDescent="0.25">
      <c r="A289" s="51">
        <v>45482</v>
      </c>
      <c r="B289" s="53">
        <v>4524000036961</v>
      </c>
      <c r="C289" s="49" t="s">
        <v>252</v>
      </c>
      <c r="D289" s="52">
        <v>455180</v>
      </c>
    </row>
    <row r="290" spans="1:4" x14ac:dyDescent="0.25">
      <c r="A290" s="51">
        <v>45483</v>
      </c>
      <c r="B290" s="53">
        <v>4524000030385</v>
      </c>
      <c r="C290" s="49" t="s">
        <v>252</v>
      </c>
      <c r="D290" s="52">
        <v>2355</v>
      </c>
    </row>
    <row r="291" spans="1:4" x14ac:dyDescent="0.25">
      <c r="A291" s="51">
        <v>45484</v>
      </c>
      <c r="B291" s="53">
        <v>4524000038952</v>
      </c>
      <c r="C291" s="49" t="s">
        <v>252</v>
      </c>
      <c r="D291" s="52">
        <v>110076.91</v>
      </c>
    </row>
    <row r="292" spans="1:4" x14ac:dyDescent="0.25">
      <c r="A292" s="51">
        <v>45485</v>
      </c>
      <c r="B292" s="53">
        <v>4524000033217</v>
      </c>
      <c r="C292" s="49" t="s">
        <v>252</v>
      </c>
      <c r="D292" s="52">
        <v>83632</v>
      </c>
    </row>
    <row r="293" spans="1:4" x14ac:dyDescent="0.25">
      <c r="A293" s="51">
        <v>45485</v>
      </c>
      <c r="B293" s="53">
        <v>4524000033455</v>
      </c>
      <c r="C293" s="49" t="s">
        <v>252</v>
      </c>
      <c r="D293" s="52">
        <v>71730</v>
      </c>
    </row>
    <row r="294" spans="1:4" x14ac:dyDescent="0.25">
      <c r="A294" s="51">
        <v>45485</v>
      </c>
      <c r="B294" s="53">
        <v>4524000033728</v>
      </c>
      <c r="C294" s="49" t="s">
        <v>252</v>
      </c>
      <c r="D294" s="52">
        <v>20916.09</v>
      </c>
    </row>
    <row r="295" spans="1:4" x14ac:dyDescent="0.25">
      <c r="A295" s="51">
        <v>45485</v>
      </c>
      <c r="B295" s="53">
        <v>4524000033780</v>
      </c>
      <c r="C295" s="49" t="s">
        <v>252</v>
      </c>
      <c r="D295" s="52">
        <v>2310</v>
      </c>
    </row>
    <row r="296" spans="1:4" x14ac:dyDescent="0.25">
      <c r="A296" s="51">
        <v>45488</v>
      </c>
      <c r="B296" s="53">
        <v>4524000010810</v>
      </c>
      <c r="C296" s="49" t="s">
        <v>252</v>
      </c>
      <c r="D296" s="52">
        <v>2707846.84</v>
      </c>
    </row>
    <row r="297" spans="1:4" x14ac:dyDescent="0.25">
      <c r="A297" s="51">
        <v>45488</v>
      </c>
      <c r="B297" s="53">
        <v>4524000014010</v>
      </c>
      <c r="C297" s="49" t="s">
        <v>252</v>
      </c>
      <c r="D297" s="52">
        <v>10759.5</v>
      </c>
    </row>
    <row r="298" spans="1:4" x14ac:dyDescent="0.25">
      <c r="A298" s="51">
        <v>45488</v>
      </c>
      <c r="B298" s="53">
        <v>4524000014926</v>
      </c>
      <c r="C298" s="49" t="s">
        <v>252</v>
      </c>
      <c r="D298" s="52">
        <v>7465</v>
      </c>
    </row>
    <row r="299" spans="1:4" x14ac:dyDescent="0.25">
      <c r="A299" s="51">
        <v>45488</v>
      </c>
      <c r="B299" s="53">
        <v>4524000033039</v>
      </c>
      <c r="C299" s="49" t="s">
        <v>252</v>
      </c>
      <c r="D299" s="52">
        <v>1538473.94</v>
      </c>
    </row>
    <row r="300" spans="1:4" x14ac:dyDescent="0.25">
      <c r="A300" s="51">
        <v>45489</v>
      </c>
      <c r="B300" s="53">
        <v>4524000016837</v>
      </c>
      <c r="C300" s="49" t="s">
        <v>252</v>
      </c>
      <c r="D300" s="52">
        <v>143460</v>
      </c>
    </row>
    <row r="301" spans="1:4" x14ac:dyDescent="0.25">
      <c r="A301" s="51">
        <v>45489</v>
      </c>
      <c r="B301" s="53">
        <v>4524000010387</v>
      </c>
      <c r="C301" s="49" t="s">
        <v>252</v>
      </c>
      <c r="D301" s="52">
        <v>5550</v>
      </c>
    </row>
    <row r="302" spans="1:4" x14ac:dyDescent="0.25">
      <c r="A302" s="51">
        <v>45489</v>
      </c>
      <c r="B302" s="53">
        <v>4524000032779</v>
      </c>
      <c r="C302" s="49" t="s">
        <v>252</v>
      </c>
      <c r="D302" s="52">
        <v>1882.24</v>
      </c>
    </row>
    <row r="303" spans="1:4" x14ac:dyDescent="0.25">
      <c r="A303" s="51">
        <v>45490</v>
      </c>
      <c r="B303" s="53">
        <v>4524000011118</v>
      </c>
      <c r="C303" s="49" t="s">
        <v>252</v>
      </c>
      <c r="D303" s="52">
        <v>147046</v>
      </c>
    </row>
    <row r="304" spans="1:4" x14ac:dyDescent="0.25">
      <c r="A304" s="51">
        <v>45490</v>
      </c>
      <c r="B304" s="53">
        <v>4524000012357</v>
      </c>
      <c r="C304" s="49" t="s">
        <v>252</v>
      </c>
      <c r="D304" s="52">
        <v>5000</v>
      </c>
    </row>
    <row r="305" spans="1:4" x14ac:dyDescent="0.25">
      <c r="A305" s="51">
        <v>45490</v>
      </c>
      <c r="B305" s="53">
        <v>4524000012358</v>
      </c>
      <c r="C305" s="49" t="s">
        <v>252</v>
      </c>
      <c r="D305" s="52">
        <v>38200.400000000001</v>
      </c>
    </row>
    <row r="306" spans="1:4" x14ac:dyDescent="0.25">
      <c r="A306" s="51">
        <v>45490</v>
      </c>
      <c r="B306" s="53">
        <v>4524000014031</v>
      </c>
      <c r="C306" s="49" t="s">
        <v>252</v>
      </c>
      <c r="D306" s="52">
        <v>8750</v>
      </c>
    </row>
    <row r="307" spans="1:4" x14ac:dyDescent="0.25">
      <c r="A307" s="51">
        <v>45492</v>
      </c>
      <c r="B307" s="53">
        <v>4524000010551</v>
      </c>
      <c r="C307" s="49" t="s">
        <v>252</v>
      </c>
      <c r="D307" s="52">
        <v>41174</v>
      </c>
    </row>
    <row r="308" spans="1:4" x14ac:dyDescent="0.25">
      <c r="A308" s="51">
        <v>45492</v>
      </c>
      <c r="B308" s="53">
        <v>4524000013011</v>
      </c>
      <c r="C308" s="49" t="s">
        <v>252</v>
      </c>
      <c r="D308" s="52">
        <v>15386</v>
      </c>
    </row>
    <row r="309" spans="1:4" x14ac:dyDescent="0.25">
      <c r="A309" s="51">
        <v>45492</v>
      </c>
      <c r="B309" s="53">
        <v>4524000013012</v>
      </c>
      <c r="C309" s="49" t="s">
        <v>252</v>
      </c>
      <c r="D309" s="52">
        <v>16150</v>
      </c>
    </row>
    <row r="310" spans="1:4" x14ac:dyDescent="0.25">
      <c r="A310" s="51">
        <v>45492</v>
      </c>
      <c r="B310" s="53">
        <v>4524000032062</v>
      </c>
      <c r="C310" s="49" t="s">
        <v>252</v>
      </c>
      <c r="D310" s="52">
        <v>3536730.43</v>
      </c>
    </row>
    <row r="311" spans="1:4" x14ac:dyDescent="0.25">
      <c r="A311" s="51">
        <v>45495</v>
      </c>
      <c r="B311" s="53">
        <v>4524000013891</v>
      </c>
      <c r="C311" s="49" t="s">
        <v>252</v>
      </c>
      <c r="D311" s="52">
        <v>2065</v>
      </c>
    </row>
    <row r="312" spans="1:4" x14ac:dyDescent="0.25">
      <c r="A312" s="51">
        <v>45495</v>
      </c>
      <c r="B312" s="53">
        <v>4524000014030</v>
      </c>
      <c r="C312" s="49" t="s">
        <v>252</v>
      </c>
      <c r="D312" s="52">
        <v>66405.5</v>
      </c>
    </row>
    <row r="313" spans="1:4" x14ac:dyDescent="0.25">
      <c r="A313" s="51">
        <v>45495</v>
      </c>
      <c r="B313" s="53">
        <v>4524000014053</v>
      </c>
      <c r="C313" s="49" t="s">
        <v>252</v>
      </c>
      <c r="D313" s="52">
        <v>208809.5</v>
      </c>
    </row>
    <row r="314" spans="1:4" x14ac:dyDescent="0.25">
      <c r="A314" s="51">
        <v>45495</v>
      </c>
      <c r="B314" s="53">
        <v>4524000012942</v>
      </c>
      <c r="C314" s="49" t="s">
        <v>252</v>
      </c>
      <c r="D314" s="52">
        <v>3000.8</v>
      </c>
    </row>
    <row r="315" spans="1:4" x14ac:dyDescent="0.25">
      <c r="A315" s="51">
        <v>45496</v>
      </c>
      <c r="B315" s="53">
        <v>4524000032686</v>
      </c>
      <c r="C315" s="49" t="s">
        <v>252</v>
      </c>
      <c r="D315" s="52">
        <v>20885</v>
      </c>
    </row>
    <row r="316" spans="1:4" x14ac:dyDescent="0.25">
      <c r="A316" s="51">
        <v>45496</v>
      </c>
      <c r="B316" s="53">
        <v>4524000036686</v>
      </c>
      <c r="C316" s="49" t="s">
        <v>252</v>
      </c>
      <c r="D316" s="52">
        <v>114872.8</v>
      </c>
    </row>
    <row r="317" spans="1:4" x14ac:dyDescent="0.25">
      <c r="A317" s="51">
        <v>45497</v>
      </c>
      <c r="B317" s="53">
        <v>4524000037691</v>
      </c>
      <c r="C317" s="49" t="s">
        <v>252</v>
      </c>
      <c r="D317" s="52">
        <v>1364</v>
      </c>
    </row>
    <row r="318" spans="1:4" x14ac:dyDescent="0.25">
      <c r="A318" s="51">
        <v>45497</v>
      </c>
      <c r="B318" s="53">
        <v>4524000038205</v>
      </c>
      <c r="C318" s="49" t="s">
        <v>252</v>
      </c>
      <c r="D318" s="52">
        <v>6500</v>
      </c>
    </row>
    <row r="319" spans="1:4" x14ac:dyDescent="0.25">
      <c r="A319" s="51">
        <v>45497</v>
      </c>
      <c r="B319" s="53">
        <v>4524000031491</v>
      </c>
      <c r="C319" s="49" t="s">
        <v>252</v>
      </c>
      <c r="D319" s="52">
        <v>11955</v>
      </c>
    </row>
    <row r="320" spans="1:4" x14ac:dyDescent="0.25">
      <c r="A320" s="51">
        <v>45498</v>
      </c>
      <c r="B320" s="53">
        <v>4524000012303</v>
      </c>
      <c r="C320" s="49" t="s">
        <v>252</v>
      </c>
      <c r="D320" s="52">
        <v>20690</v>
      </c>
    </row>
    <row r="321" spans="1:4" x14ac:dyDescent="0.25">
      <c r="A321" s="51">
        <v>45498</v>
      </c>
      <c r="B321" s="53">
        <v>4524000030036</v>
      </c>
      <c r="C321" s="49" t="s">
        <v>252</v>
      </c>
      <c r="D321" s="52">
        <v>521253</v>
      </c>
    </row>
    <row r="322" spans="1:4" x14ac:dyDescent="0.25">
      <c r="A322" s="51">
        <v>45498</v>
      </c>
      <c r="B322" s="53">
        <v>4524000030293</v>
      </c>
      <c r="C322" s="49" t="s">
        <v>252</v>
      </c>
      <c r="D322" s="52">
        <v>41770</v>
      </c>
    </row>
    <row r="323" spans="1:4" x14ac:dyDescent="0.25">
      <c r="A323" s="51">
        <v>45499</v>
      </c>
      <c r="B323" s="53">
        <v>4524000012770</v>
      </c>
      <c r="C323" s="49" t="s">
        <v>252</v>
      </c>
      <c r="D323" s="52">
        <v>4837</v>
      </c>
    </row>
    <row r="324" spans="1:4" x14ac:dyDescent="0.25">
      <c r="A324" s="51">
        <v>45499</v>
      </c>
      <c r="B324" s="53">
        <v>4524000032406</v>
      </c>
      <c r="C324" s="49" t="s">
        <v>252</v>
      </c>
      <c r="D324" s="52">
        <v>879891.86</v>
      </c>
    </row>
    <row r="325" spans="1:4" x14ac:dyDescent="0.25">
      <c r="A325" s="51">
        <v>45503</v>
      </c>
      <c r="B325" s="53">
        <v>4524000013029</v>
      </c>
      <c r="C325" s="49" t="s">
        <v>252</v>
      </c>
      <c r="D325" s="18">
        <v>341</v>
      </c>
    </row>
    <row r="326" spans="1:4" x14ac:dyDescent="0.25">
      <c r="A326" s="51">
        <v>45503</v>
      </c>
      <c r="B326" s="53">
        <v>4524000039356</v>
      </c>
      <c r="C326" s="49" t="s">
        <v>252</v>
      </c>
      <c r="D326" s="52">
        <v>11808</v>
      </c>
    </row>
    <row r="327" spans="1:4" x14ac:dyDescent="0.25">
      <c r="A327" s="51">
        <v>45503</v>
      </c>
      <c r="B327" s="53">
        <v>4524000033926</v>
      </c>
      <c r="C327" s="49" t="s">
        <v>252</v>
      </c>
      <c r="D327" s="52">
        <v>147787</v>
      </c>
    </row>
    <row r="328" spans="1:4" x14ac:dyDescent="0.25">
      <c r="A328" s="51">
        <v>45503</v>
      </c>
      <c r="B328" s="53">
        <v>4524000035706</v>
      </c>
      <c r="C328" s="49" t="s">
        <v>252</v>
      </c>
      <c r="D328" s="52">
        <v>50752</v>
      </c>
    </row>
    <row r="329" spans="1:4" x14ac:dyDescent="0.25">
      <c r="A329" s="51">
        <v>45504</v>
      </c>
      <c r="B329" s="53">
        <v>4524000018460</v>
      </c>
      <c r="C329" s="49" t="s">
        <v>252</v>
      </c>
      <c r="D329" s="52">
        <v>38805.5</v>
      </c>
    </row>
    <row r="330" spans="1:4" x14ac:dyDescent="0.25">
      <c r="A330" s="225" t="s">
        <v>244</v>
      </c>
      <c r="B330" s="226"/>
      <c r="C330" s="227"/>
      <c r="D330" s="54">
        <v>21649641.129999999</v>
      </c>
    </row>
    <row r="331" spans="1:4" x14ac:dyDescent="0.25">
      <c r="A331" s="1"/>
      <c r="B331" s="1"/>
      <c r="C331" s="1"/>
      <c r="D331" s="1"/>
    </row>
    <row r="332" spans="1:4" ht="15.75" x14ac:dyDescent="0.25">
      <c r="A332" s="2"/>
      <c r="B332" s="55"/>
      <c r="C332" s="55"/>
      <c r="D332" s="56"/>
    </row>
    <row r="333" spans="1:4" ht="15.75" x14ac:dyDescent="0.25">
      <c r="A333" s="2"/>
      <c r="B333" s="55"/>
      <c r="C333" s="55"/>
      <c r="D333" s="56"/>
    </row>
    <row r="334" spans="1:4" x14ac:dyDescent="0.25">
      <c r="A334" s="33"/>
      <c r="B334" s="57"/>
      <c r="C334" s="57"/>
      <c r="D334" s="33"/>
    </row>
    <row r="335" spans="1:4" x14ac:dyDescent="0.25">
      <c r="A335" s="228" t="s">
        <v>253</v>
      </c>
      <c r="B335" s="228"/>
      <c r="C335" s="228"/>
      <c r="D335" s="228"/>
    </row>
    <row r="336" spans="1:4" x14ac:dyDescent="0.25">
      <c r="A336" s="228" t="s">
        <v>254</v>
      </c>
      <c r="B336" s="228"/>
      <c r="C336" s="228"/>
      <c r="D336" s="228"/>
    </row>
    <row r="337" spans="1:4" x14ac:dyDescent="0.25">
      <c r="A337" s="228" t="s">
        <v>255</v>
      </c>
      <c r="B337" s="228"/>
      <c r="C337" s="228"/>
      <c r="D337" s="228"/>
    </row>
    <row r="338" spans="1:4" x14ac:dyDescent="0.25">
      <c r="A338" s="228" t="s">
        <v>256</v>
      </c>
      <c r="B338" s="228"/>
      <c r="C338" s="228"/>
      <c r="D338" s="228"/>
    </row>
    <row r="339" spans="1:4" x14ac:dyDescent="0.25">
      <c r="A339" s="34"/>
      <c r="B339" s="34"/>
      <c r="C339" s="34"/>
      <c r="D339" s="34"/>
    </row>
    <row r="340" spans="1:4" x14ac:dyDescent="0.25">
      <c r="A340" s="58" t="s">
        <v>2</v>
      </c>
      <c r="B340" s="58" t="s">
        <v>3</v>
      </c>
      <c r="C340" s="59" t="s">
        <v>4</v>
      </c>
      <c r="D340" s="18" t="s">
        <v>5</v>
      </c>
    </row>
    <row r="341" spans="1:4" x14ac:dyDescent="0.25">
      <c r="A341" s="60">
        <v>45504</v>
      </c>
      <c r="B341" s="18" t="s">
        <v>257</v>
      </c>
      <c r="C341" s="61" t="s">
        <v>258</v>
      </c>
      <c r="D341" s="41">
        <v>8010</v>
      </c>
    </row>
    <row r="342" spans="1:4" x14ac:dyDescent="0.25">
      <c r="A342" s="60">
        <v>45504</v>
      </c>
      <c r="B342" s="18" t="s">
        <v>259</v>
      </c>
      <c r="C342" s="61" t="s">
        <v>50</v>
      </c>
      <c r="D342" s="41">
        <v>18665</v>
      </c>
    </row>
    <row r="343" spans="1:4" x14ac:dyDescent="0.25">
      <c r="A343" s="60">
        <v>45504</v>
      </c>
      <c r="B343" s="18" t="s">
        <v>260</v>
      </c>
      <c r="C343" s="61" t="s">
        <v>18</v>
      </c>
      <c r="D343" s="41">
        <v>330865</v>
      </c>
    </row>
    <row r="344" spans="1:4" x14ac:dyDescent="0.25">
      <c r="A344" s="229" t="s">
        <v>261</v>
      </c>
      <c r="B344" s="230"/>
      <c r="C344" s="231"/>
      <c r="D344" s="63">
        <v>357540</v>
      </c>
    </row>
    <row r="345" spans="1:4" x14ac:dyDescent="0.25">
      <c r="A345" s="62"/>
      <c r="B345" s="62"/>
      <c r="C345" s="62"/>
      <c r="D345" s="64"/>
    </row>
    <row r="346" spans="1:4" x14ac:dyDescent="0.25">
      <c r="A346" s="62"/>
      <c r="B346" s="62"/>
      <c r="C346" s="62"/>
      <c r="D346" s="64"/>
    </row>
    <row r="347" spans="1:4" x14ac:dyDescent="0.25">
      <c r="A347" s="62"/>
      <c r="B347" s="62"/>
      <c r="C347" s="65"/>
      <c r="D347" s="66"/>
    </row>
    <row r="348" spans="1:4" x14ac:dyDescent="0.25">
      <c r="A348" s="62"/>
      <c r="B348" s="62"/>
      <c r="C348" s="67"/>
      <c r="D348" s="68"/>
    </row>
    <row r="349" spans="1:4" ht="21" x14ac:dyDescent="0.35">
      <c r="A349" s="1"/>
      <c r="B349" s="1"/>
      <c r="C349" s="69" t="s">
        <v>262</v>
      </c>
      <c r="D349" s="70">
        <v>111742183.59</v>
      </c>
    </row>
    <row r="350" spans="1:4" x14ac:dyDescent="0.25">
      <c r="A350" s="1"/>
      <c r="B350" s="1"/>
      <c r="C350" s="1"/>
      <c r="D350" s="1"/>
    </row>
    <row r="351" spans="1:4" x14ac:dyDescent="0.25">
      <c r="A351" s="1"/>
      <c r="B351" s="1"/>
      <c r="C351" s="1"/>
      <c r="D351" s="1"/>
    </row>
    <row r="365" spans="1:4" ht="16.5" x14ac:dyDescent="0.25">
      <c r="A365" s="71"/>
      <c r="B365" s="71"/>
      <c r="C365" s="71"/>
      <c r="D365" s="71"/>
    </row>
    <row r="366" spans="1:4" ht="18.75" x14ac:dyDescent="0.3">
      <c r="A366" s="209" t="s">
        <v>263</v>
      </c>
      <c r="B366" s="209"/>
      <c r="C366" s="209"/>
      <c r="D366" s="209"/>
    </row>
    <row r="367" spans="1:4" ht="19.5" thickBot="1" x14ac:dyDescent="0.35">
      <c r="A367" s="209" t="s">
        <v>1</v>
      </c>
      <c r="B367" s="209"/>
      <c r="C367" s="209"/>
      <c r="D367" s="209"/>
    </row>
    <row r="368" spans="1:4" ht="15.75" thickBot="1" x14ac:dyDescent="0.3">
      <c r="A368" s="72" t="s">
        <v>264</v>
      </c>
      <c r="B368" s="72" t="s">
        <v>3</v>
      </c>
      <c r="C368" s="72" t="s">
        <v>265</v>
      </c>
      <c r="D368" s="73" t="s">
        <v>248</v>
      </c>
    </row>
    <row r="369" spans="1:4" x14ac:dyDescent="0.25">
      <c r="A369" s="74">
        <v>45476</v>
      </c>
      <c r="B369" s="75" t="s">
        <v>266</v>
      </c>
      <c r="C369" s="76" t="s">
        <v>267</v>
      </c>
      <c r="D369" s="77">
        <v>710</v>
      </c>
    </row>
    <row r="370" spans="1:4" x14ac:dyDescent="0.25">
      <c r="A370" s="78">
        <v>45477</v>
      </c>
      <c r="B370" s="75" t="s">
        <v>268</v>
      </c>
      <c r="C370" s="76" t="s">
        <v>267</v>
      </c>
      <c r="D370" s="77">
        <v>90</v>
      </c>
    </row>
    <row r="371" spans="1:4" x14ac:dyDescent="0.25">
      <c r="A371" s="78">
        <v>45478</v>
      </c>
      <c r="B371" s="79" t="s">
        <v>269</v>
      </c>
      <c r="C371" s="76" t="s">
        <v>267</v>
      </c>
      <c r="D371" s="77">
        <v>755</v>
      </c>
    </row>
    <row r="372" spans="1:4" x14ac:dyDescent="0.25">
      <c r="A372" s="78">
        <v>45478</v>
      </c>
      <c r="B372" s="80" t="s">
        <v>270</v>
      </c>
      <c r="C372" s="76" t="s">
        <v>271</v>
      </c>
      <c r="D372" s="77">
        <v>21898.5</v>
      </c>
    </row>
    <row r="373" spans="1:4" x14ac:dyDescent="0.25">
      <c r="A373" s="78">
        <v>45478</v>
      </c>
      <c r="B373" s="75" t="s">
        <v>272</v>
      </c>
      <c r="C373" s="76" t="s">
        <v>271</v>
      </c>
      <c r="D373" s="77">
        <v>5164.5200000000004</v>
      </c>
    </row>
    <row r="374" spans="1:4" x14ac:dyDescent="0.25">
      <c r="A374" s="78">
        <v>45478</v>
      </c>
      <c r="B374" s="75" t="s">
        <v>273</v>
      </c>
      <c r="C374" s="76" t="s">
        <v>271</v>
      </c>
      <c r="D374" s="77">
        <v>13060.26</v>
      </c>
    </row>
    <row r="375" spans="1:4" x14ac:dyDescent="0.25">
      <c r="A375" s="74">
        <v>45478</v>
      </c>
      <c r="B375" s="75" t="s">
        <v>274</v>
      </c>
      <c r="C375" s="76" t="s">
        <v>271</v>
      </c>
      <c r="D375" s="77">
        <v>4064</v>
      </c>
    </row>
    <row r="376" spans="1:4" x14ac:dyDescent="0.25">
      <c r="A376" s="74">
        <v>45481</v>
      </c>
      <c r="B376" s="75" t="s">
        <v>275</v>
      </c>
      <c r="C376" s="76" t="s">
        <v>267</v>
      </c>
      <c r="D376" s="77">
        <v>335</v>
      </c>
    </row>
    <row r="377" spans="1:4" x14ac:dyDescent="0.25">
      <c r="A377" s="74">
        <v>45481</v>
      </c>
      <c r="B377" s="75" t="s">
        <v>276</v>
      </c>
      <c r="C377" s="76" t="s">
        <v>267</v>
      </c>
      <c r="D377" s="77">
        <v>255</v>
      </c>
    </row>
    <row r="378" spans="1:4" x14ac:dyDescent="0.25">
      <c r="A378" s="74">
        <v>45481</v>
      </c>
      <c r="B378" s="75" t="s">
        <v>277</v>
      </c>
      <c r="C378" s="76" t="s">
        <v>9</v>
      </c>
      <c r="D378" s="77">
        <v>118000</v>
      </c>
    </row>
    <row r="379" spans="1:4" x14ac:dyDescent="0.25">
      <c r="A379" s="74">
        <v>45482</v>
      </c>
      <c r="B379" s="75" t="s">
        <v>278</v>
      </c>
      <c r="C379" s="76" t="s">
        <v>267</v>
      </c>
      <c r="D379" s="77">
        <v>13000</v>
      </c>
    </row>
    <row r="380" spans="1:4" x14ac:dyDescent="0.25">
      <c r="A380" s="74">
        <v>45482</v>
      </c>
      <c r="B380" s="75" t="s">
        <v>279</v>
      </c>
      <c r="C380" s="76" t="s">
        <v>267</v>
      </c>
      <c r="D380" s="77">
        <v>720</v>
      </c>
    </row>
    <row r="381" spans="1:4" x14ac:dyDescent="0.25">
      <c r="A381" s="74">
        <v>45483</v>
      </c>
      <c r="B381" s="75" t="s">
        <v>280</v>
      </c>
      <c r="C381" s="76" t="s">
        <v>267</v>
      </c>
      <c r="D381" s="77">
        <v>840</v>
      </c>
    </row>
    <row r="382" spans="1:4" x14ac:dyDescent="0.25">
      <c r="A382" s="74">
        <v>45484</v>
      </c>
      <c r="B382" s="75" t="s">
        <v>281</v>
      </c>
      <c r="C382" s="76" t="s">
        <v>267</v>
      </c>
      <c r="D382" s="77">
        <v>780</v>
      </c>
    </row>
    <row r="383" spans="1:4" x14ac:dyDescent="0.25">
      <c r="A383" s="74">
        <v>45484</v>
      </c>
      <c r="B383" s="75" t="s">
        <v>282</v>
      </c>
      <c r="C383" s="76" t="s">
        <v>271</v>
      </c>
      <c r="D383" s="77">
        <v>8347.52</v>
      </c>
    </row>
    <row r="384" spans="1:4" x14ac:dyDescent="0.25">
      <c r="A384" s="74">
        <v>45484</v>
      </c>
      <c r="B384" s="75" t="s">
        <v>283</v>
      </c>
      <c r="C384" s="76" t="s">
        <v>271</v>
      </c>
      <c r="D384" s="77">
        <v>11242.48</v>
      </c>
    </row>
    <row r="385" spans="1:4" x14ac:dyDescent="0.25">
      <c r="A385" s="74">
        <v>45484</v>
      </c>
      <c r="B385" s="75" t="s">
        <v>284</v>
      </c>
      <c r="C385" s="76" t="s">
        <v>271</v>
      </c>
      <c r="D385" s="77">
        <v>3005</v>
      </c>
    </row>
    <row r="386" spans="1:4" x14ac:dyDescent="0.25">
      <c r="A386" s="74">
        <v>45484</v>
      </c>
      <c r="B386" s="75" t="s">
        <v>285</v>
      </c>
      <c r="C386" s="76" t="s">
        <v>271</v>
      </c>
      <c r="D386" s="77">
        <v>19144</v>
      </c>
    </row>
    <row r="387" spans="1:4" x14ac:dyDescent="0.25">
      <c r="A387" s="74">
        <v>45485</v>
      </c>
      <c r="B387" s="75" t="s">
        <v>286</v>
      </c>
      <c r="C387" s="76" t="s">
        <v>267</v>
      </c>
      <c r="D387" s="77">
        <v>13000</v>
      </c>
    </row>
    <row r="388" spans="1:4" x14ac:dyDescent="0.25">
      <c r="A388" s="74">
        <v>45485</v>
      </c>
      <c r="B388" s="75" t="s">
        <v>287</v>
      </c>
      <c r="C388" s="76" t="s">
        <v>267</v>
      </c>
      <c r="D388" s="77">
        <v>755</v>
      </c>
    </row>
    <row r="389" spans="1:4" x14ac:dyDescent="0.25">
      <c r="A389" s="74">
        <v>45488</v>
      </c>
      <c r="B389" s="75" t="s">
        <v>288</v>
      </c>
      <c r="C389" s="76" t="s">
        <v>267</v>
      </c>
      <c r="D389" s="77">
        <v>885</v>
      </c>
    </row>
    <row r="390" spans="1:4" x14ac:dyDescent="0.25">
      <c r="A390" s="74">
        <v>45488</v>
      </c>
      <c r="B390" s="75" t="s">
        <v>289</v>
      </c>
      <c r="C390" s="76" t="s">
        <v>267</v>
      </c>
      <c r="D390" s="77">
        <v>210</v>
      </c>
    </row>
    <row r="391" spans="1:4" x14ac:dyDescent="0.25">
      <c r="A391" s="74">
        <v>45489</v>
      </c>
      <c r="B391" s="75" t="s">
        <v>290</v>
      </c>
      <c r="C391" s="76" t="s">
        <v>267</v>
      </c>
      <c r="D391" s="77">
        <v>970</v>
      </c>
    </row>
    <row r="392" spans="1:4" x14ac:dyDescent="0.25">
      <c r="A392" s="74">
        <v>45490</v>
      </c>
      <c r="B392" s="75" t="s">
        <v>291</v>
      </c>
      <c r="C392" s="76" t="s">
        <v>267</v>
      </c>
      <c r="D392" s="77">
        <v>685</v>
      </c>
    </row>
    <row r="393" spans="1:4" x14ac:dyDescent="0.25">
      <c r="A393" s="74">
        <v>45491</v>
      </c>
      <c r="B393" s="75" t="s">
        <v>292</v>
      </c>
      <c r="C393" s="76" t="s">
        <v>267</v>
      </c>
      <c r="D393" s="77">
        <v>500</v>
      </c>
    </row>
    <row r="394" spans="1:4" x14ac:dyDescent="0.25">
      <c r="A394" s="74">
        <v>45492</v>
      </c>
      <c r="B394" s="75" t="s">
        <v>293</v>
      </c>
      <c r="C394" s="76" t="s">
        <v>267</v>
      </c>
      <c r="D394" s="77">
        <v>610</v>
      </c>
    </row>
    <row r="395" spans="1:4" x14ac:dyDescent="0.25">
      <c r="A395" s="74">
        <v>45495</v>
      </c>
      <c r="B395" s="75" t="s">
        <v>294</v>
      </c>
      <c r="C395" s="76" t="s">
        <v>267</v>
      </c>
      <c r="D395" s="77">
        <v>655</v>
      </c>
    </row>
    <row r="396" spans="1:4" x14ac:dyDescent="0.25">
      <c r="A396" s="74">
        <v>45495</v>
      </c>
      <c r="B396" s="75" t="s">
        <v>295</v>
      </c>
      <c r="C396" s="76" t="s">
        <v>267</v>
      </c>
      <c r="D396" s="77">
        <v>105</v>
      </c>
    </row>
    <row r="397" spans="1:4" x14ac:dyDescent="0.25">
      <c r="A397" s="74">
        <v>45496</v>
      </c>
      <c r="B397" s="75" t="s">
        <v>296</v>
      </c>
      <c r="C397" s="76" t="s">
        <v>271</v>
      </c>
      <c r="D397" s="77">
        <v>27610.62</v>
      </c>
    </row>
    <row r="398" spans="1:4" x14ac:dyDescent="0.25">
      <c r="A398" s="74">
        <v>45496</v>
      </c>
      <c r="B398" s="75" t="s">
        <v>297</v>
      </c>
      <c r="C398" s="76" t="s">
        <v>271</v>
      </c>
      <c r="D398" s="77">
        <v>21075.88</v>
      </c>
    </row>
    <row r="399" spans="1:4" x14ac:dyDescent="0.25">
      <c r="A399" s="74">
        <v>45496</v>
      </c>
      <c r="B399" s="75" t="s">
        <v>298</v>
      </c>
      <c r="C399" s="76" t="s">
        <v>267</v>
      </c>
      <c r="D399" s="77">
        <v>405</v>
      </c>
    </row>
    <row r="400" spans="1:4" x14ac:dyDescent="0.25">
      <c r="A400" s="74">
        <v>45497</v>
      </c>
      <c r="B400" s="75" t="s">
        <v>299</v>
      </c>
      <c r="C400" s="76" t="s">
        <v>267</v>
      </c>
      <c r="D400" s="77">
        <v>245</v>
      </c>
    </row>
    <row r="401" spans="1:4" x14ac:dyDescent="0.25">
      <c r="A401" s="74">
        <v>45497</v>
      </c>
      <c r="B401" s="75" t="s">
        <v>300</v>
      </c>
      <c r="C401" s="76" t="s">
        <v>267</v>
      </c>
      <c r="D401" s="77">
        <v>13000</v>
      </c>
    </row>
    <row r="402" spans="1:4" x14ac:dyDescent="0.25">
      <c r="A402" s="74">
        <v>45498</v>
      </c>
      <c r="B402" s="75" t="s">
        <v>301</v>
      </c>
      <c r="C402" s="76" t="s">
        <v>267</v>
      </c>
      <c r="D402" s="77">
        <v>125</v>
      </c>
    </row>
    <row r="403" spans="1:4" x14ac:dyDescent="0.25">
      <c r="A403" s="74">
        <v>45499</v>
      </c>
      <c r="B403" s="75" t="s">
        <v>302</v>
      </c>
      <c r="C403" s="76" t="s">
        <v>267</v>
      </c>
      <c r="D403" s="77">
        <v>420</v>
      </c>
    </row>
    <row r="404" spans="1:4" x14ac:dyDescent="0.25">
      <c r="A404" s="74">
        <v>45502</v>
      </c>
      <c r="B404" s="75" t="s">
        <v>303</v>
      </c>
      <c r="C404" s="76" t="s">
        <v>267</v>
      </c>
      <c r="D404" s="77">
        <v>725</v>
      </c>
    </row>
    <row r="405" spans="1:4" x14ac:dyDescent="0.25">
      <c r="A405" s="74">
        <v>45502</v>
      </c>
      <c r="B405" s="75" t="s">
        <v>304</v>
      </c>
      <c r="C405" s="76" t="s">
        <v>267</v>
      </c>
      <c r="D405" s="77">
        <v>150</v>
      </c>
    </row>
    <row r="406" spans="1:4" x14ac:dyDescent="0.25">
      <c r="A406" s="74">
        <v>45503</v>
      </c>
      <c r="B406" s="75" t="s">
        <v>305</v>
      </c>
      <c r="C406" s="76" t="s">
        <v>267</v>
      </c>
      <c r="D406" s="77">
        <v>695</v>
      </c>
    </row>
    <row r="407" spans="1:4" x14ac:dyDescent="0.25">
      <c r="A407" s="74">
        <v>45504</v>
      </c>
      <c r="B407" s="75" t="s">
        <v>306</v>
      </c>
      <c r="C407" s="76" t="s">
        <v>267</v>
      </c>
      <c r="D407" s="77">
        <v>785</v>
      </c>
    </row>
    <row r="408" spans="1:4" x14ac:dyDescent="0.25">
      <c r="A408" s="74">
        <v>45504</v>
      </c>
      <c r="B408" s="75" t="s">
        <v>307</v>
      </c>
      <c r="C408" s="76" t="s">
        <v>271</v>
      </c>
      <c r="D408" s="77">
        <v>16929.86</v>
      </c>
    </row>
    <row r="409" spans="1:4" x14ac:dyDescent="0.25">
      <c r="A409" s="74">
        <v>45504</v>
      </c>
      <c r="B409" s="75" t="s">
        <v>308</v>
      </c>
      <c r="C409" s="76" t="s">
        <v>271</v>
      </c>
      <c r="D409" s="77">
        <v>9205.44</v>
      </c>
    </row>
    <row r="410" spans="1:4" x14ac:dyDescent="0.25">
      <c r="A410" s="74">
        <v>45504</v>
      </c>
      <c r="B410" s="75" t="s">
        <v>309</v>
      </c>
      <c r="C410" s="76" t="s">
        <v>271</v>
      </c>
      <c r="D410" s="77">
        <v>796565</v>
      </c>
    </row>
    <row r="411" spans="1:4" ht="15.75" thickBot="1" x14ac:dyDescent="0.3">
      <c r="A411" s="223" t="s">
        <v>250</v>
      </c>
      <c r="B411" s="223"/>
      <c r="C411" s="223"/>
      <c r="D411" s="81">
        <f>SUM(D369:D410)</f>
        <v>1127723.08</v>
      </c>
    </row>
    <row r="412" spans="1:4" ht="15.75" thickTop="1" x14ac:dyDescent="0.25">
      <c r="A412" s="82"/>
      <c r="B412" s="83"/>
      <c r="C412" s="84"/>
      <c r="D412" s="85"/>
    </row>
    <row r="413" spans="1:4" ht="16.5" x14ac:dyDescent="0.25">
      <c r="A413" s="224" t="s">
        <v>310</v>
      </c>
      <c r="B413" s="224"/>
      <c r="C413" s="224"/>
      <c r="D413" s="224"/>
    </row>
    <row r="414" spans="1:4" ht="16.5" x14ac:dyDescent="0.25">
      <c r="A414" s="220" t="s">
        <v>311</v>
      </c>
      <c r="B414" s="220"/>
      <c r="C414" s="220"/>
      <c r="D414" s="220"/>
    </row>
    <row r="415" spans="1:4" ht="16.5" x14ac:dyDescent="0.25">
      <c r="A415" s="221" t="s">
        <v>312</v>
      </c>
      <c r="B415" s="221"/>
      <c r="C415" s="221"/>
      <c r="D415" s="221"/>
    </row>
    <row r="416" spans="1:4" ht="16.5" x14ac:dyDescent="0.25">
      <c r="A416" s="220" t="s">
        <v>313</v>
      </c>
      <c r="B416" s="220"/>
      <c r="C416" s="220"/>
      <c r="D416" s="220"/>
    </row>
    <row r="417" spans="1:4" x14ac:dyDescent="0.25">
      <c r="A417" s="82"/>
      <c r="B417" s="86"/>
      <c r="C417" s="87"/>
      <c r="D417" s="88"/>
    </row>
    <row r="418" spans="1:4" x14ac:dyDescent="0.25">
      <c r="A418" s="89" t="s">
        <v>2</v>
      </c>
      <c r="B418" s="90" t="s">
        <v>3</v>
      </c>
      <c r="C418" s="89" t="s">
        <v>247</v>
      </c>
      <c r="D418" s="91" t="s">
        <v>5</v>
      </c>
    </row>
    <row r="419" spans="1:4" x14ac:dyDescent="0.25">
      <c r="A419" s="92">
        <v>45474</v>
      </c>
      <c r="B419" s="93">
        <v>4524000015515</v>
      </c>
      <c r="C419" s="94" t="s">
        <v>314</v>
      </c>
      <c r="D419" s="95">
        <v>1061474.5</v>
      </c>
    </row>
    <row r="420" spans="1:4" x14ac:dyDescent="0.25">
      <c r="A420" s="92">
        <v>45481</v>
      </c>
      <c r="B420" s="93">
        <v>4524000015307</v>
      </c>
      <c r="C420" s="94" t="s">
        <v>314</v>
      </c>
      <c r="D420" s="95">
        <v>402644.5</v>
      </c>
    </row>
    <row r="421" spans="1:4" x14ac:dyDescent="0.25">
      <c r="A421" s="92">
        <v>45485</v>
      </c>
      <c r="B421" s="93">
        <v>4524000038406</v>
      </c>
      <c r="C421" s="94" t="s">
        <v>314</v>
      </c>
      <c r="D421" s="95">
        <v>384398</v>
      </c>
    </row>
    <row r="422" spans="1:4" x14ac:dyDescent="0.25">
      <c r="A422" s="92">
        <v>45492</v>
      </c>
      <c r="B422" s="93">
        <v>4524000032803</v>
      </c>
      <c r="C422" s="94" t="s">
        <v>314</v>
      </c>
      <c r="D422" s="95">
        <v>71730</v>
      </c>
    </row>
    <row r="423" spans="1:4" x14ac:dyDescent="0.25">
      <c r="A423" s="92">
        <v>45496</v>
      </c>
      <c r="B423" s="93">
        <v>4524000036229</v>
      </c>
      <c r="C423" s="94" t="s">
        <v>314</v>
      </c>
      <c r="D423" s="95">
        <v>295177</v>
      </c>
    </row>
    <row r="424" spans="1:4" x14ac:dyDescent="0.25">
      <c r="A424" s="92">
        <v>45498</v>
      </c>
      <c r="B424" s="93">
        <v>4524000010525</v>
      </c>
      <c r="C424" s="94" t="s">
        <v>314</v>
      </c>
      <c r="D424" s="95">
        <v>25905.5</v>
      </c>
    </row>
    <row r="425" spans="1:4" ht="15.75" thickBot="1" x14ac:dyDescent="0.3">
      <c r="A425" s="82"/>
      <c r="B425" s="96"/>
      <c r="C425" s="97" t="s">
        <v>250</v>
      </c>
      <c r="D425" s="98">
        <f>SUM(D419:D424)</f>
        <v>2241329.5</v>
      </c>
    </row>
    <row r="426" spans="1:4" ht="15.75" thickTop="1" x14ac:dyDescent="0.25">
      <c r="A426" s="82"/>
      <c r="B426" s="96"/>
      <c r="C426" s="99"/>
      <c r="D426" s="100"/>
    </row>
    <row r="427" spans="1:4" ht="18.75" x14ac:dyDescent="0.3">
      <c r="A427" s="101"/>
      <c r="B427" s="102"/>
      <c r="C427" s="103"/>
      <c r="D427" s="103"/>
    </row>
    <row r="428" spans="1:4" ht="16.5" x14ac:dyDescent="0.25">
      <c r="A428" s="212" t="s">
        <v>310</v>
      </c>
      <c r="B428" s="212"/>
      <c r="C428" s="212"/>
      <c r="D428" s="212"/>
    </row>
    <row r="429" spans="1:4" ht="16.5" x14ac:dyDescent="0.25">
      <c r="A429" s="212" t="s">
        <v>315</v>
      </c>
      <c r="B429" s="212"/>
      <c r="C429" s="212"/>
      <c r="D429" s="212"/>
    </row>
    <row r="430" spans="1:4" ht="16.5" x14ac:dyDescent="0.25">
      <c r="A430" s="222" t="s">
        <v>316</v>
      </c>
      <c r="B430" s="222"/>
      <c r="C430" s="222"/>
      <c r="D430" s="222"/>
    </row>
    <row r="431" spans="1:4" ht="16.5" x14ac:dyDescent="0.25">
      <c r="A431" s="212" t="s">
        <v>317</v>
      </c>
      <c r="B431" s="212"/>
      <c r="C431" s="212"/>
      <c r="D431" s="212"/>
    </row>
    <row r="432" spans="1:4" ht="16.5" x14ac:dyDescent="0.25">
      <c r="A432" s="104"/>
      <c r="B432" s="104"/>
      <c r="C432" s="105"/>
      <c r="D432" s="106"/>
    </row>
    <row r="433" spans="1:4" x14ac:dyDescent="0.25">
      <c r="A433" s="89" t="s">
        <v>2</v>
      </c>
      <c r="B433" s="90" t="s">
        <v>3</v>
      </c>
      <c r="C433" s="107" t="s">
        <v>247</v>
      </c>
      <c r="D433" s="91" t="s">
        <v>5</v>
      </c>
    </row>
    <row r="434" spans="1:4" x14ac:dyDescent="0.25">
      <c r="A434" s="108">
        <v>45504</v>
      </c>
      <c r="B434" s="109" t="s">
        <v>318</v>
      </c>
      <c r="C434" s="110" t="s">
        <v>319</v>
      </c>
      <c r="D434" s="111">
        <v>430</v>
      </c>
    </row>
    <row r="435" spans="1:4" ht="17.25" thickBot="1" x14ac:dyDescent="0.3">
      <c r="A435" s="104"/>
      <c r="B435" s="104"/>
      <c r="C435" s="112" t="s">
        <v>250</v>
      </c>
      <c r="D435" s="113">
        <f>SUM(D434:D434)</f>
        <v>430</v>
      </c>
    </row>
    <row r="436" spans="1:4" ht="17.25" thickTop="1" x14ac:dyDescent="0.25">
      <c r="A436" s="104"/>
      <c r="B436" s="114"/>
      <c r="C436" s="115"/>
      <c r="D436" s="116"/>
    </row>
    <row r="437" spans="1:4" ht="15.75" x14ac:dyDescent="0.25">
      <c r="A437" s="213" t="s">
        <v>310</v>
      </c>
      <c r="B437" s="213"/>
      <c r="C437" s="213"/>
      <c r="D437" s="213"/>
    </row>
    <row r="438" spans="1:4" ht="15.75" x14ac:dyDescent="0.25">
      <c r="A438" s="214" t="s">
        <v>320</v>
      </c>
      <c r="B438" s="214"/>
      <c r="C438" s="214"/>
      <c r="D438" s="214"/>
    </row>
    <row r="439" spans="1:4" ht="15.75" x14ac:dyDescent="0.25">
      <c r="A439" s="215" t="s">
        <v>321</v>
      </c>
      <c r="B439" s="215"/>
      <c r="C439" s="215"/>
      <c r="D439" s="215"/>
    </row>
    <row r="440" spans="1:4" ht="15.75" x14ac:dyDescent="0.25">
      <c r="A440" s="216" t="s">
        <v>322</v>
      </c>
      <c r="B440" s="216"/>
      <c r="C440" s="216"/>
      <c r="D440" s="216"/>
    </row>
    <row r="441" spans="1:4" ht="15.75" x14ac:dyDescent="0.25">
      <c r="A441" s="117"/>
      <c r="B441" s="117"/>
      <c r="C441" s="117"/>
      <c r="D441" s="117"/>
    </row>
    <row r="442" spans="1:4" x14ac:dyDescent="0.25">
      <c r="A442" s="118" t="s">
        <v>323</v>
      </c>
      <c r="B442" s="118" t="s">
        <v>3</v>
      </c>
      <c r="C442" s="119" t="s">
        <v>247</v>
      </c>
      <c r="D442" s="118" t="s">
        <v>324</v>
      </c>
    </row>
    <row r="443" spans="1:4" x14ac:dyDescent="0.25">
      <c r="A443" s="120"/>
      <c r="B443" s="121"/>
      <c r="C443" s="122"/>
      <c r="D443" s="123"/>
    </row>
    <row r="444" spans="1:4" x14ac:dyDescent="0.25">
      <c r="A444" s="217" t="s">
        <v>244</v>
      </c>
      <c r="B444" s="218"/>
      <c r="C444" s="219"/>
      <c r="D444" s="118">
        <f>SUM(D443)</f>
        <v>0</v>
      </c>
    </row>
    <row r="445" spans="1:4" x14ac:dyDescent="0.25">
      <c r="A445" s="124"/>
      <c r="B445" s="124"/>
      <c r="C445" s="124"/>
      <c r="D445" s="97"/>
    </row>
    <row r="446" spans="1:4" x14ac:dyDescent="0.25">
      <c r="A446" s="124"/>
      <c r="B446" s="124"/>
      <c r="C446" s="124"/>
      <c r="D446" s="97"/>
    </row>
    <row r="447" spans="1:4" x14ac:dyDescent="0.25">
      <c r="A447" s="124"/>
      <c r="B447" s="124"/>
      <c r="C447" s="124"/>
      <c r="D447" s="97"/>
    </row>
    <row r="448" spans="1:4" ht="16.5" x14ac:dyDescent="0.25">
      <c r="A448" s="125"/>
      <c r="B448" s="126"/>
      <c r="C448" s="127"/>
      <c r="D448" s="127"/>
    </row>
    <row r="449" spans="1:4" ht="17.25" thickBot="1" x14ac:dyDescent="0.3">
      <c r="A449" s="128"/>
      <c r="B449" s="129"/>
      <c r="C449" s="130"/>
      <c r="D449" s="130"/>
    </row>
    <row r="450" spans="1:4" ht="24" thickBot="1" x14ac:dyDescent="0.3">
      <c r="A450" s="128"/>
      <c r="B450" s="210" t="s">
        <v>325</v>
      </c>
      <c r="C450" s="211"/>
      <c r="D450" s="131">
        <f>D444+D435+D425+D411</f>
        <v>3369482.58</v>
      </c>
    </row>
    <row r="451" spans="1:4" x14ac:dyDescent="0.25">
      <c r="A451" s="102"/>
      <c r="B451" s="103"/>
      <c r="C451" s="103"/>
      <c r="D451" s="132"/>
    </row>
    <row r="452" spans="1:4" x14ac:dyDescent="0.25">
      <c r="A452" s="133"/>
      <c r="B452" s="133"/>
      <c r="C452" s="125"/>
      <c r="D452" s="134"/>
    </row>
    <row r="465" spans="1:5" ht="18.75" x14ac:dyDescent="0.3">
      <c r="A465" s="209" t="s">
        <v>326</v>
      </c>
      <c r="B465" s="209"/>
      <c r="C465" s="209"/>
      <c r="D465" s="209"/>
      <c r="E465" s="209"/>
    </row>
    <row r="466" spans="1:5" ht="18.75" x14ac:dyDescent="0.3">
      <c r="A466" s="209" t="s">
        <v>1</v>
      </c>
      <c r="B466" s="209"/>
      <c r="C466" s="209"/>
      <c r="D466" s="209"/>
      <c r="E466" s="209"/>
    </row>
    <row r="467" spans="1:5" ht="18.75" x14ac:dyDescent="0.3">
      <c r="A467" s="209" t="s">
        <v>327</v>
      </c>
      <c r="B467" s="209"/>
      <c r="C467" s="209"/>
      <c r="D467" s="209"/>
      <c r="E467" s="209"/>
    </row>
    <row r="468" spans="1:5" ht="19.5" thickBot="1" x14ac:dyDescent="0.35">
      <c r="A468" s="209" t="s">
        <v>328</v>
      </c>
      <c r="B468" s="209"/>
      <c r="C468" s="209"/>
      <c r="D468" s="209"/>
      <c r="E468" s="209"/>
    </row>
    <row r="469" spans="1:5" ht="15.75" x14ac:dyDescent="0.25">
      <c r="A469" s="135" t="s">
        <v>3</v>
      </c>
      <c r="B469" s="135" t="s">
        <v>2</v>
      </c>
      <c r="C469" s="135" t="s">
        <v>329</v>
      </c>
      <c r="D469" s="136" t="s">
        <v>330</v>
      </c>
      <c r="E469" s="137" t="s">
        <v>250</v>
      </c>
    </row>
    <row r="470" spans="1:5" x14ac:dyDescent="0.25">
      <c r="A470" s="138">
        <v>9300010083</v>
      </c>
      <c r="B470" s="139">
        <v>45483</v>
      </c>
      <c r="C470" s="140">
        <v>300</v>
      </c>
      <c r="D470" s="141">
        <v>58.88</v>
      </c>
      <c r="E470" s="142">
        <f>+C470*D470</f>
        <v>17664</v>
      </c>
    </row>
    <row r="471" spans="1:5" x14ac:dyDescent="0.25">
      <c r="A471" s="143">
        <v>9300010087</v>
      </c>
      <c r="B471" s="139">
        <v>45483</v>
      </c>
      <c r="C471" s="140">
        <v>60</v>
      </c>
      <c r="D471" s="141">
        <v>58.88</v>
      </c>
      <c r="E471" s="142">
        <f>+C471*D471</f>
        <v>3532.8</v>
      </c>
    </row>
    <row r="472" spans="1:5" x14ac:dyDescent="0.25">
      <c r="A472" s="138">
        <v>9300040093</v>
      </c>
      <c r="B472" s="139">
        <v>45489</v>
      </c>
      <c r="C472" s="144">
        <v>20</v>
      </c>
      <c r="D472" s="141">
        <v>58.82</v>
      </c>
      <c r="E472" s="140">
        <f>+C472*D472</f>
        <v>1176.4000000000001</v>
      </c>
    </row>
    <row r="473" spans="1:5" x14ac:dyDescent="0.25">
      <c r="A473" s="138">
        <v>9300090068</v>
      </c>
      <c r="B473" s="139">
        <v>45497</v>
      </c>
      <c r="C473" s="140">
        <v>200</v>
      </c>
      <c r="D473" s="145">
        <v>59.05</v>
      </c>
      <c r="E473" s="140">
        <f>+C473*D473</f>
        <v>11810</v>
      </c>
    </row>
    <row r="474" spans="1:5" ht="19.5" thickBot="1" x14ac:dyDescent="0.35">
      <c r="A474" s="208" t="s">
        <v>331</v>
      </c>
      <c r="B474" s="208"/>
      <c r="C474" s="146">
        <f>SUM(C470:C473)</f>
        <v>580</v>
      </c>
      <c r="D474" s="146">
        <f t="shared" ref="D474:E474" si="0">SUM(D470:D473)</f>
        <v>235.63</v>
      </c>
      <c r="E474" s="146">
        <f t="shared" si="0"/>
        <v>34183.199999999997</v>
      </c>
    </row>
    <row r="475" spans="1:5" ht="15.75" thickTop="1" x14ac:dyDescent="0.25">
      <c r="A475" s="147"/>
      <c r="B475" s="147"/>
      <c r="C475" s="148"/>
      <c r="D475" s="149"/>
      <c r="E475" s="133"/>
    </row>
    <row r="476" spans="1:5" x14ac:dyDescent="0.25">
      <c r="A476" s="147"/>
      <c r="B476" s="147"/>
      <c r="C476" s="148"/>
      <c r="D476" s="149"/>
      <c r="E476" s="133"/>
    </row>
    <row r="477" spans="1:5" ht="19.5" thickBot="1" x14ac:dyDescent="0.35">
      <c r="A477" s="207" t="s">
        <v>332</v>
      </c>
      <c r="B477" s="207"/>
      <c r="C477" s="207"/>
      <c r="D477" s="207"/>
      <c r="E477" s="207"/>
    </row>
    <row r="478" spans="1:5" ht="16.5" thickBot="1" x14ac:dyDescent="0.3">
      <c r="A478" s="135" t="s">
        <v>3</v>
      </c>
      <c r="B478" s="135" t="s">
        <v>2</v>
      </c>
      <c r="C478" s="135" t="s">
        <v>329</v>
      </c>
      <c r="D478" s="136" t="s">
        <v>330</v>
      </c>
      <c r="E478" s="150" t="s">
        <v>250</v>
      </c>
    </row>
    <row r="479" spans="1:5" x14ac:dyDescent="0.25">
      <c r="A479" s="138">
        <v>3070050542</v>
      </c>
      <c r="B479" s="139">
        <v>45474</v>
      </c>
      <c r="C479" s="140">
        <v>30</v>
      </c>
      <c r="D479" s="141">
        <v>58.87</v>
      </c>
      <c r="E479" s="142">
        <f>+C479*D479</f>
        <v>1766.1</v>
      </c>
    </row>
    <row r="480" spans="1:5" x14ac:dyDescent="0.25">
      <c r="A480" s="143">
        <v>3070050545</v>
      </c>
      <c r="B480" s="139">
        <v>45476</v>
      </c>
      <c r="C480" s="140">
        <v>30</v>
      </c>
      <c r="D480" s="141">
        <v>58.92</v>
      </c>
      <c r="E480" s="142">
        <f t="shared" ref="E480:E481" si="1">+C480*D480</f>
        <v>1767.6000000000001</v>
      </c>
    </row>
    <row r="481" spans="1:5" x14ac:dyDescent="0.25">
      <c r="A481" s="143">
        <v>3070050180</v>
      </c>
      <c r="B481" s="139">
        <v>45490</v>
      </c>
      <c r="C481" s="140">
        <v>25</v>
      </c>
      <c r="D481" s="141">
        <v>59.01</v>
      </c>
      <c r="E481" s="142">
        <f t="shared" si="1"/>
        <v>1475.25</v>
      </c>
    </row>
    <row r="482" spans="1:5" x14ac:dyDescent="0.25">
      <c r="A482" s="138">
        <v>3070010164</v>
      </c>
      <c r="B482" s="139">
        <v>45492</v>
      </c>
      <c r="C482" s="144">
        <v>30</v>
      </c>
      <c r="D482" s="141">
        <v>59.01</v>
      </c>
      <c r="E482" s="142">
        <f>+C482*D482</f>
        <v>1770.3</v>
      </c>
    </row>
    <row r="483" spans="1:5" x14ac:dyDescent="0.25">
      <c r="A483" s="151">
        <v>3070050168</v>
      </c>
      <c r="B483" s="152">
        <v>45503</v>
      </c>
      <c r="C483" s="144">
        <v>60</v>
      </c>
      <c r="D483" s="141">
        <v>59.21</v>
      </c>
      <c r="E483" s="153">
        <f>+C483*D483</f>
        <v>3552.6</v>
      </c>
    </row>
    <row r="484" spans="1:5" x14ac:dyDescent="0.25">
      <c r="A484" s="138">
        <v>3070050119</v>
      </c>
      <c r="B484" s="139">
        <v>45504</v>
      </c>
      <c r="C484" s="154">
        <v>30</v>
      </c>
      <c r="D484" s="155">
        <v>59.29</v>
      </c>
      <c r="E484" s="140">
        <f>+C484*D484</f>
        <v>1778.7</v>
      </c>
    </row>
    <row r="485" spans="1:5" ht="19.5" thickBot="1" x14ac:dyDescent="0.35">
      <c r="A485" s="208" t="s">
        <v>331</v>
      </c>
      <c r="B485" s="208"/>
      <c r="C485" s="146">
        <f>SUM(C479:C484)</f>
        <v>205</v>
      </c>
      <c r="D485" s="146">
        <f t="shared" ref="D485" si="2">SUM(D479:D484)</f>
        <v>354.31</v>
      </c>
      <c r="E485" s="146">
        <f>SUM(E479:E484)</f>
        <v>12110.550000000001</v>
      </c>
    </row>
    <row r="486" spans="1:5" ht="19.5" thickTop="1" x14ac:dyDescent="0.3">
      <c r="A486" s="156"/>
      <c r="B486" s="156"/>
      <c r="C486" s="157"/>
      <c r="D486" s="157"/>
      <c r="E486" s="133"/>
    </row>
    <row r="487" spans="1:5" ht="18.75" x14ac:dyDescent="0.3">
      <c r="A487" s="156"/>
      <c r="B487" s="156"/>
      <c r="C487" s="157"/>
      <c r="D487" s="157"/>
      <c r="E487" s="133"/>
    </row>
    <row r="488" spans="1:5" ht="19.5" thickBot="1" x14ac:dyDescent="0.35">
      <c r="A488" s="147"/>
      <c r="B488" s="209" t="s">
        <v>333</v>
      </c>
      <c r="C488" s="209"/>
      <c r="D488" s="158"/>
      <c r="E488" s="133"/>
    </row>
    <row r="489" spans="1:5" ht="15.75" x14ac:dyDescent="0.25">
      <c r="A489" s="159" t="s">
        <v>3</v>
      </c>
      <c r="B489" s="160" t="s">
        <v>2</v>
      </c>
      <c r="C489" s="161" t="s">
        <v>329</v>
      </c>
      <c r="D489" s="161" t="s">
        <v>330</v>
      </c>
      <c r="E489" s="162" t="s">
        <v>250</v>
      </c>
    </row>
    <row r="490" spans="1:5" x14ac:dyDescent="0.25">
      <c r="A490" s="163">
        <v>1510020189</v>
      </c>
      <c r="B490" s="164">
        <v>45483</v>
      </c>
      <c r="C490" s="165">
        <v>30</v>
      </c>
      <c r="D490" s="145">
        <v>58.88</v>
      </c>
      <c r="E490" s="166">
        <f>+C490*D490</f>
        <v>1766.4</v>
      </c>
    </row>
    <row r="491" spans="1:5" ht="19.5" thickBot="1" x14ac:dyDescent="0.35">
      <c r="A491" s="208" t="s">
        <v>331</v>
      </c>
      <c r="B491" s="208"/>
      <c r="C491" s="146">
        <f>SUM(C489:C490)</f>
        <v>30</v>
      </c>
      <c r="D491" s="146">
        <f t="shared" ref="D491:E491" si="3">SUM(D489:D490)</f>
        <v>58.88</v>
      </c>
      <c r="E491" s="146">
        <f t="shared" si="3"/>
        <v>1766.4</v>
      </c>
    </row>
    <row r="492" spans="1:5" ht="15.75" thickTop="1" x14ac:dyDescent="0.25">
      <c r="A492" s="147"/>
      <c r="B492" s="147"/>
      <c r="C492" s="148"/>
      <c r="D492" s="158"/>
      <c r="E492" s="149"/>
    </row>
    <row r="493" spans="1:5" x14ac:dyDescent="0.25">
      <c r="A493" s="147"/>
      <c r="B493" s="147"/>
      <c r="C493" s="148"/>
      <c r="D493" s="158"/>
      <c r="E493" s="149"/>
    </row>
    <row r="494" spans="1:5" ht="19.5" thickBot="1" x14ac:dyDescent="0.35">
      <c r="A494" s="147"/>
      <c r="B494" s="209" t="s">
        <v>334</v>
      </c>
      <c r="C494" s="209"/>
      <c r="D494" s="158"/>
      <c r="E494" s="133"/>
    </row>
    <row r="495" spans="1:5" ht="15.75" x14ac:dyDescent="0.25">
      <c r="A495" s="167" t="s">
        <v>3</v>
      </c>
      <c r="B495" s="168" t="s">
        <v>2</v>
      </c>
      <c r="C495" s="169" t="s">
        <v>329</v>
      </c>
      <c r="D495" s="169" t="s">
        <v>330</v>
      </c>
      <c r="E495" s="170" t="s">
        <v>250</v>
      </c>
    </row>
    <row r="496" spans="1:5" x14ac:dyDescent="0.25">
      <c r="A496" s="163" t="s">
        <v>335</v>
      </c>
      <c r="B496" s="164">
        <v>45488</v>
      </c>
      <c r="C496" s="171">
        <v>75072</v>
      </c>
      <c r="D496" s="141">
        <v>58.958326720000002</v>
      </c>
      <c r="E496" s="142">
        <f>+C496*D496</f>
        <v>4426119.5035238406</v>
      </c>
    </row>
    <row r="497" spans="1:7" x14ac:dyDescent="0.25">
      <c r="A497" s="163" t="s">
        <v>336</v>
      </c>
      <c r="B497" s="164">
        <v>45499</v>
      </c>
      <c r="C497" s="172">
        <v>69377</v>
      </c>
      <c r="D497" s="173">
        <v>58.920441945</v>
      </c>
      <c r="E497" s="140">
        <f>+D497*C497</f>
        <v>4087723.5008182651</v>
      </c>
    </row>
    <row r="498" spans="1:7" ht="19.5" thickBot="1" x14ac:dyDescent="0.35">
      <c r="A498" s="208" t="s">
        <v>331</v>
      </c>
      <c r="B498" s="208"/>
      <c r="C498" s="146">
        <f>SUM(C496:C497)</f>
        <v>144449</v>
      </c>
      <c r="D498" s="146">
        <f t="shared" ref="D498:E498" si="4">SUM(D496:D497)</f>
        <v>117.878768665</v>
      </c>
      <c r="E498" s="146">
        <f t="shared" si="4"/>
        <v>8513843.0043421052</v>
      </c>
    </row>
    <row r="499" spans="1:7" ht="19.5" thickTop="1" x14ac:dyDescent="0.3">
      <c r="A499" s="156"/>
      <c r="B499" s="156"/>
      <c r="C499" s="157"/>
      <c r="D499" s="157"/>
      <c r="E499" s="174"/>
    </row>
    <row r="500" spans="1:7" x14ac:dyDescent="0.25">
      <c r="A500" s="203" t="s">
        <v>337</v>
      </c>
      <c r="B500" s="203"/>
      <c r="C500" s="203"/>
      <c r="D500" s="203"/>
      <c r="E500" s="203"/>
      <c r="F500" s="203"/>
      <c r="G500" s="203"/>
    </row>
    <row r="501" spans="1:7" x14ac:dyDescent="0.25">
      <c r="A501" s="204" t="s">
        <v>338</v>
      </c>
      <c r="B501" s="204"/>
      <c r="C501" s="204"/>
      <c r="D501" s="204"/>
      <c r="E501" s="204"/>
      <c r="F501" s="204"/>
      <c r="G501" s="204"/>
    </row>
    <row r="502" spans="1:7" x14ac:dyDescent="0.25">
      <c r="A502" s="175"/>
      <c r="B502" s="175"/>
      <c r="C502" s="175"/>
      <c r="D502" s="175"/>
      <c r="E502" s="175"/>
      <c r="F502" s="176"/>
      <c r="G502" s="177"/>
    </row>
    <row r="503" spans="1:7" x14ac:dyDescent="0.25">
      <c r="A503" s="175"/>
      <c r="B503" s="175"/>
      <c r="C503" s="175"/>
      <c r="D503" s="175"/>
      <c r="E503" s="175"/>
      <c r="F503" s="176"/>
      <c r="G503" s="177"/>
    </row>
    <row r="504" spans="1:7" x14ac:dyDescent="0.25">
      <c r="A504" s="138">
        <v>9901420806</v>
      </c>
      <c r="B504" s="138">
        <v>483</v>
      </c>
      <c r="C504" s="138"/>
      <c r="D504" s="178" t="s">
        <v>339</v>
      </c>
      <c r="E504" s="138">
        <v>1</v>
      </c>
      <c r="F504" s="179">
        <v>114917.24</v>
      </c>
      <c r="G504" s="145"/>
    </row>
    <row r="505" spans="1:7" x14ac:dyDescent="0.25">
      <c r="A505" s="138" t="s">
        <v>340</v>
      </c>
      <c r="B505" s="138">
        <v>390</v>
      </c>
      <c r="C505" s="138"/>
      <c r="D505" s="178" t="s">
        <v>341</v>
      </c>
      <c r="E505" s="138">
        <v>1</v>
      </c>
      <c r="F505" s="180"/>
      <c r="G505" s="179">
        <v>114917.24</v>
      </c>
    </row>
    <row r="506" spans="1:7" x14ac:dyDescent="0.25">
      <c r="A506" s="25"/>
      <c r="B506" s="181"/>
      <c r="C506" s="181"/>
      <c r="D506" s="182"/>
      <c r="E506" s="183" t="s">
        <v>331</v>
      </c>
      <c r="F506" s="184">
        <f>SUM(F504:F505)</f>
        <v>114917.24</v>
      </c>
      <c r="G506" s="185">
        <f>SUM(G504:G505)</f>
        <v>114917.24</v>
      </c>
    </row>
    <row r="507" spans="1:7" ht="18.75" x14ac:dyDescent="0.3">
      <c r="C507" s="156"/>
      <c r="D507" s="156"/>
      <c r="E507" s="157"/>
      <c r="F507" s="157"/>
      <c r="G507" s="174"/>
    </row>
    <row r="508" spans="1:7" x14ac:dyDescent="0.25">
      <c r="C508" s="147"/>
      <c r="D508" s="147"/>
      <c r="E508" s="186"/>
      <c r="F508" s="158"/>
      <c r="G508" s="158"/>
    </row>
    <row r="509" spans="1:7" ht="18.75" x14ac:dyDescent="0.3">
      <c r="C509" s="147"/>
      <c r="D509" s="187"/>
      <c r="E509" s="205" t="s">
        <v>325</v>
      </c>
      <c r="F509" s="206"/>
      <c r="G509" s="158"/>
    </row>
    <row r="510" spans="1:7" ht="18.75" x14ac:dyDescent="0.3">
      <c r="C510" s="147"/>
      <c r="D510" s="187"/>
      <c r="E510" s="188" t="s">
        <v>342</v>
      </c>
      <c r="F510" s="189" t="s">
        <v>343</v>
      </c>
      <c r="G510" s="158"/>
    </row>
    <row r="511" spans="1:7" ht="18.75" x14ac:dyDescent="0.3">
      <c r="C511" s="147"/>
      <c r="D511" s="187"/>
      <c r="E511" s="190">
        <f>E498+E491+E485+E474</f>
        <v>8561903.1543421056</v>
      </c>
      <c r="F511" s="191">
        <f>G498+G491+G485+G474+G506</f>
        <v>114917.24</v>
      </c>
      <c r="G511" s="158"/>
    </row>
    <row r="512" spans="1:7" ht="18.75" x14ac:dyDescent="0.3">
      <c r="C512" s="147"/>
      <c r="D512" s="187"/>
      <c r="E512" s="192"/>
      <c r="F512" s="193"/>
      <c r="G512" s="158"/>
    </row>
    <row r="513" spans="1:7" x14ac:dyDescent="0.25">
      <c r="C513" s="147"/>
      <c r="D513" s="187"/>
      <c r="E513" s="148"/>
      <c r="F513" s="194" t="s">
        <v>344</v>
      </c>
      <c r="G513" s="195"/>
    </row>
    <row r="524" spans="1:7" ht="15.75" x14ac:dyDescent="0.25">
      <c r="A524" s="196" t="s">
        <v>345</v>
      </c>
      <c r="B524" s="196" t="s">
        <v>346</v>
      </c>
      <c r="C524" s="196" t="s">
        <v>347</v>
      </c>
      <c r="D524" s="196" t="s">
        <v>348</v>
      </c>
      <c r="E524" s="196" t="s">
        <v>349</v>
      </c>
      <c r="F524" s="196" t="s">
        <v>350</v>
      </c>
    </row>
    <row r="525" spans="1:7" x14ac:dyDescent="0.25">
      <c r="A525" s="11">
        <v>266463</v>
      </c>
      <c r="B525" s="11" t="s">
        <v>403</v>
      </c>
      <c r="C525" s="199" t="s">
        <v>406</v>
      </c>
      <c r="D525" s="199" t="s">
        <v>458</v>
      </c>
      <c r="E525" s="11" t="s">
        <v>463</v>
      </c>
      <c r="F525" s="11">
        <v>31164.19</v>
      </c>
    </row>
    <row r="526" spans="1:7" x14ac:dyDescent="0.25">
      <c r="A526" s="11" t="s">
        <v>351</v>
      </c>
      <c r="B526" s="11" t="s">
        <v>404</v>
      </c>
      <c r="C526" s="199" t="s">
        <v>407</v>
      </c>
      <c r="D526" s="199" t="s">
        <v>459</v>
      </c>
      <c r="E526" s="11" t="s">
        <v>463</v>
      </c>
      <c r="F526" s="11">
        <v>3295</v>
      </c>
    </row>
    <row r="527" spans="1:7" x14ac:dyDescent="0.25">
      <c r="A527" s="11" t="s">
        <v>352</v>
      </c>
      <c r="B527" s="11" t="s">
        <v>404</v>
      </c>
      <c r="C527" s="199" t="s">
        <v>408</v>
      </c>
      <c r="D527" s="199" t="s">
        <v>460</v>
      </c>
      <c r="E527" s="11" t="s">
        <v>463</v>
      </c>
      <c r="F527" s="11">
        <v>200000</v>
      </c>
    </row>
    <row r="528" spans="1:7" x14ac:dyDescent="0.25">
      <c r="A528" s="11" t="s">
        <v>353</v>
      </c>
      <c r="B528" s="11" t="s">
        <v>404</v>
      </c>
      <c r="C528" s="199" t="s">
        <v>409</v>
      </c>
      <c r="D528" s="199" t="s">
        <v>460</v>
      </c>
      <c r="E528" s="11" t="s">
        <v>463</v>
      </c>
      <c r="F528" s="11">
        <v>296150</v>
      </c>
    </row>
    <row r="529" spans="1:6" x14ac:dyDescent="0.25">
      <c r="A529" s="11" t="s">
        <v>354</v>
      </c>
      <c r="B529" s="11" t="s">
        <v>404</v>
      </c>
      <c r="C529" s="199" t="s">
        <v>410</v>
      </c>
      <c r="D529" s="199" t="s">
        <v>458</v>
      </c>
      <c r="E529" s="11" t="s">
        <v>463</v>
      </c>
      <c r="F529" s="11">
        <v>26562.69</v>
      </c>
    </row>
    <row r="530" spans="1:6" x14ac:dyDescent="0.25">
      <c r="A530" s="11" t="s">
        <v>355</v>
      </c>
      <c r="B530" s="11" t="s">
        <v>404</v>
      </c>
      <c r="C530" s="199" t="s">
        <v>411</v>
      </c>
      <c r="D530" s="199" t="s">
        <v>458</v>
      </c>
      <c r="E530" s="11" t="s">
        <v>463</v>
      </c>
      <c r="F530" s="11">
        <v>56803.03</v>
      </c>
    </row>
    <row r="531" spans="1:6" x14ac:dyDescent="0.25">
      <c r="A531" s="11" t="s">
        <v>356</v>
      </c>
      <c r="B531" s="11" t="s">
        <v>405</v>
      </c>
      <c r="C531" s="199" t="s">
        <v>412</v>
      </c>
      <c r="D531" s="199" t="s">
        <v>458</v>
      </c>
      <c r="E531" s="11" t="s">
        <v>463</v>
      </c>
      <c r="F531" s="11">
        <v>167736.75</v>
      </c>
    </row>
    <row r="532" spans="1:6" x14ac:dyDescent="0.25">
      <c r="A532" s="11" t="s">
        <v>357</v>
      </c>
      <c r="B532" s="11" t="s">
        <v>405</v>
      </c>
      <c r="C532" s="199" t="s">
        <v>413</v>
      </c>
      <c r="D532" s="199" t="s">
        <v>458</v>
      </c>
      <c r="E532" s="11" t="s">
        <v>463</v>
      </c>
      <c r="F532" s="11">
        <v>66397.75</v>
      </c>
    </row>
    <row r="533" spans="1:6" x14ac:dyDescent="0.25">
      <c r="A533" s="11" t="s">
        <v>358</v>
      </c>
      <c r="B533" s="11" t="s">
        <v>405</v>
      </c>
      <c r="C533" s="199" t="s">
        <v>414</v>
      </c>
      <c r="D533" s="199" t="s">
        <v>458</v>
      </c>
      <c r="E533" s="11" t="s">
        <v>463</v>
      </c>
      <c r="F533" s="11">
        <v>11333.33</v>
      </c>
    </row>
    <row r="534" spans="1:6" x14ac:dyDescent="0.25">
      <c r="A534" s="11" t="s">
        <v>359</v>
      </c>
      <c r="B534" s="11" t="s">
        <v>405</v>
      </c>
      <c r="C534" s="199" t="s">
        <v>415</v>
      </c>
      <c r="D534" s="199" t="s">
        <v>458</v>
      </c>
      <c r="E534" s="11" t="s">
        <v>463</v>
      </c>
      <c r="F534" s="11">
        <v>72086.460000000006</v>
      </c>
    </row>
    <row r="535" spans="1:6" x14ac:dyDescent="0.25">
      <c r="A535" s="11" t="s">
        <v>360</v>
      </c>
      <c r="B535" s="11" t="s">
        <v>405</v>
      </c>
      <c r="C535" s="199" t="s">
        <v>416</v>
      </c>
      <c r="D535" s="199" t="s">
        <v>458</v>
      </c>
      <c r="E535" s="11" t="s">
        <v>463</v>
      </c>
      <c r="F535" s="11">
        <v>0</v>
      </c>
    </row>
    <row r="536" spans="1:6" x14ac:dyDescent="0.25">
      <c r="A536" s="11" t="s">
        <v>361</v>
      </c>
      <c r="B536" s="11" t="s">
        <v>405</v>
      </c>
      <c r="C536" s="199" t="s">
        <v>417</v>
      </c>
      <c r="D536" s="199" t="s">
        <v>458</v>
      </c>
      <c r="E536" s="11" t="s">
        <v>463</v>
      </c>
      <c r="F536" s="11">
        <v>58408.2</v>
      </c>
    </row>
    <row r="537" spans="1:6" x14ac:dyDescent="0.25">
      <c r="A537" s="11" t="s">
        <v>362</v>
      </c>
      <c r="B537" s="11" t="s">
        <v>405</v>
      </c>
      <c r="C537" s="199" t="s">
        <v>418</v>
      </c>
      <c r="D537" s="199" t="s">
        <v>458</v>
      </c>
      <c r="E537" s="11" t="s">
        <v>463</v>
      </c>
      <c r="F537" s="11">
        <v>118249.06</v>
      </c>
    </row>
    <row r="538" spans="1:6" x14ac:dyDescent="0.25">
      <c r="A538" s="11" t="s">
        <v>363</v>
      </c>
      <c r="B538" s="11" t="s">
        <v>405</v>
      </c>
      <c r="C538" s="199" t="s">
        <v>419</v>
      </c>
      <c r="D538" s="199" t="s">
        <v>458</v>
      </c>
      <c r="E538" s="11" t="s">
        <v>463</v>
      </c>
      <c r="F538" s="11">
        <v>87161.8</v>
      </c>
    </row>
    <row r="539" spans="1:6" x14ac:dyDescent="0.25">
      <c r="A539" s="11" t="s">
        <v>364</v>
      </c>
      <c r="B539" s="11" t="s">
        <v>405</v>
      </c>
      <c r="C539" s="199" t="s">
        <v>420</v>
      </c>
      <c r="D539" s="199" t="s">
        <v>458</v>
      </c>
      <c r="E539" s="11" t="s">
        <v>463</v>
      </c>
      <c r="F539" s="11">
        <v>286030.39</v>
      </c>
    </row>
    <row r="540" spans="1:6" x14ac:dyDescent="0.25">
      <c r="A540" s="11" t="s">
        <v>365</v>
      </c>
      <c r="B540" s="11" t="s">
        <v>405</v>
      </c>
      <c r="C540" s="199" t="s">
        <v>421</v>
      </c>
      <c r="D540" s="199" t="s">
        <v>461</v>
      </c>
      <c r="E540" s="11" t="s">
        <v>463</v>
      </c>
      <c r="F540" s="11">
        <v>47950</v>
      </c>
    </row>
    <row r="541" spans="1:6" x14ac:dyDescent="0.25">
      <c r="A541" s="11" t="s">
        <v>366</v>
      </c>
      <c r="B541" s="11" t="s">
        <v>405</v>
      </c>
      <c r="C541" s="199" t="s">
        <v>422</v>
      </c>
      <c r="D541" s="199" t="s">
        <v>459</v>
      </c>
      <c r="E541" s="11" t="s">
        <v>463</v>
      </c>
      <c r="F541" s="11">
        <v>9175</v>
      </c>
    </row>
    <row r="542" spans="1:6" x14ac:dyDescent="0.25">
      <c r="A542" s="11" t="s">
        <v>367</v>
      </c>
      <c r="B542" s="11" t="s">
        <v>405</v>
      </c>
      <c r="C542" s="199" t="s">
        <v>423</v>
      </c>
      <c r="D542" s="199" t="s">
        <v>458</v>
      </c>
      <c r="E542" s="11" t="s">
        <v>463</v>
      </c>
      <c r="F542" s="11">
        <v>396250.07</v>
      </c>
    </row>
    <row r="543" spans="1:6" ht="15" customHeight="1" x14ac:dyDescent="0.25">
      <c r="A543" s="11" t="s">
        <v>368</v>
      </c>
      <c r="B543" s="11" t="s">
        <v>405</v>
      </c>
      <c r="C543" s="199" t="s">
        <v>424</v>
      </c>
      <c r="D543" s="199" t="s">
        <v>461</v>
      </c>
      <c r="E543" s="11" t="s">
        <v>463</v>
      </c>
      <c r="F543" s="11">
        <v>13700</v>
      </c>
    </row>
    <row r="544" spans="1:6" x14ac:dyDescent="0.25">
      <c r="A544" s="11" t="s">
        <v>369</v>
      </c>
      <c r="B544" s="11" t="s">
        <v>405</v>
      </c>
      <c r="C544" s="199" t="s">
        <v>425</v>
      </c>
      <c r="D544" s="199" t="s">
        <v>462</v>
      </c>
      <c r="E544" s="11" t="s">
        <v>463</v>
      </c>
      <c r="F544" s="11">
        <v>40000</v>
      </c>
    </row>
    <row r="545" spans="1:6" x14ac:dyDescent="0.25">
      <c r="A545" s="11" t="s">
        <v>370</v>
      </c>
      <c r="B545" s="11" t="s">
        <v>405</v>
      </c>
      <c r="C545" s="199" t="s">
        <v>426</v>
      </c>
      <c r="D545" s="199" t="s">
        <v>462</v>
      </c>
      <c r="E545" s="11" t="s">
        <v>463</v>
      </c>
      <c r="F545" s="11">
        <v>10111.11</v>
      </c>
    </row>
    <row r="546" spans="1:6" x14ac:dyDescent="0.25">
      <c r="A546" s="11" t="s">
        <v>371</v>
      </c>
      <c r="B546" s="11" t="s">
        <v>405</v>
      </c>
      <c r="C546" s="199" t="s">
        <v>427</v>
      </c>
      <c r="D546" s="199" t="s">
        <v>462</v>
      </c>
      <c r="E546" s="11" t="s">
        <v>463</v>
      </c>
      <c r="F546" s="11">
        <v>2500</v>
      </c>
    </row>
    <row r="547" spans="1:6" x14ac:dyDescent="0.25">
      <c r="A547" s="11" t="s">
        <v>372</v>
      </c>
      <c r="B547" s="11" t="s">
        <v>405</v>
      </c>
      <c r="C547" s="199" t="s">
        <v>428</v>
      </c>
      <c r="D547" s="199" t="s">
        <v>462</v>
      </c>
      <c r="E547" s="11" t="s">
        <v>463</v>
      </c>
      <c r="F547" s="11">
        <v>11370.97</v>
      </c>
    </row>
    <row r="548" spans="1:6" x14ac:dyDescent="0.25">
      <c r="A548" s="11" t="s">
        <v>373</v>
      </c>
      <c r="B548" s="11" t="s">
        <v>405</v>
      </c>
      <c r="C548" s="199" t="s">
        <v>429</v>
      </c>
      <c r="D548" s="199" t="s">
        <v>462</v>
      </c>
      <c r="E548" s="11" t="s">
        <v>463</v>
      </c>
      <c r="F548" s="11">
        <v>25000</v>
      </c>
    </row>
    <row r="549" spans="1:6" x14ac:dyDescent="0.25">
      <c r="A549" s="11" t="s">
        <v>374</v>
      </c>
      <c r="B549" s="11" t="s">
        <v>405</v>
      </c>
      <c r="C549" s="199" t="s">
        <v>430</v>
      </c>
      <c r="D549" s="199" t="s">
        <v>462</v>
      </c>
      <c r="E549" s="11" t="s">
        <v>463</v>
      </c>
      <c r="F549" s="11">
        <v>30000</v>
      </c>
    </row>
    <row r="550" spans="1:6" x14ac:dyDescent="0.25">
      <c r="A550" s="11" t="s">
        <v>375</v>
      </c>
      <c r="B550" s="11" t="s">
        <v>405</v>
      </c>
      <c r="C550" s="199" t="s">
        <v>431</v>
      </c>
      <c r="D550" s="199" t="s">
        <v>462</v>
      </c>
      <c r="E550" s="11" t="s">
        <v>463</v>
      </c>
      <c r="F550" s="11">
        <v>30000</v>
      </c>
    </row>
    <row r="551" spans="1:6" x14ac:dyDescent="0.25">
      <c r="A551" s="11" t="s">
        <v>376</v>
      </c>
      <c r="B551" s="11" t="s">
        <v>405</v>
      </c>
      <c r="C551" s="199" t="s">
        <v>432</v>
      </c>
      <c r="D551" s="199" t="s">
        <v>462</v>
      </c>
      <c r="E551" s="11" t="s">
        <v>463</v>
      </c>
      <c r="F551" s="11">
        <v>25000</v>
      </c>
    </row>
    <row r="552" spans="1:6" x14ac:dyDescent="0.25">
      <c r="A552" s="11" t="s">
        <v>377</v>
      </c>
      <c r="B552" s="11" t="s">
        <v>405</v>
      </c>
      <c r="C552" s="199" t="s">
        <v>433</v>
      </c>
      <c r="D552" s="199" t="s">
        <v>462</v>
      </c>
      <c r="E552" s="11" t="s">
        <v>463</v>
      </c>
      <c r="F552" s="11">
        <v>25000</v>
      </c>
    </row>
    <row r="553" spans="1:6" x14ac:dyDescent="0.25">
      <c r="A553" s="11" t="s">
        <v>378</v>
      </c>
      <c r="B553" s="11" t="s">
        <v>405</v>
      </c>
      <c r="C553" s="199" t="s">
        <v>434</v>
      </c>
      <c r="D553" s="199" t="s">
        <v>462</v>
      </c>
      <c r="E553" s="11" t="s">
        <v>463</v>
      </c>
      <c r="F553" s="11">
        <v>20833.330000000002</v>
      </c>
    </row>
    <row r="554" spans="1:6" x14ac:dyDescent="0.25">
      <c r="A554" s="11" t="s">
        <v>379</v>
      </c>
      <c r="B554" s="11" t="s">
        <v>405</v>
      </c>
      <c r="C554" s="199" t="s">
        <v>435</v>
      </c>
      <c r="D554" s="199" t="s">
        <v>462</v>
      </c>
      <c r="E554" s="11" t="s">
        <v>463</v>
      </c>
      <c r="F554" s="11">
        <v>25000</v>
      </c>
    </row>
    <row r="555" spans="1:6" x14ac:dyDescent="0.25">
      <c r="A555" s="11" t="s">
        <v>380</v>
      </c>
      <c r="B555" s="11" t="s">
        <v>405</v>
      </c>
      <c r="C555" s="199" t="s">
        <v>436</v>
      </c>
      <c r="D555" s="199" t="s">
        <v>462</v>
      </c>
      <c r="E555" s="11" t="s">
        <v>463</v>
      </c>
      <c r="F555" s="11">
        <v>17500</v>
      </c>
    </row>
    <row r="556" spans="1:6" x14ac:dyDescent="0.25">
      <c r="A556" s="11" t="s">
        <v>381</v>
      </c>
      <c r="B556" s="11" t="s">
        <v>405</v>
      </c>
      <c r="C556" s="199" t="s">
        <v>437</v>
      </c>
      <c r="D556" s="199" t="s">
        <v>462</v>
      </c>
      <c r="E556" s="11" t="s">
        <v>463</v>
      </c>
      <c r="F556" s="11">
        <v>18333.330000000002</v>
      </c>
    </row>
    <row r="557" spans="1:6" x14ac:dyDescent="0.25">
      <c r="A557" s="11" t="s">
        <v>382</v>
      </c>
      <c r="B557" s="11" t="s">
        <v>405</v>
      </c>
      <c r="C557" s="199" t="s">
        <v>438</v>
      </c>
      <c r="D557" s="199" t="s">
        <v>462</v>
      </c>
      <c r="E557" s="11" t="s">
        <v>463</v>
      </c>
      <c r="F557" s="11">
        <v>30000</v>
      </c>
    </row>
    <row r="558" spans="1:6" x14ac:dyDescent="0.25">
      <c r="A558" s="11" t="s">
        <v>383</v>
      </c>
      <c r="B558" s="11" t="s">
        <v>405</v>
      </c>
      <c r="C558" s="199" t="s">
        <v>439</v>
      </c>
      <c r="D558" s="199" t="s">
        <v>462</v>
      </c>
      <c r="E558" s="11" t="s">
        <v>463</v>
      </c>
      <c r="F558" s="11">
        <v>12500</v>
      </c>
    </row>
    <row r="559" spans="1:6" x14ac:dyDescent="0.25">
      <c r="A559" s="11" t="s">
        <v>384</v>
      </c>
      <c r="B559" s="11" t="s">
        <v>405</v>
      </c>
      <c r="C559" s="199" t="s">
        <v>440</v>
      </c>
      <c r="D559" s="199" t="s">
        <v>462</v>
      </c>
      <c r="E559" s="11" t="s">
        <v>463</v>
      </c>
      <c r="F559" s="11">
        <v>20000</v>
      </c>
    </row>
    <row r="560" spans="1:6" x14ac:dyDescent="0.25">
      <c r="A560" s="11" t="s">
        <v>385</v>
      </c>
      <c r="B560" s="11" t="s">
        <v>405</v>
      </c>
      <c r="C560" s="199" t="s">
        <v>441</v>
      </c>
      <c r="D560" s="199" t="s">
        <v>462</v>
      </c>
      <c r="E560" s="11" t="s">
        <v>463</v>
      </c>
      <c r="F560" s="11">
        <v>15000</v>
      </c>
    </row>
    <row r="561" spans="1:6" x14ac:dyDescent="0.25">
      <c r="A561" s="11" t="s">
        <v>386</v>
      </c>
      <c r="B561" s="11" t="s">
        <v>405</v>
      </c>
      <c r="C561" s="199" t="s">
        <v>442</v>
      </c>
      <c r="D561" s="199" t="s">
        <v>462</v>
      </c>
      <c r="E561" s="11" t="s">
        <v>463</v>
      </c>
      <c r="F561" s="11">
        <v>45833.33</v>
      </c>
    </row>
    <row r="562" spans="1:6" x14ac:dyDescent="0.25">
      <c r="A562" s="11" t="s">
        <v>387</v>
      </c>
      <c r="B562" s="11" t="s">
        <v>405</v>
      </c>
      <c r="C562" s="199" t="s">
        <v>443</v>
      </c>
      <c r="D562" s="199" t="s">
        <v>462</v>
      </c>
      <c r="E562" s="11" t="s">
        <v>463</v>
      </c>
      <c r="F562" s="11">
        <v>10000</v>
      </c>
    </row>
    <row r="563" spans="1:6" x14ac:dyDescent="0.25">
      <c r="A563" s="11" t="s">
        <v>388</v>
      </c>
      <c r="B563" s="11" t="s">
        <v>405</v>
      </c>
      <c r="C563" s="199" t="s">
        <v>444</v>
      </c>
      <c r="D563" s="199" t="s">
        <v>462</v>
      </c>
      <c r="E563" s="11" t="s">
        <v>463</v>
      </c>
      <c r="F563" s="11">
        <v>15000</v>
      </c>
    </row>
    <row r="564" spans="1:6" x14ac:dyDescent="0.25">
      <c r="A564" s="11" t="s">
        <v>389</v>
      </c>
      <c r="B564" s="11" t="s">
        <v>405</v>
      </c>
      <c r="C564" s="199" t="s">
        <v>445</v>
      </c>
      <c r="D564" s="199" t="s">
        <v>462</v>
      </c>
      <c r="E564" s="11" t="s">
        <v>463</v>
      </c>
      <c r="F564" s="11">
        <v>31666.67</v>
      </c>
    </row>
    <row r="565" spans="1:6" x14ac:dyDescent="0.25">
      <c r="A565" s="11" t="s">
        <v>390</v>
      </c>
      <c r="B565" s="11" t="s">
        <v>405</v>
      </c>
      <c r="C565" s="199" t="s">
        <v>446</v>
      </c>
      <c r="D565" s="199" t="s">
        <v>462</v>
      </c>
      <c r="E565" s="11" t="s">
        <v>463</v>
      </c>
      <c r="F565" s="11">
        <v>6021.51</v>
      </c>
    </row>
    <row r="566" spans="1:6" x14ac:dyDescent="0.25">
      <c r="A566" s="11" t="s">
        <v>391</v>
      </c>
      <c r="B566" s="11" t="s">
        <v>405</v>
      </c>
      <c r="C566" s="199" t="s">
        <v>447</v>
      </c>
      <c r="D566" s="199" t="s">
        <v>462</v>
      </c>
      <c r="E566" s="11" t="s">
        <v>463</v>
      </c>
      <c r="F566" s="11">
        <v>35000</v>
      </c>
    </row>
    <row r="567" spans="1:6" x14ac:dyDescent="0.25">
      <c r="A567" s="11" t="s">
        <v>392</v>
      </c>
      <c r="B567" s="11" t="s">
        <v>405</v>
      </c>
      <c r="C567" s="199" t="s">
        <v>448</v>
      </c>
      <c r="D567" s="199" t="s">
        <v>462</v>
      </c>
      <c r="E567" s="11" t="s">
        <v>463</v>
      </c>
      <c r="F567" s="11">
        <v>36666.68</v>
      </c>
    </row>
    <row r="568" spans="1:6" x14ac:dyDescent="0.25">
      <c r="A568" s="11" t="s">
        <v>393</v>
      </c>
      <c r="B568" s="11" t="s">
        <v>405</v>
      </c>
      <c r="C568" s="199" t="s">
        <v>449</v>
      </c>
      <c r="D568" s="199" t="s">
        <v>462</v>
      </c>
      <c r="E568" s="11" t="s">
        <v>463</v>
      </c>
      <c r="F568" s="11">
        <v>20000</v>
      </c>
    </row>
    <row r="569" spans="1:6" x14ac:dyDescent="0.25">
      <c r="A569" s="11" t="s">
        <v>394</v>
      </c>
      <c r="B569" s="11" t="s">
        <v>405</v>
      </c>
      <c r="C569" s="199" t="s">
        <v>450</v>
      </c>
      <c r="D569" s="199" t="s">
        <v>462</v>
      </c>
      <c r="E569" s="11" t="s">
        <v>463</v>
      </c>
      <c r="F569" s="11">
        <v>12791.67</v>
      </c>
    </row>
    <row r="570" spans="1:6" x14ac:dyDescent="0.25">
      <c r="A570" s="11" t="s">
        <v>395</v>
      </c>
      <c r="B570" s="11" t="s">
        <v>405</v>
      </c>
      <c r="C570" s="199" t="s">
        <v>451</v>
      </c>
      <c r="D570" s="199" t="s">
        <v>462</v>
      </c>
      <c r="E570" s="11" t="s">
        <v>463</v>
      </c>
      <c r="F570" s="11">
        <v>20000</v>
      </c>
    </row>
    <row r="571" spans="1:6" x14ac:dyDescent="0.25">
      <c r="A571" s="11" t="s">
        <v>396</v>
      </c>
      <c r="B571" s="11" t="s">
        <v>405</v>
      </c>
      <c r="C571" s="199" t="s">
        <v>452</v>
      </c>
      <c r="D571" s="199" t="s">
        <v>462</v>
      </c>
      <c r="E571" s="11" t="s">
        <v>463</v>
      </c>
      <c r="F571" s="11">
        <v>15000</v>
      </c>
    </row>
    <row r="572" spans="1:6" ht="15" customHeight="1" x14ac:dyDescent="0.25">
      <c r="A572" s="11" t="s">
        <v>397</v>
      </c>
      <c r="B572" s="11" t="s">
        <v>405</v>
      </c>
      <c r="C572" s="199" t="s">
        <v>453</v>
      </c>
      <c r="D572" s="199" t="s">
        <v>462</v>
      </c>
      <c r="E572" s="11" t="s">
        <v>463</v>
      </c>
      <c r="F572" s="11">
        <v>60000</v>
      </c>
    </row>
    <row r="573" spans="1:6" x14ac:dyDescent="0.25">
      <c r="A573" s="11" t="s">
        <v>398</v>
      </c>
      <c r="B573" s="11" t="s">
        <v>405</v>
      </c>
      <c r="C573" s="199" t="s">
        <v>454</v>
      </c>
      <c r="D573" s="199" t="s">
        <v>462</v>
      </c>
      <c r="E573" s="11" t="s">
        <v>463</v>
      </c>
      <c r="F573" s="11">
        <v>40000</v>
      </c>
    </row>
    <row r="574" spans="1:6" x14ac:dyDescent="0.25">
      <c r="A574" s="11" t="s">
        <v>399</v>
      </c>
      <c r="B574" s="11" t="s">
        <v>405</v>
      </c>
      <c r="C574" s="199" t="s">
        <v>455</v>
      </c>
      <c r="D574" s="199" t="s">
        <v>462</v>
      </c>
      <c r="E574" s="11" t="s">
        <v>463</v>
      </c>
      <c r="F574" s="11">
        <v>25000</v>
      </c>
    </row>
    <row r="575" spans="1:6" x14ac:dyDescent="0.25">
      <c r="A575" s="11" t="s">
        <v>400</v>
      </c>
      <c r="B575" s="11" t="s">
        <v>405</v>
      </c>
      <c r="C575" s="199" t="s">
        <v>456</v>
      </c>
      <c r="D575" s="199" t="s">
        <v>462</v>
      </c>
      <c r="E575" s="11" t="s">
        <v>463</v>
      </c>
      <c r="F575" s="11">
        <v>55000</v>
      </c>
    </row>
    <row r="576" spans="1:6" x14ac:dyDescent="0.25">
      <c r="A576" s="11" t="s">
        <v>401</v>
      </c>
      <c r="B576" s="11" t="s">
        <v>405</v>
      </c>
      <c r="C576" s="199" t="s">
        <v>416</v>
      </c>
      <c r="D576" s="199" t="s">
        <v>462</v>
      </c>
      <c r="E576" s="11" t="s">
        <v>463</v>
      </c>
      <c r="F576" s="11">
        <v>0</v>
      </c>
    </row>
    <row r="577" spans="1:11" x14ac:dyDescent="0.25">
      <c r="A577" s="11" t="s">
        <v>402</v>
      </c>
      <c r="B577" s="11" t="s">
        <v>405</v>
      </c>
      <c r="C577" s="199" t="s">
        <v>457</v>
      </c>
      <c r="D577" s="199" t="s">
        <v>462</v>
      </c>
      <c r="E577" s="11" t="s">
        <v>463</v>
      </c>
      <c r="F577" s="11">
        <v>20000</v>
      </c>
    </row>
    <row r="578" spans="1:11" x14ac:dyDescent="0.25">
      <c r="A578" s="11" t="s">
        <v>464</v>
      </c>
      <c r="B578" s="200">
        <v>45482</v>
      </c>
      <c r="C578" s="199" t="s">
        <v>493</v>
      </c>
      <c r="D578" s="199" t="s">
        <v>462</v>
      </c>
      <c r="E578" s="11" t="s">
        <v>463</v>
      </c>
      <c r="F578" s="11">
        <v>33991.94</v>
      </c>
    </row>
    <row r="579" spans="1:11" x14ac:dyDescent="0.25">
      <c r="A579" s="11" t="s">
        <v>465</v>
      </c>
      <c r="B579" s="11" t="s">
        <v>405</v>
      </c>
      <c r="C579" s="199" t="s">
        <v>494</v>
      </c>
      <c r="D579" s="199" t="s">
        <v>462</v>
      </c>
      <c r="E579" s="11" t="s">
        <v>463</v>
      </c>
      <c r="F579" s="11">
        <v>66720.429999999993</v>
      </c>
    </row>
    <row r="580" spans="1:11" x14ac:dyDescent="0.25">
      <c r="A580" s="11" t="s">
        <v>466</v>
      </c>
      <c r="B580" s="11" t="s">
        <v>405</v>
      </c>
      <c r="C580" s="199" t="s">
        <v>495</v>
      </c>
      <c r="D580" s="199" t="s">
        <v>462</v>
      </c>
      <c r="E580" s="11" t="s">
        <v>463</v>
      </c>
      <c r="F580" s="11">
        <v>8541.67</v>
      </c>
    </row>
    <row r="581" spans="1:11" x14ac:dyDescent="0.25">
      <c r="A581" s="11" t="s">
        <v>467</v>
      </c>
      <c r="B581" s="11" t="s">
        <v>405</v>
      </c>
      <c r="C581" s="199" t="s">
        <v>496</v>
      </c>
      <c r="D581" s="199" t="s">
        <v>462</v>
      </c>
      <c r="E581" s="11" t="s">
        <v>463</v>
      </c>
      <c r="F581" s="11">
        <v>16666.669999999998</v>
      </c>
      <c r="K581" s="198"/>
    </row>
    <row r="582" spans="1:11" x14ac:dyDescent="0.25">
      <c r="A582" s="11" t="s">
        <v>468</v>
      </c>
      <c r="B582" s="11" t="s">
        <v>405</v>
      </c>
      <c r="C582" s="199" t="s">
        <v>497</v>
      </c>
      <c r="D582" s="199" t="s">
        <v>462</v>
      </c>
      <c r="E582" s="11" t="s">
        <v>463</v>
      </c>
      <c r="F582" s="11">
        <v>18000</v>
      </c>
    </row>
    <row r="583" spans="1:11" x14ac:dyDescent="0.25">
      <c r="A583" s="11" t="s">
        <v>469</v>
      </c>
      <c r="B583" s="11" t="s">
        <v>405</v>
      </c>
      <c r="C583" s="199" t="s">
        <v>498</v>
      </c>
      <c r="D583" s="199" t="s">
        <v>462</v>
      </c>
      <c r="E583" s="11" t="s">
        <v>463</v>
      </c>
      <c r="F583" s="11">
        <v>8388.89</v>
      </c>
    </row>
    <row r="584" spans="1:11" x14ac:dyDescent="0.25">
      <c r="A584" s="11" t="s">
        <v>470</v>
      </c>
      <c r="B584" s="11" t="s">
        <v>405</v>
      </c>
      <c r="C584" s="199" t="s">
        <v>499</v>
      </c>
      <c r="D584" s="199" t="s">
        <v>462</v>
      </c>
      <c r="E584" s="11" t="s">
        <v>463</v>
      </c>
      <c r="F584" s="11">
        <v>10000</v>
      </c>
    </row>
    <row r="585" spans="1:11" x14ac:dyDescent="0.25">
      <c r="A585" s="11" t="s">
        <v>471</v>
      </c>
      <c r="B585" s="11" t="s">
        <v>472</v>
      </c>
      <c r="C585" s="199" t="s">
        <v>500</v>
      </c>
      <c r="D585" s="199" t="s">
        <v>462</v>
      </c>
      <c r="E585" s="11" t="s">
        <v>463</v>
      </c>
      <c r="F585" s="11">
        <v>8541.67</v>
      </c>
    </row>
    <row r="586" spans="1:11" x14ac:dyDescent="0.25">
      <c r="A586" s="11" t="s">
        <v>473</v>
      </c>
      <c r="B586" s="11" t="s">
        <v>472</v>
      </c>
      <c r="C586" s="199" t="s">
        <v>501</v>
      </c>
      <c r="D586" s="199" t="s">
        <v>459</v>
      </c>
      <c r="E586" s="11" t="s">
        <v>463</v>
      </c>
      <c r="F586" s="11">
        <v>132497.01</v>
      </c>
    </row>
    <row r="587" spans="1:11" x14ac:dyDescent="0.25">
      <c r="A587" s="11" t="s">
        <v>474</v>
      </c>
      <c r="B587" s="11" t="s">
        <v>472</v>
      </c>
      <c r="C587" s="199" t="s">
        <v>502</v>
      </c>
      <c r="D587" s="199" t="s">
        <v>458</v>
      </c>
      <c r="E587" s="11" t="s">
        <v>463</v>
      </c>
      <c r="F587" s="11">
        <v>16551.02</v>
      </c>
    </row>
    <row r="588" spans="1:11" x14ac:dyDescent="0.25">
      <c r="A588" s="11" t="s">
        <v>475</v>
      </c>
      <c r="B588" s="11" t="s">
        <v>476</v>
      </c>
      <c r="C588" s="199" t="s">
        <v>503</v>
      </c>
      <c r="D588" s="199" t="s">
        <v>462</v>
      </c>
      <c r="E588" s="11" t="s">
        <v>463</v>
      </c>
      <c r="F588" s="11">
        <v>25000</v>
      </c>
    </row>
    <row r="589" spans="1:11" x14ac:dyDescent="0.25">
      <c r="A589" s="11" t="s">
        <v>477</v>
      </c>
      <c r="B589" s="11" t="s">
        <v>476</v>
      </c>
      <c r="C589" s="199" t="s">
        <v>504</v>
      </c>
      <c r="D589" s="199" t="s">
        <v>460</v>
      </c>
      <c r="E589" s="11" t="s">
        <v>463</v>
      </c>
      <c r="F589" s="11">
        <v>100000</v>
      </c>
    </row>
    <row r="590" spans="1:11" x14ac:dyDescent="0.25">
      <c r="A590" s="11" t="s">
        <v>478</v>
      </c>
      <c r="B590" s="11" t="s">
        <v>476</v>
      </c>
      <c r="C590" s="199" t="s">
        <v>505</v>
      </c>
      <c r="D590" s="199" t="s">
        <v>459</v>
      </c>
      <c r="E590" s="11" t="s">
        <v>463</v>
      </c>
      <c r="F590" s="11">
        <v>98000</v>
      </c>
    </row>
    <row r="591" spans="1:11" x14ac:dyDescent="0.25">
      <c r="A591" s="11" t="s">
        <v>479</v>
      </c>
      <c r="B591" s="11" t="s">
        <v>476</v>
      </c>
      <c r="C591" s="199" t="s">
        <v>506</v>
      </c>
      <c r="D591" s="199" t="s">
        <v>458</v>
      </c>
      <c r="E591" s="11" t="s">
        <v>463</v>
      </c>
      <c r="F591" s="11">
        <v>20224.080000000002</v>
      </c>
    </row>
    <row r="592" spans="1:11" x14ac:dyDescent="0.25">
      <c r="A592" s="11" t="s">
        <v>480</v>
      </c>
      <c r="B592" s="11" t="s">
        <v>476</v>
      </c>
      <c r="C592" s="199" t="s">
        <v>507</v>
      </c>
      <c r="D592" s="199" t="s">
        <v>458</v>
      </c>
      <c r="E592" s="11" t="s">
        <v>463</v>
      </c>
      <c r="F592" s="11">
        <v>22129.43</v>
      </c>
    </row>
    <row r="593" spans="1:25" x14ac:dyDescent="0.25">
      <c r="A593" s="11" t="s">
        <v>481</v>
      </c>
      <c r="B593" s="11" t="s">
        <v>476</v>
      </c>
      <c r="C593" s="199" t="s">
        <v>508</v>
      </c>
      <c r="D593" s="199" t="s">
        <v>458</v>
      </c>
      <c r="E593" s="11" t="s">
        <v>463</v>
      </c>
      <c r="F593" s="11">
        <v>16164.32</v>
      </c>
    </row>
    <row r="594" spans="1:25" x14ac:dyDescent="0.25">
      <c r="A594" s="11" t="s">
        <v>482</v>
      </c>
      <c r="B594" s="11" t="s">
        <v>476</v>
      </c>
      <c r="C594" s="199" t="s">
        <v>509</v>
      </c>
      <c r="D594" s="199" t="s">
        <v>458</v>
      </c>
      <c r="E594" s="11" t="s">
        <v>463</v>
      </c>
      <c r="F594" s="11">
        <v>53984.800000000003</v>
      </c>
    </row>
    <row r="595" spans="1:25" x14ac:dyDescent="0.25">
      <c r="A595" s="11" t="s">
        <v>483</v>
      </c>
      <c r="B595" s="11" t="s">
        <v>476</v>
      </c>
      <c r="C595" s="199" t="s">
        <v>510</v>
      </c>
      <c r="D595" s="199" t="s">
        <v>458</v>
      </c>
      <c r="E595" s="11" t="s">
        <v>463</v>
      </c>
      <c r="F595" s="11">
        <v>29527.17</v>
      </c>
    </row>
    <row r="596" spans="1:25" x14ac:dyDescent="0.25">
      <c r="A596" s="11" t="s">
        <v>484</v>
      </c>
      <c r="B596" s="11" t="s">
        <v>485</v>
      </c>
      <c r="C596" s="199" t="s">
        <v>511</v>
      </c>
      <c r="D596" s="199" t="s">
        <v>458</v>
      </c>
      <c r="E596" s="11" t="s">
        <v>463</v>
      </c>
      <c r="F596" s="11">
        <v>22588.33</v>
      </c>
    </row>
    <row r="597" spans="1:25" x14ac:dyDescent="0.25">
      <c r="A597" s="11" t="s">
        <v>486</v>
      </c>
      <c r="B597" s="11" t="s">
        <v>485</v>
      </c>
      <c r="C597" s="199" t="s">
        <v>512</v>
      </c>
      <c r="D597" s="199" t="s">
        <v>458</v>
      </c>
      <c r="E597" s="11" t="s">
        <v>463</v>
      </c>
      <c r="F597" s="11">
        <v>24341.97</v>
      </c>
    </row>
    <row r="598" spans="1:25" x14ac:dyDescent="0.25">
      <c r="A598" s="11" t="s">
        <v>487</v>
      </c>
      <c r="B598" s="11" t="s">
        <v>485</v>
      </c>
      <c r="C598" s="199" t="s">
        <v>513</v>
      </c>
      <c r="D598" s="199" t="s">
        <v>458</v>
      </c>
      <c r="E598" s="11" t="s">
        <v>463</v>
      </c>
      <c r="F598" s="11">
        <v>28103.91</v>
      </c>
    </row>
    <row r="599" spans="1:25" x14ac:dyDescent="0.25">
      <c r="A599" s="11" t="s">
        <v>488</v>
      </c>
      <c r="B599" s="11" t="s">
        <v>485</v>
      </c>
      <c r="C599" s="199" t="s">
        <v>514</v>
      </c>
      <c r="D599" s="199" t="s">
        <v>458</v>
      </c>
      <c r="E599" s="11" t="s">
        <v>463</v>
      </c>
      <c r="F599" s="11">
        <v>17239.11</v>
      </c>
    </row>
    <row r="600" spans="1:25" x14ac:dyDescent="0.25">
      <c r="A600" s="11" t="s">
        <v>489</v>
      </c>
      <c r="B600" s="11" t="s">
        <v>485</v>
      </c>
      <c r="C600" s="199" t="s">
        <v>515</v>
      </c>
      <c r="D600" s="199" t="s">
        <v>458</v>
      </c>
      <c r="E600" s="11" t="s">
        <v>463</v>
      </c>
      <c r="F600" s="11">
        <v>34321.86</v>
      </c>
    </row>
    <row r="601" spans="1:25" x14ac:dyDescent="0.25">
      <c r="A601" s="11" t="s">
        <v>490</v>
      </c>
      <c r="B601" s="11" t="s">
        <v>485</v>
      </c>
      <c r="C601" s="199" t="s">
        <v>516</v>
      </c>
      <c r="D601" s="199" t="s">
        <v>458</v>
      </c>
      <c r="E601" s="11" t="s">
        <v>463</v>
      </c>
      <c r="F601" s="11">
        <v>192905.4</v>
      </c>
    </row>
    <row r="602" spans="1:25" x14ac:dyDescent="0.25">
      <c r="A602" s="11" t="s">
        <v>491</v>
      </c>
      <c r="B602" s="11" t="s">
        <v>492</v>
      </c>
      <c r="C602" s="199" t="s">
        <v>517</v>
      </c>
      <c r="D602" s="199" t="s">
        <v>458</v>
      </c>
      <c r="E602" s="11" t="s">
        <v>463</v>
      </c>
      <c r="F602" s="11">
        <v>16766.740000000002</v>
      </c>
    </row>
    <row r="603" spans="1:25" ht="21" x14ac:dyDescent="0.35">
      <c r="A603" s="201" t="s">
        <v>519</v>
      </c>
      <c r="B603" s="201"/>
      <c r="C603" s="201"/>
      <c r="D603" s="202">
        <v>3775778.74</v>
      </c>
      <c r="E603" s="202"/>
      <c r="F603" s="202"/>
      <c r="G603" s="197"/>
      <c r="H603" s="197"/>
      <c r="I603" s="197"/>
      <c r="O603" t="s">
        <v>518</v>
      </c>
      <c r="Y603" t="s">
        <v>518</v>
      </c>
    </row>
  </sheetData>
  <mergeCells count="45">
    <mergeCell ref="A270:D270"/>
    <mergeCell ref="A11:D11"/>
    <mergeCell ref="A12:D12"/>
    <mergeCell ref="A247:D247"/>
    <mergeCell ref="A248:D248"/>
    <mergeCell ref="A269:D269"/>
    <mergeCell ref="A366:D366"/>
    <mergeCell ref="A367:D367"/>
    <mergeCell ref="A411:C411"/>
    <mergeCell ref="A413:D413"/>
    <mergeCell ref="A330:C330"/>
    <mergeCell ref="A335:D335"/>
    <mergeCell ref="A336:D336"/>
    <mergeCell ref="A337:D337"/>
    <mergeCell ref="A338:D338"/>
    <mergeCell ref="A344:C344"/>
    <mergeCell ref="A444:C444"/>
    <mergeCell ref="A414:D414"/>
    <mergeCell ref="A415:D415"/>
    <mergeCell ref="A416:D416"/>
    <mergeCell ref="A428:D428"/>
    <mergeCell ref="A429:D429"/>
    <mergeCell ref="A430:D430"/>
    <mergeCell ref="A431:D431"/>
    <mergeCell ref="A437:D437"/>
    <mergeCell ref="A438:D438"/>
    <mergeCell ref="A439:D439"/>
    <mergeCell ref="A440:D440"/>
    <mergeCell ref="A498:B498"/>
    <mergeCell ref="B450:C450"/>
    <mergeCell ref="A465:E465"/>
    <mergeCell ref="A466:E466"/>
    <mergeCell ref="A467:E467"/>
    <mergeCell ref="A468:E468"/>
    <mergeCell ref="A474:B474"/>
    <mergeCell ref="A477:E477"/>
    <mergeCell ref="A485:B485"/>
    <mergeCell ref="B488:C488"/>
    <mergeCell ref="A491:B491"/>
    <mergeCell ref="B494:C494"/>
    <mergeCell ref="A603:C603"/>
    <mergeCell ref="D603:F603"/>
    <mergeCell ref="A500:G500"/>
    <mergeCell ref="A501:G501"/>
    <mergeCell ref="E509:F509"/>
  </mergeCells>
  <pageMargins left="0.7" right="0.7" top="0.75" bottom="0.75" header="0.3" footer="0.3"/>
  <pageSetup scale="44" orientation="portrait" verticalDpi="0" r:id="rId1"/>
  <rowBreaks count="5" manualBreakCount="5">
    <brk id="193" max="10" man="1"/>
    <brk id="245" max="10" man="1"/>
    <brk id="333" max="10" man="1"/>
    <brk id="426" max="10" man="1"/>
    <brk id="515" max="10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T85"/>
  <sheetViews>
    <sheetView showGridLines="0" view="pageBreakPreview" topLeftCell="C1" zoomScale="50" zoomScaleNormal="85" zoomScaleSheetLayoutView="50" workbookViewId="0">
      <pane xSplit="3" ySplit="8" topLeftCell="F9" activePane="bottomRight" state="frozen"/>
      <selection activeCell="C1" sqref="C1"/>
      <selection pane="topRight" activeCell="F1" sqref="F1"/>
      <selection pane="bottomLeft" activeCell="C9" sqref="C9"/>
      <selection pane="bottomRight" activeCell="C3" sqref="C3:R3"/>
    </sheetView>
  </sheetViews>
  <sheetFormatPr baseColWidth="10" defaultColWidth="11.42578125" defaultRowHeight="21" x14ac:dyDescent="0.35"/>
  <cols>
    <col min="1" max="2" width="0" hidden="1" customWidth="1"/>
    <col min="3" max="3" width="65.7109375" style="241" customWidth="1"/>
    <col min="4" max="4" width="33.7109375" style="240" customWidth="1"/>
    <col min="5" max="5" width="25.85546875" style="238" customWidth="1"/>
    <col min="6" max="6" width="23.5703125" style="238" bestFit="1" customWidth="1"/>
    <col min="7" max="7" width="24.140625" style="238" bestFit="1" customWidth="1"/>
    <col min="8" max="8" width="21.28515625" style="238" bestFit="1" customWidth="1"/>
    <col min="9" max="9" width="21.5703125" style="238" bestFit="1" customWidth="1"/>
    <col min="10" max="10" width="21.28515625" style="239" bestFit="1" customWidth="1"/>
    <col min="11" max="11" width="19.85546875" style="238" bestFit="1" customWidth="1"/>
    <col min="12" max="12" width="20.140625" style="238" bestFit="1" customWidth="1"/>
    <col min="13" max="13" width="14.42578125" style="238" customWidth="1"/>
    <col min="14" max="14" width="14.5703125" style="238" customWidth="1"/>
    <col min="15" max="15" width="13.28515625" style="238" customWidth="1"/>
    <col min="16" max="17" width="14.42578125" style="237" bestFit="1" customWidth="1"/>
    <col min="18" max="18" width="21.28515625" style="237" bestFit="1" customWidth="1"/>
    <col min="19" max="19" width="1.7109375" style="237" customWidth="1"/>
    <col min="20" max="20" width="12.5703125" bestFit="1" customWidth="1"/>
  </cols>
  <sheetData>
    <row r="1" spans="3:20" ht="28.5" customHeight="1" x14ac:dyDescent="0.25">
      <c r="C1" s="298" t="s">
        <v>615</v>
      </c>
      <c r="D1" s="297"/>
      <c r="E1" s="297"/>
      <c r="F1" s="297"/>
      <c r="G1" s="297"/>
      <c r="H1" s="297"/>
      <c r="I1" s="297"/>
      <c r="J1" s="297"/>
      <c r="K1" s="297"/>
      <c r="L1" s="297"/>
      <c r="M1" s="297"/>
      <c r="N1" s="297"/>
      <c r="O1" s="297"/>
      <c r="P1" s="297"/>
      <c r="Q1" s="297"/>
      <c r="R1" s="297"/>
      <c r="S1" s="296"/>
    </row>
    <row r="2" spans="3:20" ht="21.75" customHeight="1" x14ac:dyDescent="0.25">
      <c r="C2" s="295" t="s">
        <v>614</v>
      </c>
      <c r="D2" s="294"/>
      <c r="E2" s="294"/>
      <c r="F2" s="294"/>
      <c r="G2" s="294"/>
      <c r="H2" s="294"/>
      <c r="I2" s="294"/>
      <c r="J2" s="294"/>
      <c r="K2" s="294"/>
      <c r="L2" s="294"/>
      <c r="M2" s="294"/>
      <c r="N2" s="294"/>
      <c r="O2" s="294"/>
      <c r="P2" s="294"/>
      <c r="Q2" s="294"/>
      <c r="R2" s="294"/>
      <c r="S2" s="288"/>
    </row>
    <row r="3" spans="3:20" ht="15" customHeight="1" x14ac:dyDescent="0.25">
      <c r="C3" s="293">
        <v>2024</v>
      </c>
      <c r="D3" s="292"/>
      <c r="E3" s="292"/>
      <c r="F3" s="292"/>
      <c r="G3" s="292"/>
      <c r="H3" s="292"/>
      <c r="I3" s="292"/>
      <c r="J3" s="292"/>
      <c r="K3" s="292"/>
      <c r="L3" s="292"/>
      <c r="M3" s="292"/>
      <c r="N3" s="292"/>
      <c r="O3" s="292"/>
      <c r="P3" s="292"/>
      <c r="Q3" s="292"/>
      <c r="R3" s="292"/>
      <c r="S3" s="291"/>
    </row>
    <row r="4" spans="3:20" ht="27" customHeight="1" x14ac:dyDescent="0.25">
      <c r="C4" s="290" t="s">
        <v>613</v>
      </c>
      <c r="D4" s="289"/>
      <c r="E4" s="289"/>
      <c r="F4" s="289"/>
      <c r="G4" s="289"/>
      <c r="H4" s="289"/>
      <c r="I4" s="289"/>
      <c r="J4" s="289"/>
      <c r="K4" s="289"/>
      <c r="L4" s="289"/>
      <c r="M4" s="289"/>
      <c r="N4" s="289"/>
      <c r="O4" s="289"/>
      <c r="P4" s="289"/>
      <c r="Q4" s="289"/>
      <c r="R4" s="289"/>
      <c r="S4" s="288"/>
    </row>
    <row r="5" spans="3:20" ht="21.75" customHeight="1" x14ac:dyDescent="0.25">
      <c r="C5" s="289" t="s">
        <v>612</v>
      </c>
      <c r="D5" s="289"/>
      <c r="E5" s="289"/>
      <c r="F5" s="289"/>
      <c r="G5" s="289"/>
      <c r="H5" s="289"/>
      <c r="I5" s="289"/>
      <c r="J5" s="289"/>
      <c r="K5" s="289"/>
      <c r="L5" s="289"/>
      <c r="M5" s="289"/>
      <c r="N5" s="289"/>
      <c r="O5" s="289"/>
      <c r="P5" s="289"/>
      <c r="Q5" s="289"/>
      <c r="R5" s="289"/>
      <c r="S5" s="288"/>
    </row>
    <row r="6" spans="3:20" ht="9.75" customHeight="1" x14ac:dyDescent="0.35"/>
    <row r="7" spans="3:20" s="273" customFormat="1" ht="25.5" customHeight="1" x14ac:dyDescent="0.25">
      <c r="C7" s="281" t="s">
        <v>611</v>
      </c>
      <c r="D7" s="287" t="s">
        <v>610</v>
      </c>
      <c r="E7" s="286" t="s">
        <v>609</v>
      </c>
      <c r="F7" s="285" t="s">
        <v>608</v>
      </c>
      <c r="G7" s="284"/>
      <c r="H7" s="284"/>
      <c r="I7" s="284"/>
      <c r="J7" s="284"/>
      <c r="K7" s="284"/>
      <c r="L7" s="284"/>
      <c r="M7" s="284"/>
      <c r="N7" s="284"/>
      <c r="O7" s="284"/>
      <c r="P7" s="284"/>
      <c r="Q7" s="284"/>
      <c r="R7" s="283"/>
      <c r="S7" s="282"/>
    </row>
    <row r="8" spans="3:20" s="273" customFormat="1" x14ac:dyDescent="0.35">
      <c r="C8" s="281"/>
      <c r="D8" s="280"/>
      <c r="E8" s="279"/>
      <c r="F8" s="277" t="s">
        <v>607</v>
      </c>
      <c r="G8" s="277" t="s">
        <v>606</v>
      </c>
      <c r="H8" s="277" t="s">
        <v>605</v>
      </c>
      <c r="I8" s="277" t="s">
        <v>604</v>
      </c>
      <c r="J8" s="278" t="s">
        <v>603</v>
      </c>
      <c r="K8" s="277" t="s">
        <v>602</v>
      </c>
      <c r="L8" s="276" t="s">
        <v>601</v>
      </c>
      <c r="M8" s="277" t="s">
        <v>600</v>
      </c>
      <c r="N8" s="277" t="s">
        <v>599</v>
      </c>
      <c r="O8" s="277" t="s">
        <v>598</v>
      </c>
      <c r="P8" s="277" t="s">
        <v>597</v>
      </c>
      <c r="Q8" s="276" t="s">
        <v>596</v>
      </c>
      <c r="R8" s="275" t="s">
        <v>595</v>
      </c>
      <c r="S8" s="274"/>
    </row>
    <row r="9" spans="3:20" s="238" customFormat="1" x14ac:dyDescent="0.35">
      <c r="C9" s="263" t="s">
        <v>594</v>
      </c>
      <c r="D9" s="272"/>
      <c r="E9" s="271"/>
      <c r="F9" s="271"/>
      <c r="G9" s="271"/>
      <c r="H9" s="271"/>
      <c r="I9" s="271"/>
      <c r="J9" s="266"/>
      <c r="K9" s="271"/>
      <c r="L9" s="271"/>
      <c r="M9" s="271"/>
      <c r="N9" s="271"/>
      <c r="O9" s="271"/>
      <c r="P9" s="271"/>
      <c r="Q9" s="271"/>
      <c r="R9" s="270"/>
      <c r="S9" s="270"/>
    </row>
    <row r="10" spans="3:20" ht="15.75" x14ac:dyDescent="0.25">
      <c r="C10" s="258" t="s">
        <v>593</v>
      </c>
      <c r="D10" s="265">
        <f>D11+D12+D13+D14+D15</f>
        <v>1048837773</v>
      </c>
      <c r="E10" s="265">
        <f>E11+E12+E13+E14+E15</f>
        <v>1049330550.87</v>
      </c>
      <c r="F10" s="269">
        <f>SUM(F11:F15)</f>
        <v>58067773.660000004</v>
      </c>
      <c r="G10" s="269">
        <f>SUM(G11:G15)</f>
        <v>68840467.269999996</v>
      </c>
      <c r="H10" s="261">
        <f>SUM(H11:H15)</f>
        <v>88805345.150000006</v>
      </c>
      <c r="I10" s="261">
        <f>SUM(I11:I15)</f>
        <v>81957971.439999998</v>
      </c>
      <c r="J10" s="261">
        <f>SUM(J11:J15)</f>
        <v>107150439.81</v>
      </c>
      <c r="K10" s="261">
        <f>SUM(K11:K15)</f>
        <v>86847567.840000004</v>
      </c>
      <c r="L10" s="261">
        <f>SUM(L11:L15)</f>
        <v>88276195.549999997</v>
      </c>
      <c r="M10" s="261">
        <f>SUM(M11:M15)</f>
        <v>0</v>
      </c>
      <c r="N10" s="261">
        <f>SUM(N11:N15)</f>
        <v>0</v>
      </c>
      <c r="O10" s="266">
        <f>SUM(O11:O15)</f>
        <v>0</v>
      </c>
      <c r="P10" s="266">
        <f>SUM(P11:P15)</f>
        <v>0</v>
      </c>
      <c r="Q10" s="266">
        <f>SUM(Q11:Q15)</f>
        <v>0</v>
      </c>
      <c r="R10" s="261">
        <f>SUM(F10:Q10)</f>
        <v>579945760.71999991</v>
      </c>
      <c r="S10" s="261"/>
      <c r="T10" s="250"/>
    </row>
    <row r="11" spans="3:20" ht="22.5" customHeight="1" x14ac:dyDescent="0.25">
      <c r="C11" s="256" t="s">
        <v>592</v>
      </c>
      <c r="D11" s="264">
        <v>746579442</v>
      </c>
      <c r="E11" s="264">
        <v>784393577.87</v>
      </c>
      <c r="F11" s="264">
        <v>54678766.32</v>
      </c>
      <c r="G11" s="259">
        <v>56083167.280000001</v>
      </c>
      <c r="H11" s="259">
        <v>60360660.329999998</v>
      </c>
      <c r="I11" s="259">
        <v>65890245.57</v>
      </c>
      <c r="J11" s="259">
        <v>61068709.329999998</v>
      </c>
      <c r="K11" s="259">
        <v>60740436.609999999</v>
      </c>
      <c r="L11" s="259">
        <v>70497102.689999998</v>
      </c>
      <c r="M11" s="259"/>
      <c r="N11" s="259"/>
      <c r="O11" s="259"/>
      <c r="P11" s="259"/>
      <c r="Q11" s="259"/>
      <c r="R11" s="259">
        <f>SUM(F11:Q11)</f>
        <v>429319088.13</v>
      </c>
      <c r="S11" s="259"/>
      <c r="T11" s="250"/>
    </row>
    <row r="12" spans="3:20" ht="22.5" customHeight="1" x14ac:dyDescent="0.25">
      <c r="C12" s="256" t="s">
        <v>591</v>
      </c>
      <c r="D12" s="264">
        <v>83265808</v>
      </c>
      <c r="E12" s="264">
        <v>92444450</v>
      </c>
      <c r="F12" s="264">
        <v>3060000</v>
      </c>
      <c r="G12" s="259">
        <v>60000</v>
      </c>
      <c r="H12" s="259">
        <v>3060000</v>
      </c>
      <c r="I12" s="259">
        <v>3000000</v>
      </c>
      <c r="J12" s="259">
        <v>45880882.950000003</v>
      </c>
      <c r="K12" s="259">
        <v>120000</v>
      </c>
      <c r="L12" s="259">
        <v>9625850.8200000003</v>
      </c>
      <c r="M12" s="259"/>
      <c r="N12" s="259"/>
      <c r="O12" s="259"/>
      <c r="P12" s="259"/>
      <c r="Q12" s="259"/>
      <c r="R12" s="259">
        <f>SUM(F12:Q12)</f>
        <v>64806733.770000003</v>
      </c>
      <c r="S12" s="259"/>
      <c r="T12" s="250"/>
    </row>
    <row r="13" spans="3:20" ht="22.5" customHeight="1" x14ac:dyDescent="0.25">
      <c r="C13" s="256" t="s">
        <v>590</v>
      </c>
      <c r="D13" s="264">
        <v>2388571</v>
      </c>
      <c r="E13" s="264">
        <v>2388571</v>
      </c>
      <c r="F13" s="264">
        <v>170000</v>
      </c>
      <c r="G13" s="259">
        <v>95000</v>
      </c>
      <c r="H13" s="259">
        <v>45000</v>
      </c>
      <c r="I13" s="259">
        <v>175000</v>
      </c>
      <c r="J13" s="259">
        <v>60000</v>
      </c>
      <c r="K13" s="259">
        <v>95000</v>
      </c>
      <c r="L13" s="259">
        <v>80000</v>
      </c>
      <c r="M13" s="259"/>
      <c r="N13" s="259"/>
      <c r="O13" s="259"/>
      <c r="P13" s="259"/>
      <c r="Q13" s="259"/>
      <c r="R13" s="259">
        <f>SUM(F13:Q13)</f>
        <v>720000</v>
      </c>
      <c r="S13" s="259"/>
      <c r="T13" s="250"/>
    </row>
    <row r="14" spans="3:20" ht="22.5" customHeight="1" x14ac:dyDescent="0.25">
      <c r="C14" s="256" t="s">
        <v>589</v>
      </c>
      <c r="D14" s="264">
        <v>66205406</v>
      </c>
      <c r="E14" s="264">
        <v>19705406</v>
      </c>
      <c r="F14" s="264">
        <v>0</v>
      </c>
      <c r="G14" s="259">
        <v>0</v>
      </c>
      <c r="H14" s="259">
        <v>0</v>
      </c>
      <c r="I14" s="259">
        <v>0</v>
      </c>
      <c r="J14" s="259">
        <v>0</v>
      </c>
      <c r="K14" s="259"/>
      <c r="L14" s="259">
        <v>7960000</v>
      </c>
      <c r="M14" s="259"/>
      <c r="N14" s="259"/>
      <c r="O14" s="259"/>
      <c r="P14" s="259"/>
      <c r="Q14" s="259"/>
      <c r="R14" s="259">
        <f>SUM(F14:Q14)</f>
        <v>7960000</v>
      </c>
      <c r="S14" s="259"/>
      <c r="T14" s="250"/>
    </row>
    <row r="15" spans="3:20" ht="22.5" customHeight="1" x14ac:dyDescent="0.25">
      <c r="C15" s="256" t="s">
        <v>588</v>
      </c>
      <c r="D15" s="264">
        <v>150398546</v>
      </c>
      <c r="E15" s="264">
        <v>150398546</v>
      </c>
      <c r="F15" s="264">
        <v>159007.34</v>
      </c>
      <c r="G15" s="259">
        <v>12602299.99</v>
      </c>
      <c r="H15" s="259">
        <v>25339684.82</v>
      </c>
      <c r="I15" s="259">
        <v>12892725.869999999</v>
      </c>
      <c r="J15" s="259">
        <v>140847.53</v>
      </c>
      <c r="K15" s="259">
        <v>25892131.23</v>
      </c>
      <c r="L15" s="259">
        <v>113242.04000000097</v>
      </c>
      <c r="M15" s="259"/>
      <c r="N15" s="259"/>
      <c r="O15" s="259"/>
      <c r="P15" s="259"/>
      <c r="Q15" s="259"/>
      <c r="R15" s="259">
        <f>SUM(F15:Q15)</f>
        <v>77139938.820000008</v>
      </c>
      <c r="S15" s="259"/>
      <c r="T15" s="250"/>
    </row>
    <row r="16" spans="3:20" ht="19.5" customHeight="1" x14ac:dyDescent="0.25">
      <c r="C16" s="258" t="s">
        <v>587</v>
      </c>
      <c r="D16" s="265">
        <f>D17+D18+D19+D20+D21+D22+D23+D24+D25</f>
        <v>284131625</v>
      </c>
      <c r="E16" s="265">
        <f>E17+E18+E19+E20+E21+E22+E23+E24+E25</f>
        <v>272454029.25</v>
      </c>
      <c r="F16" s="265">
        <f>F17+F18+F19+F20+F21+F22+F23+F24+F25</f>
        <v>21940623.68</v>
      </c>
      <c r="G16" s="265">
        <f>G17+G18+G19+G20+G21+G22+G23+G24+G25</f>
        <v>17878795.729999997</v>
      </c>
      <c r="H16" s="261">
        <f>SUM(H17:H25)</f>
        <v>26184044.960000001</v>
      </c>
      <c r="I16" s="261">
        <f>SUM(I17:I25)</f>
        <v>16245303.620000001</v>
      </c>
      <c r="J16" s="261">
        <f>SUM(J17:J25)</f>
        <v>16196748.119999997</v>
      </c>
      <c r="K16" s="261">
        <f>SUM(K17:K25)</f>
        <v>21360010.299999997</v>
      </c>
      <c r="L16" s="261">
        <f>SUM(L17:L25)</f>
        <v>18275646.960000001</v>
      </c>
      <c r="M16" s="261">
        <f>SUM(M17:M25)</f>
        <v>0</v>
      </c>
      <c r="N16" s="261">
        <f>SUM(N17:N25)</f>
        <v>0</v>
      </c>
      <c r="O16" s="261">
        <f>SUM(O17:O25)</f>
        <v>0</v>
      </c>
      <c r="P16" s="261">
        <f>SUM(P17:P25)</f>
        <v>0</v>
      </c>
      <c r="Q16" s="266">
        <f>SUM(Q17:Q25)</f>
        <v>0</v>
      </c>
      <c r="R16" s="261">
        <f>SUM(F16:Q16)</f>
        <v>138081173.36999997</v>
      </c>
      <c r="S16" s="261"/>
      <c r="T16" s="250"/>
    </row>
    <row r="17" spans="3:20" ht="19.5" customHeight="1" x14ac:dyDescent="0.25">
      <c r="C17" s="256" t="s">
        <v>586</v>
      </c>
      <c r="D17" s="264">
        <v>39426132</v>
      </c>
      <c r="E17" s="264">
        <v>37890234.119999997</v>
      </c>
      <c r="F17" s="264">
        <v>385974.32</v>
      </c>
      <c r="G17" s="259">
        <v>2803828.26</v>
      </c>
      <c r="H17" s="259">
        <v>1952376.58</v>
      </c>
      <c r="I17" s="259">
        <v>2322956.56</v>
      </c>
      <c r="J17" s="259">
        <v>2507480.7799999998</v>
      </c>
      <c r="K17" s="259">
        <v>2373874.5</v>
      </c>
      <c r="L17" s="259">
        <v>2477331.0299999998</v>
      </c>
      <c r="M17" s="259"/>
      <c r="N17" s="259"/>
      <c r="O17" s="259"/>
      <c r="P17" s="259"/>
      <c r="Q17" s="259"/>
      <c r="R17" s="259">
        <f>SUM(F17:Q17)</f>
        <v>14823822.029999999</v>
      </c>
      <c r="S17" s="259"/>
      <c r="T17" s="250"/>
    </row>
    <row r="18" spans="3:20" ht="17.25" customHeight="1" x14ac:dyDescent="0.25">
      <c r="C18" s="256" t="s">
        <v>585</v>
      </c>
      <c r="D18" s="264">
        <v>29398510</v>
      </c>
      <c r="E18" s="264">
        <v>29398510</v>
      </c>
      <c r="F18" s="264">
        <v>1927691</v>
      </c>
      <c r="G18" s="259">
        <v>5433904.5599999996</v>
      </c>
      <c r="H18" s="259">
        <v>2962998.99</v>
      </c>
      <c r="I18" s="259">
        <v>8983</v>
      </c>
      <c r="J18" s="259">
        <v>2294503</v>
      </c>
      <c r="K18" s="259">
        <v>962094.84</v>
      </c>
      <c r="L18" s="259">
        <v>1628417.74</v>
      </c>
      <c r="M18" s="259"/>
      <c r="N18" s="259"/>
      <c r="O18" s="259"/>
      <c r="P18" s="259"/>
      <c r="Q18" s="259"/>
      <c r="R18" s="259">
        <f>SUM(F18:Q18)</f>
        <v>15218593.130000001</v>
      </c>
      <c r="S18" s="259"/>
      <c r="T18" s="250"/>
    </row>
    <row r="19" spans="3:20" ht="24" customHeight="1" x14ac:dyDescent="0.25">
      <c r="C19" s="256" t="s">
        <v>584</v>
      </c>
      <c r="D19" s="264">
        <v>10535188</v>
      </c>
      <c r="E19" s="264">
        <v>8364474.1299999999</v>
      </c>
      <c r="F19" s="264">
        <v>864981.76</v>
      </c>
      <c r="G19" s="259">
        <v>683853.24</v>
      </c>
      <c r="H19" s="259">
        <v>215766.35</v>
      </c>
      <c r="I19" s="259">
        <v>839930.6</v>
      </c>
      <c r="J19" s="259">
        <v>314708.09999999998</v>
      </c>
      <c r="K19" s="259">
        <v>389670</v>
      </c>
      <c r="L19" s="259">
        <v>193585.02</v>
      </c>
      <c r="M19" s="259"/>
      <c r="N19" s="259"/>
      <c r="O19" s="259"/>
      <c r="P19" s="259"/>
      <c r="Q19" s="259"/>
      <c r="R19" s="259">
        <f>SUM(F19:Q19)</f>
        <v>3502495.0700000003</v>
      </c>
      <c r="S19" s="259"/>
      <c r="T19" s="250"/>
    </row>
    <row r="20" spans="3:20" ht="25.5" customHeight="1" x14ac:dyDescent="0.25">
      <c r="C20" s="256" t="s">
        <v>583</v>
      </c>
      <c r="D20" s="264">
        <v>2533072</v>
      </c>
      <c r="E20" s="264">
        <v>2433072</v>
      </c>
      <c r="F20" s="264">
        <v>97140.3</v>
      </c>
      <c r="G20" s="259">
        <v>147095</v>
      </c>
      <c r="H20" s="259">
        <v>176800</v>
      </c>
      <c r="I20" s="259">
        <v>178149</v>
      </c>
      <c r="J20" s="259">
        <v>106952</v>
      </c>
      <c r="K20" s="259">
        <v>133299</v>
      </c>
      <c r="L20" s="259">
        <v>7560</v>
      </c>
      <c r="M20" s="259"/>
      <c r="N20" s="259"/>
      <c r="O20" s="259"/>
      <c r="P20" s="259"/>
      <c r="Q20" s="259"/>
      <c r="R20" s="259">
        <f>SUM(F20:Q20)</f>
        <v>846995.3</v>
      </c>
      <c r="S20" s="259"/>
      <c r="T20" s="250"/>
    </row>
    <row r="21" spans="3:20" ht="24" customHeight="1" x14ac:dyDescent="0.25">
      <c r="C21" s="256" t="s">
        <v>582</v>
      </c>
      <c r="D21" s="264">
        <v>26280632</v>
      </c>
      <c r="E21" s="264">
        <v>22458568</v>
      </c>
      <c r="F21" s="264">
        <v>245913.05</v>
      </c>
      <c r="G21" s="259">
        <v>161970.4</v>
      </c>
      <c r="H21" s="259">
        <v>974840</v>
      </c>
      <c r="I21" s="259">
        <v>243745</v>
      </c>
      <c r="J21" s="259">
        <v>122092.5</v>
      </c>
      <c r="K21" s="259">
        <v>246538.4</v>
      </c>
      <c r="L21" s="259">
        <v>80690</v>
      </c>
      <c r="M21" s="259"/>
      <c r="N21" s="259"/>
      <c r="O21" s="259"/>
      <c r="P21" s="259"/>
      <c r="Q21" s="259"/>
      <c r="R21" s="259">
        <f>SUM(F21:Q21)</f>
        <v>2075789.3499999999</v>
      </c>
      <c r="S21" s="259"/>
      <c r="T21" s="250"/>
    </row>
    <row r="22" spans="3:20" ht="19.5" customHeight="1" x14ac:dyDescent="0.25">
      <c r="C22" s="256" t="s">
        <v>581</v>
      </c>
      <c r="D22" s="264">
        <v>40023393</v>
      </c>
      <c r="E22" s="264">
        <v>35623393</v>
      </c>
      <c r="F22" s="264">
        <v>2242965.16</v>
      </c>
      <c r="G22" s="259">
        <v>1803165.86</v>
      </c>
      <c r="H22" s="259">
        <v>1968614.62</v>
      </c>
      <c r="I22" s="259">
        <v>1678540.74</v>
      </c>
      <c r="J22" s="259">
        <v>1757028.44</v>
      </c>
      <c r="K22" s="259">
        <v>3579785.33</v>
      </c>
      <c r="L22" s="259">
        <v>3871267.82</v>
      </c>
      <c r="M22" s="259"/>
      <c r="N22" s="259"/>
      <c r="O22" s="259"/>
      <c r="P22" s="259"/>
      <c r="Q22" s="259"/>
      <c r="R22" s="259">
        <f>SUM(F22:Q22)</f>
        <v>16901367.969999999</v>
      </c>
      <c r="S22" s="259"/>
      <c r="T22" s="250"/>
    </row>
    <row r="23" spans="3:20" ht="35.25" customHeight="1" x14ac:dyDescent="0.25">
      <c r="C23" s="256" t="s">
        <v>580</v>
      </c>
      <c r="D23" s="264">
        <v>9641615</v>
      </c>
      <c r="E23" s="264">
        <v>9991615</v>
      </c>
      <c r="F23" s="264">
        <v>30603.65</v>
      </c>
      <c r="G23" s="259">
        <v>727876.41</v>
      </c>
      <c r="H23" s="259">
        <v>181571.52</v>
      </c>
      <c r="I23" s="259">
        <v>274590.09000000003</v>
      </c>
      <c r="J23" s="259">
        <v>2337296.44</v>
      </c>
      <c r="K23" s="259">
        <v>397164.89</v>
      </c>
      <c r="L23" s="259">
        <v>750168.15</v>
      </c>
      <c r="M23" s="259"/>
      <c r="N23" s="259"/>
      <c r="O23" s="259"/>
      <c r="P23" s="259"/>
      <c r="Q23" s="259"/>
      <c r="R23" s="259">
        <f>SUM(F23:Q23)</f>
        <v>4699271.1500000004</v>
      </c>
      <c r="S23" s="259"/>
      <c r="T23" s="250"/>
    </row>
    <row r="24" spans="3:20" ht="30.75" customHeight="1" x14ac:dyDescent="0.25">
      <c r="C24" s="256" t="s">
        <v>579</v>
      </c>
      <c r="D24" s="264">
        <v>114795077</v>
      </c>
      <c r="E24" s="264">
        <v>115796157</v>
      </c>
      <c r="F24" s="239">
        <v>16145354.439999999</v>
      </c>
      <c r="G24" s="259">
        <v>6047177.5999999996</v>
      </c>
      <c r="H24" s="259">
        <v>17116505.899999999</v>
      </c>
      <c r="I24" s="259">
        <v>10590827.130000001</v>
      </c>
      <c r="J24" s="259">
        <v>6393603.6600000001</v>
      </c>
      <c r="K24" s="259">
        <v>12816014.959999997</v>
      </c>
      <c r="L24" s="259">
        <v>9039379.1999999993</v>
      </c>
      <c r="M24" s="259"/>
      <c r="N24" s="259"/>
      <c r="O24" s="259"/>
      <c r="P24" s="259"/>
      <c r="Q24" s="259"/>
      <c r="R24" s="259">
        <f>SUM(F24:Q24)</f>
        <v>78148862.890000001</v>
      </c>
      <c r="S24" s="259"/>
      <c r="T24" s="250"/>
    </row>
    <row r="25" spans="3:20" ht="15.75" x14ac:dyDescent="0.25">
      <c r="C25" s="256" t="s">
        <v>578</v>
      </c>
      <c r="D25" s="264">
        <v>11498006</v>
      </c>
      <c r="E25" s="264">
        <v>10498006</v>
      </c>
      <c r="F25" s="264">
        <v>0</v>
      </c>
      <c r="G25" s="259">
        <v>69924.399999999994</v>
      </c>
      <c r="H25" s="259">
        <v>634571</v>
      </c>
      <c r="I25" s="259">
        <v>107581.5</v>
      </c>
      <c r="J25" s="259">
        <v>363083.2</v>
      </c>
      <c r="K25" s="259">
        <v>461568.38</v>
      </c>
      <c r="L25" s="259">
        <v>227248</v>
      </c>
      <c r="M25" s="259"/>
      <c r="N25" s="259"/>
      <c r="O25" s="259"/>
      <c r="P25" s="259"/>
      <c r="Q25" s="259"/>
      <c r="R25" s="259">
        <f>SUM(F25:Q25)</f>
        <v>1863976.48</v>
      </c>
      <c r="S25" s="259"/>
      <c r="T25" s="250"/>
    </row>
    <row r="26" spans="3:20" ht="15.75" x14ac:dyDescent="0.25">
      <c r="C26" s="258" t="s">
        <v>577</v>
      </c>
      <c r="D26" s="265">
        <f>D27+D28+D29+D30+D31+D32+D33+D34+D35</f>
        <v>120452551</v>
      </c>
      <c r="E26" s="265">
        <f>E27+E28+E29+E30+E31+E32+E33+E34+E35</f>
        <v>132573764.81</v>
      </c>
      <c r="F26" s="265">
        <f>F27+F28+F29+F30+F31+F32+F33+F34+F35</f>
        <v>735948.47</v>
      </c>
      <c r="G26" s="265">
        <f>G27+G28+G29+G30+G31+G32+G33+G34+G35</f>
        <v>1558397.79</v>
      </c>
      <c r="H26" s="261">
        <f>SUM(H27:H35)</f>
        <v>2964577.81</v>
      </c>
      <c r="I26" s="261">
        <f>SUM(I27:I35)</f>
        <v>6265695.1300000008</v>
      </c>
      <c r="J26" s="261">
        <f>SUM(J27:J35)</f>
        <v>4912963.0199999996</v>
      </c>
      <c r="K26" s="261">
        <f>SUM(K27:K35)</f>
        <v>2879879.94</v>
      </c>
      <c r="L26" s="261">
        <f>SUM(L27:L35)</f>
        <v>1033633.31</v>
      </c>
      <c r="M26" s="261">
        <f>SUM(M27:M35)</f>
        <v>0</v>
      </c>
      <c r="N26" s="261">
        <f>SUM(N27:N35)</f>
        <v>0</v>
      </c>
      <c r="O26" s="261">
        <f>SUM(O27:O35)</f>
        <v>0</v>
      </c>
      <c r="P26" s="261">
        <f>SUM(P27:P35)</f>
        <v>0</v>
      </c>
      <c r="Q26" s="266">
        <f>SUM(Q27:Q35)</f>
        <v>0</v>
      </c>
      <c r="R26" s="261">
        <f>SUM(F26:Q26)</f>
        <v>20351095.469999999</v>
      </c>
      <c r="S26" s="261"/>
      <c r="T26" s="250"/>
    </row>
    <row r="27" spans="3:20" ht="15.75" x14ac:dyDescent="0.25">
      <c r="C27" s="256" t="s">
        <v>576</v>
      </c>
      <c r="D27" s="264">
        <v>3416658</v>
      </c>
      <c r="E27" s="264">
        <v>3416658</v>
      </c>
      <c r="F27" s="259">
        <v>420437.37</v>
      </c>
      <c r="G27" s="259">
        <v>619761.03</v>
      </c>
      <c r="H27" s="259">
        <v>1091026.01</v>
      </c>
      <c r="I27" s="259">
        <v>808642.18</v>
      </c>
      <c r="J27" s="259">
        <v>317306.8</v>
      </c>
      <c r="K27" s="259">
        <v>71221.78</v>
      </c>
      <c r="L27" s="259">
        <v>453394.45</v>
      </c>
      <c r="M27" s="259"/>
      <c r="N27" s="259"/>
      <c r="O27" s="259"/>
      <c r="P27" s="259"/>
      <c r="Q27" s="259"/>
      <c r="R27" s="259">
        <f>SUM(F27:Q27)</f>
        <v>3781789.62</v>
      </c>
      <c r="S27" s="259"/>
      <c r="T27" s="250"/>
    </row>
    <row r="28" spans="3:20" ht="15.75" x14ac:dyDescent="0.25">
      <c r="C28" s="256" t="s">
        <v>575</v>
      </c>
      <c r="D28" s="264">
        <v>3734146</v>
      </c>
      <c r="E28" s="264">
        <v>3634146</v>
      </c>
      <c r="F28" s="259">
        <v>1160.06</v>
      </c>
      <c r="G28" s="259">
        <v>4975</v>
      </c>
      <c r="H28" s="259">
        <v>13335</v>
      </c>
      <c r="I28" s="259">
        <v>650</v>
      </c>
      <c r="J28" s="259">
        <v>1888</v>
      </c>
      <c r="K28" s="259">
        <v>281719</v>
      </c>
      <c r="L28" s="259">
        <v>199.9</v>
      </c>
      <c r="M28" s="259"/>
      <c r="N28" s="259"/>
      <c r="O28" s="259"/>
      <c r="P28" s="259"/>
      <c r="Q28" s="259"/>
      <c r="R28" s="259">
        <f>SUM(F28:Q28)</f>
        <v>303926.96000000002</v>
      </c>
      <c r="S28" s="259"/>
      <c r="T28" s="250"/>
    </row>
    <row r="29" spans="3:20" ht="15.75" x14ac:dyDescent="0.25">
      <c r="C29" s="256" t="s">
        <v>574</v>
      </c>
      <c r="D29" s="264">
        <v>5994164</v>
      </c>
      <c r="E29" s="264">
        <v>2974164</v>
      </c>
      <c r="F29" s="259">
        <v>3092.45</v>
      </c>
      <c r="G29" s="259">
        <v>160</v>
      </c>
      <c r="H29" s="259">
        <v>174740.9</v>
      </c>
      <c r="I29" s="259">
        <v>3885.14</v>
      </c>
      <c r="J29" s="259">
        <v>615080.81000000006</v>
      </c>
      <c r="K29" s="259">
        <v>3330.32</v>
      </c>
      <c r="L29" s="259">
        <v>7225.04</v>
      </c>
      <c r="M29" s="259"/>
      <c r="N29" s="259"/>
      <c r="O29" s="259"/>
      <c r="P29"/>
      <c r="Q29" s="259"/>
      <c r="R29" s="259">
        <f>SUM(F29:Q29)</f>
        <v>807514.66</v>
      </c>
      <c r="S29" s="259"/>
      <c r="T29" s="250"/>
    </row>
    <row r="30" spans="3:20" ht="15.75" x14ac:dyDescent="0.25">
      <c r="C30" s="256" t="s">
        <v>573</v>
      </c>
      <c r="D30" s="264">
        <v>1862867</v>
      </c>
      <c r="E30" s="264">
        <v>1812867</v>
      </c>
      <c r="F30" s="259">
        <v>474.2</v>
      </c>
      <c r="G30" s="259">
        <v>0</v>
      </c>
      <c r="H30" s="259"/>
      <c r="I30" s="259">
        <v>0</v>
      </c>
      <c r="J30" s="259">
        <v>0</v>
      </c>
      <c r="K30" s="259">
        <v>0</v>
      </c>
      <c r="L30" s="259">
        <v>0</v>
      </c>
      <c r="M30" s="259"/>
      <c r="N30" s="259"/>
      <c r="O30" s="259"/>
      <c r="P30" s="259"/>
      <c r="Q30" s="259"/>
      <c r="R30" s="259">
        <f>SUM(F30:Q30)</f>
        <v>474.2</v>
      </c>
      <c r="S30" s="259"/>
      <c r="T30" s="250"/>
    </row>
    <row r="31" spans="3:20" ht="15.75" x14ac:dyDescent="0.25">
      <c r="C31" s="256" t="s">
        <v>572</v>
      </c>
      <c r="D31" s="264">
        <v>69233960</v>
      </c>
      <c r="E31" s="264">
        <v>69233960</v>
      </c>
      <c r="F31" s="259">
        <v>1995</v>
      </c>
      <c r="G31" s="259">
        <v>41104.199999999997</v>
      </c>
      <c r="H31" s="259">
        <v>7610.76</v>
      </c>
      <c r="I31" s="259">
        <v>1314.42</v>
      </c>
      <c r="J31" s="259">
        <v>193879.91</v>
      </c>
      <c r="K31" s="259">
        <v>255</v>
      </c>
      <c r="L31" s="259">
        <v>2832.3</v>
      </c>
      <c r="M31" s="259"/>
      <c r="N31" s="259"/>
      <c r="O31" s="259"/>
      <c r="P31" s="259"/>
      <c r="Q31" s="259"/>
      <c r="R31" s="259">
        <f>SUM(F31:Q31)</f>
        <v>248991.59</v>
      </c>
      <c r="S31" s="259"/>
      <c r="T31" s="250"/>
    </row>
    <row r="32" spans="3:20" ht="15.75" x14ac:dyDescent="0.25">
      <c r="C32" s="256" t="s">
        <v>571</v>
      </c>
      <c r="D32" s="264">
        <v>1560137</v>
      </c>
      <c r="E32" s="264">
        <v>2180137</v>
      </c>
      <c r="F32" s="259">
        <v>10978.63</v>
      </c>
      <c r="G32" s="259">
        <v>32143</v>
      </c>
      <c r="H32" s="259">
        <v>40478.080000000002</v>
      </c>
      <c r="I32" s="259">
        <v>1425</v>
      </c>
      <c r="J32" s="259">
        <v>140554.29</v>
      </c>
      <c r="K32" s="259">
        <v>35445</v>
      </c>
      <c r="L32" s="259">
        <v>23630.03</v>
      </c>
      <c r="M32" s="259"/>
      <c r="N32" s="259"/>
      <c r="O32" s="259"/>
      <c r="P32"/>
      <c r="Q32" s="259"/>
      <c r="R32" s="259">
        <f>SUM(F32:Q32)</f>
        <v>284654.03000000003</v>
      </c>
      <c r="S32" s="259"/>
      <c r="T32" s="250"/>
    </row>
    <row r="33" spans="3:20" ht="31.5" x14ac:dyDescent="0.25">
      <c r="C33" s="256" t="s">
        <v>570</v>
      </c>
      <c r="D33" s="264">
        <v>18478017</v>
      </c>
      <c r="E33" s="264">
        <v>29828017</v>
      </c>
      <c r="F33" s="259">
        <v>168420.5</v>
      </c>
      <c r="G33" s="259">
        <v>515551.6</v>
      </c>
      <c r="H33" s="259">
        <v>1178384</v>
      </c>
      <c r="I33" s="259">
        <v>866903.2</v>
      </c>
      <c r="J33" s="259">
        <v>1646921.57</v>
      </c>
      <c r="K33" s="259">
        <v>2111930</v>
      </c>
      <c r="L33" s="259">
        <v>473795.9</v>
      </c>
      <c r="M33" s="259"/>
      <c r="N33" s="259"/>
      <c r="O33" s="259"/>
      <c r="P33" s="259"/>
      <c r="Q33" s="259"/>
      <c r="R33" s="259">
        <f>SUM(F33:Q33)</f>
        <v>6961906.7700000005</v>
      </c>
      <c r="S33" s="259"/>
      <c r="T33" s="250"/>
    </row>
    <row r="34" spans="3:20" ht="31.5" x14ac:dyDescent="0.25">
      <c r="C34" s="256" t="s">
        <v>569</v>
      </c>
      <c r="D34" s="264">
        <v>0</v>
      </c>
      <c r="E34" s="264">
        <v>0</v>
      </c>
      <c r="F34" s="259">
        <v>0</v>
      </c>
      <c r="G34" s="259">
        <v>0</v>
      </c>
      <c r="H34" s="259">
        <v>0</v>
      </c>
      <c r="I34" s="259">
        <v>0</v>
      </c>
      <c r="J34" s="259">
        <v>0</v>
      </c>
      <c r="K34" s="259">
        <v>0</v>
      </c>
      <c r="L34" s="259">
        <v>0</v>
      </c>
      <c r="M34" s="259"/>
      <c r="N34" s="259"/>
      <c r="O34" s="259"/>
      <c r="P34" s="259"/>
      <c r="Q34" s="259"/>
      <c r="R34" s="259">
        <f>SUM(F34:Q34)</f>
        <v>0</v>
      </c>
      <c r="S34" s="259"/>
      <c r="T34" s="250"/>
    </row>
    <row r="35" spans="3:20" ht="15.75" x14ac:dyDescent="0.25">
      <c r="C35" s="256" t="s">
        <v>568</v>
      </c>
      <c r="D35" s="264">
        <v>16172602</v>
      </c>
      <c r="E35" s="264">
        <v>19493815.809999999</v>
      </c>
      <c r="F35" s="259">
        <v>129390.26</v>
      </c>
      <c r="G35" s="259">
        <v>344702.96</v>
      </c>
      <c r="H35" s="259">
        <v>459003.06</v>
      </c>
      <c r="I35" s="259">
        <v>4582875.1900000004</v>
      </c>
      <c r="J35" s="259">
        <v>1997331.64</v>
      </c>
      <c r="K35" s="259">
        <v>375978.84</v>
      </c>
      <c r="L35" s="259">
        <v>72555.69</v>
      </c>
      <c r="M35" s="259"/>
      <c r="N35" s="259"/>
      <c r="O35" s="259"/>
      <c r="P35" s="259"/>
      <c r="Q35" s="259"/>
      <c r="R35" s="259">
        <f>SUM(F35:Q35)</f>
        <v>7961837.6400000006</v>
      </c>
      <c r="S35" s="259"/>
      <c r="T35" s="250"/>
    </row>
    <row r="36" spans="3:20" ht="15.75" x14ac:dyDescent="0.25">
      <c r="C36" s="258" t="s">
        <v>567</v>
      </c>
      <c r="D36" s="265">
        <f>D37+D38+D39+D43+D44</f>
        <v>11996463</v>
      </c>
      <c r="E36" s="265">
        <f>E37+E38+E39+E43+E44</f>
        <v>8374169.1899999995</v>
      </c>
      <c r="F36" s="265">
        <f>F37+F38+F39+F43+F44</f>
        <v>464603.24</v>
      </c>
      <c r="G36" s="265">
        <f>G37+G38+G39+G43+G44</f>
        <v>662728.4</v>
      </c>
      <c r="H36" s="265">
        <f>H37+H38+H39+H43+H44</f>
        <v>0</v>
      </c>
      <c r="I36" s="265">
        <f>I37+I38+I39+I43+I44</f>
        <v>761705</v>
      </c>
      <c r="J36" s="265">
        <f>J37+J38+J39+J43+J44</f>
        <v>0</v>
      </c>
      <c r="K36" s="265">
        <f>K37+K38+K39+K43+K44</f>
        <v>585000</v>
      </c>
      <c r="L36" s="265">
        <f>L37+L38+L39+L43+L44</f>
        <v>3153786</v>
      </c>
      <c r="M36" s="265">
        <f>M37+M38+M39+M43+M44</f>
        <v>0</v>
      </c>
      <c r="N36" s="265">
        <f>N37+N38+N39+N43+N44</f>
        <v>0</v>
      </c>
      <c r="O36" s="265">
        <f>O37+O38+O39+O43+O44</f>
        <v>0</v>
      </c>
      <c r="P36" s="265">
        <f>P37+P38+P39+P43+P44</f>
        <v>0</v>
      </c>
      <c r="Q36" s="265">
        <f>Q37+Q38+Q39+Q43+Q44</f>
        <v>0</v>
      </c>
      <c r="R36" s="261">
        <f>SUM(F36:Q36)</f>
        <v>5627822.6400000006</v>
      </c>
      <c r="S36" s="261"/>
      <c r="T36" s="250"/>
    </row>
    <row r="37" spans="3:20" ht="15.75" x14ac:dyDescent="0.25">
      <c r="C37" s="256" t="s">
        <v>566</v>
      </c>
      <c r="D37" s="264">
        <v>4148566</v>
      </c>
      <c r="E37" s="264">
        <v>4104457.76</v>
      </c>
      <c r="F37" s="259">
        <v>0</v>
      </c>
      <c r="G37" s="259">
        <v>332728.40000000002</v>
      </c>
      <c r="H37" s="259">
        <v>0</v>
      </c>
      <c r="I37" s="259">
        <v>500000</v>
      </c>
      <c r="J37" s="259">
        <v>0</v>
      </c>
      <c r="K37" s="259">
        <v>585000</v>
      </c>
      <c r="L37" s="259">
        <v>2696150</v>
      </c>
      <c r="M37" s="259"/>
      <c r="N37" s="268"/>
      <c r="O37" s="259"/>
      <c r="P37" s="259"/>
      <c r="Q37" s="259"/>
      <c r="R37" s="259">
        <f>SUM(F37:Q37)</f>
        <v>4113878.4</v>
      </c>
      <c r="S37" s="259"/>
      <c r="T37" s="250"/>
    </row>
    <row r="38" spans="3:20" ht="31.5" x14ac:dyDescent="0.25">
      <c r="C38" s="256" t="s">
        <v>565</v>
      </c>
      <c r="D38" s="264">
        <v>7165697</v>
      </c>
      <c r="E38" s="264">
        <v>3043403.19</v>
      </c>
      <c r="F38" s="259">
        <v>0</v>
      </c>
      <c r="G38" s="259">
        <v>0</v>
      </c>
      <c r="H38" s="259">
        <v>0</v>
      </c>
      <c r="I38" s="259">
        <v>0</v>
      </c>
      <c r="J38" s="259">
        <v>0</v>
      </c>
      <c r="K38" s="259">
        <v>0</v>
      </c>
      <c r="L38" s="267">
        <v>0</v>
      </c>
      <c r="M38" s="259"/>
      <c r="N38" s="259"/>
      <c r="O38" s="259"/>
      <c r="P38" s="259"/>
      <c r="Q38" s="259"/>
      <c r="R38" s="259">
        <f>SUM(F38:Q38)</f>
        <v>0</v>
      </c>
      <c r="S38" s="259"/>
      <c r="T38" s="250"/>
    </row>
    <row r="39" spans="3:20" ht="31.5" x14ac:dyDescent="0.25">
      <c r="C39" s="256" t="s">
        <v>564</v>
      </c>
      <c r="D39" s="264">
        <v>0</v>
      </c>
      <c r="E39" s="264">
        <v>500000</v>
      </c>
      <c r="F39" s="259">
        <v>0</v>
      </c>
      <c r="G39" s="259">
        <v>330000</v>
      </c>
      <c r="H39" s="259">
        <v>0</v>
      </c>
      <c r="I39" s="259">
        <v>0</v>
      </c>
      <c r="J39" s="259">
        <v>0</v>
      </c>
      <c r="K39" s="259">
        <v>0</v>
      </c>
      <c r="L39" s="267">
        <v>0</v>
      </c>
      <c r="M39" s="259"/>
      <c r="N39" s="259"/>
      <c r="O39" s="259"/>
      <c r="P39" s="259"/>
      <c r="Q39" s="259"/>
      <c r="R39" s="259">
        <f>SUM(F39:Q39)</f>
        <v>330000</v>
      </c>
      <c r="S39" s="259"/>
      <c r="T39" s="250"/>
    </row>
    <row r="40" spans="3:20" ht="31.5" hidden="1" x14ac:dyDescent="0.25">
      <c r="C40" s="256" t="s">
        <v>563</v>
      </c>
      <c r="D40" s="264"/>
      <c r="E40" s="264"/>
      <c r="F40" s="259"/>
      <c r="G40" s="259">
        <v>0</v>
      </c>
      <c r="H40" s="259"/>
      <c r="I40" s="259"/>
      <c r="J40" s="259"/>
      <c r="K40" s="259">
        <v>0</v>
      </c>
      <c r="L40" s="267"/>
      <c r="M40" s="259"/>
      <c r="N40" s="259"/>
      <c r="O40" s="259"/>
      <c r="P40" s="259"/>
      <c r="Q40" s="259"/>
      <c r="R40" s="259">
        <v>0</v>
      </c>
      <c r="S40" s="259"/>
      <c r="T40" s="250"/>
    </row>
    <row r="41" spans="3:20" ht="31.5" hidden="1" x14ac:dyDescent="0.25">
      <c r="C41" s="256" t="s">
        <v>562</v>
      </c>
      <c r="D41" s="264"/>
      <c r="E41" s="264"/>
      <c r="F41" s="259"/>
      <c r="G41" s="259">
        <v>0</v>
      </c>
      <c r="H41" s="259"/>
      <c r="I41" s="259"/>
      <c r="J41" s="259"/>
      <c r="K41" s="259">
        <v>0</v>
      </c>
      <c r="L41" s="267"/>
      <c r="M41" s="259"/>
      <c r="N41" s="259"/>
      <c r="O41" s="259"/>
      <c r="P41" s="259"/>
      <c r="Q41" s="259"/>
      <c r="R41" s="259">
        <v>0</v>
      </c>
      <c r="S41" s="259"/>
      <c r="T41" s="250"/>
    </row>
    <row r="42" spans="3:20" ht="15.75" hidden="1" x14ac:dyDescent="0.25">
      <c r="C42" s="256" t="s">
        <v>561</v>
      </c>
      <c r="D42" s="264"/>
      <c r="E42" s="264"/>
      <c r="F42" s="259"/>
      <c r="G42" s="259"/>
      <c r="H42" s="259"/>
      <c r="I42" s="259"/>
      <c r="J42" s="259"/>
      <c r="K42" s="259"/>
      <c r="L42" s="267"/>
      <c r="M42" s="259"/>
      <c r="N42" s="259"/>
      <c r="O42" s="259"/>
      <c r="P42" s="259"/>
      <c r="Q42" s="259"/>
      <c r="R42" s="259">
        <v>0</v>
      </c>
      <c r="S42" s="259"/>
      <c r="T42" s="250"/>
    </row>
    <row r="43" spans="3:20" ht="15.75" x14ac:dyDescent="0.25">
      <c r="C43" s="256" t="s">
        <v>560</v>
      </c>
      <c r="D43" s="264">
        <v>682200</v>
      </c>
      <c r="E43" s="264">
        <v>726308.24</v>
      </c>
      <c r="F43" s="239">
        <v>464603.24</v>
      </c>
      <c r="G43" s="259">
        <v>0</v>
      </c>
      <c r="H43" s="259">
        <v>0</v>
      </c>
      <c r="I43" s="259">
        <v>261705</v>
      </c>
      <c r="J43" s="259">
        <v>0</v>
      </c>
      <c r="K43" s="259">
        <v>0</v>
      </c>
      <c r="L43" s="259">
        <v>457636</v>
      </c>
      <c r="M43" s="259"/>
      <c r="N43" s="259"/>
      <c r="O43" s="259"/>
      <c r="P43" s="259"/>
      <c r="Q43" s="259"/>
      <c r="R43" s="259">
        <f>SUM(F43:Q43)</f>
        <v>1183944.24</v>
      </c>
      <c r="S43" s="259"/>
      <c r="T43" s="250"/>
    </row>
    <row r="44" spans="3:20" ht="31.5" x14ac:dyDescent="0.25">
      <c r="C44" s="256" t="s">
        <v>559</v>
      </c>
      <c r="D44" s="264">
        <v>0</v>
      </c>
      <c r="E44" s="264">
        <v>0</v>
      </c>
      <c r="F44" s="259">
        <v>0</v>
      </c>
      <c r="G44" s="259">
        <v>0</v>
      </c>
      <c r="H44" s="259">
        <v>0</v>
      </c>
      <c r="I44" s="259">
        <v>0</v>
      </c>
      <c r="J44" s="259">
        <v>0</v>
      </c>
      <c r="K44" s="259">
        <v>0</v>
      </c>
      <c r="L44" s="259">
        <v>0</v>
      </c>
      <c r="M44" s="259"/>
      <c r="N44" s="259"/>
      <c r="O44" s="259"/>
      <c r="P44" s="259"/>
      <c r="Q44" s="259"/>
      <c r="R44" s="259">
        <f>SUM(F44:Q44)</f>
        <v>0</v>
      </c>
      <c r="S44" s="259"/>
      <c r="T44" s="250"/>
    </row>
    <row r="45" spans="3:20" ht="15.75" x14ac:dyDescent="0.25">
      <c r="C45" s="258" t="s">
        <v>558</v>
      </c>
      <c r="D45" s="265">
        <v>0</v>
      </c>
      <c r="E45" s="265">
        <v>0</v>
      </c>
      <c r="F45" s="261">
        <v>0</v>
      </c>
      <c r="G45" s="259">
        <v>0</v>
      </c>
      <c r="H45" s="261">
        <v>0</v>
      </c>
      <c r="I45" s="261">
        <v>0</v>
      </c>
      <c r="J45" s="261">
        <v>0</v>
      </c>
      <c r="K45" s="259">
        <v>0</v>
      </c>
      <c r="L45" s="261">
        <v>0</v>
      </c>
      <c r="M45" s="261">
        <v>0</v>
      </c>
      <c r="N45" s="261">
        <v>0</v>
      </c>
      <c r="O45" s="261">
        <v>0</v>
      </c>
      <c r="P45" s="261">
        <v>0</v>
      </c>
      <c r="Q45" s="261">
        <v>0</v>
      </c>
      <c r="R45" s="259">
        <f>SUM(F45:Q45)</f>
        <v>0</v>
      </c>
      <c r="S45" s="259"/>
      <c r="T45" s="250"/>
    </row>
    <row r="46" spans="3:20" ht="15.75" x14ac:dyDescent="0.25">
      <c r="C46" s="256" t="s">
        <v>557</v>
      </c>
      <c r="D46" s="264">
        <v>0</v>
      </c>
      <c r="E46" s="264">
        <v>0</v>
      </c>
      <c r="F46" s="259">
        <v>0</v>
      </c>
      <c r="G46" s="259">
        <v>0</v>
      </c>
      <c r="H46" s="259">
        <v>0</v>
      </c>
      <c r="I46" s="259">
        <v>0</v>
      </c>
      <c r="J46" s="259">
        <v>0</v>
      </c>
      <c r="K46" s="259">
        <v>0</v>
      </c>
      <c r="L46" s="259">
        <v>0</v>
      </c>
      <c r="M46" s="259">
        <v>0</v>
      </c>
      <c r="N46" s="259">
        <v>0</v>
      </c>
      <c r="O46" s="259">
        <v>0</v>
      </c>
      <c r="P46" s="259">
        <v>0</v>
      </c>
      <c r="Q46" s="259"/>
      <c r="R46" s="259">
        <f>SUM(F46:Q46)</f>
        <v>0</v>
      </c>
      <c r="S46" s="259"/>
      <c r="T46" s="250"/>
    </row>
    <row r="47" spans="3:20" ht="31.5" x14ac:dyDescent="0.25">
      <c r="C47" s="256" t="s">
        <v>556</v>
      </c>
      <c r="D47" s="264">
        <v>0</v>
      </c>
      <c r="E47" s="264">
        <v>0</v>
      </c>
      <c r="F47" s="259">
        <v>0</v>
      </c>
      <c r="G47" s="259">
        <v>0</v>
      </c>
      <c r="H47" s="259">
        <v>0</v>
      </c>
      <c r="I47" s="259">
        <v>0</v>
      </c>
      <c r="J47" s="259">
        <v>0</v>
      </c>
      <c r="K47" s="259">
        <v>0</v>
      </c>
      <c r="L47" s="259">
        <v>0</v>
      </c>
      <c r="M47" s="259">
        <v>0</v>
      </c>
      <c r="N47" s="259">
        <v>0</v>
      </c>
      <c r="O47" s="259">
        <v>0</v>
      </c>
      <c r="P47" s="259">
        <v>0</v>
      </c>
      <c r="Q47" s="259"/>
      <c r="R47" s="259">
        <f>SUM(F47:Q47)</f>
        <v>0</v>
      </c>
      <c r="S47" s="259"/>
      <c r="T47" s="250"/>
    </row>
    <row r="48" spans="3:20" ht="31.5" x14ac:dyDescent="0.25">
      <c r="C48" s="256" t="s">
        <v>555</v>
      </c>
      <c r="D48" s="264">
        <v>0</v>
      </c>
      <c r="E48" s="264">
        <v>0</v>
      </c>
      <c r="F48" s="239">
        <v>0</v>
      </c>
      <c r="G48" s="259">
        <v>0</v>
      </c>
      <c r="H48" s="259">
        <v>0</v>
      </c>
      <c r="I48" s="259">
        <v>0</v>
      </c>
      <c r="J48" s="259">
        <v>0</v>
      </c>
      <c r="K48" s="259">
        <v>0</v>
      </c>
      <c r="L48" s="259">
        <v>0</v>
      </c>
      <c r="M48" s="259">
        <v>0</v>
      </c>
      <c r="N48" s="259">
        <v>0</v>
      </c>
      <c r="O48" s="259">
        <v>0</v>
      </c>
      <c r="P48" s="259">
        <v>0</v>
      </c>
      <c r="Q48" s="259"/>
      <c r="R48" s="259">
        <f>SUM(F48:Q48)</f>
        <v>0</v>
      </c>
      <c r="S48" s="259"/>
      <c r="T48" s="250"/>
    </row>
    <row r="49" spans="3:20" ht="31.5" hidden="1" x14ac:dyDescent="0.25">
      <c r="C49" s="256" t="s">
        <v>554</v>
      </c>
      <c r="D49" s="264">
        <v>0</v>
      </c>
      <c r="E49" s="264">
        <v>0</v>
      </c>
      <c r="F49" s="259"/>
      <c r="G49" s="259">
        <v>0</v>
      </c>
      <c r="H49" s="259">
        <v>0</v>
      </c>
      <c r="I49" s="259">
        <v>0</v>
      </c>
      <c r="J49" s="259">
        <v>0</v>
      </c>
      <c r="K49" s="259">
        <v>0</v>
      </c>
      <c r="L49" s="259">
        <v>0</v>
      </c>
      <c r="M49" s="259">
        <v>0</v>
      </c>
      <c r="N49" s="259">
        <v>0</v>
      </c>
      <c r="O49" s="259">
        <v>0</v>
      </c>
      <c r="P49" s="259">
        <v>0</v>
      </c>
      <c r="Q49" s="259"/>
      <c r="R49" s="259">
        <v>0</v>
      </c>
      <c r="S49" s="259"/>
      <c r="T49" s="250"/>
    </row>
    <row r="50" spans="3:20" ht="15.75" hidden="1" x14ac:dyDescent="0.25">
      <c r="C50" s="256" t="s">
        <v>553</v>
      </c>
      <c r="D50" s="264">
        <v>0</v>
      </c>
      <c r="E50" s="264">
        <v>0</v>
      </c>
      <c r="F50" s="259"/>
      <c r="G50" s="259">
        <v>0</v>
      </c>
      <c r="H50" s="259">
        <v>0</v>
      </c>
      <c r="I50" s="259">
        <v>0</v>
      </c>
      <c r="J50" s="259">
        <v>0</v>
      </c>
      <c r="K50" s="259">
        <v>0</v>
      </c>
      <c r="L50" s="259">
        <v>0</v>
      </c>
      <c r="M50" s="259">
        <v>0</v>
      </c>
      <c r="N50" s="259">
        <v>0</v>
      </c>
      <c r="O50" s="259">
        <v>0</v>
      </c>
      <c r="P50" s="259">
        <v>0</v>
      </c>
      <c r="Q50" s="259"/>
      <c r="R50" s="259">
        <v>0</v>
      </c>
      <c r="S50" s="259"/>
      <c r="T50" s="250"/>
    </row>
    <row r="51" spans="3:20" ht="40.5" customHeight="1" x14ac:dyDescent="0.25">
      <c r="C51" s="256" t="s">
        <v>552</v>
      </c>
      <c r="D51" s="264">
        <v>0</v>
      </c>
      <c r="E51" s="264">
        <v>0</v>
      </c>
      <c r="F51" s="239">
        <v>0</v>
      </c>
      <c r="G51" s="259">
        <v>0</v>
      </c>
      <c r="H51" s="259">
        <v>0</v>
      </c>
      <c r="I51" s="259">
        <v>0</v>
      </c>
      <c r="J51" s="259">
        <v>0</v>
      </c>
      <c r="K51" s="259">
        <v>0</v>
      </c>
      <c r="L51" s="259">
        <v>0</v>
      </c>
      <c r="M51" s="259">
        <v>0</v>
      </c>
      <c r="N51" s="259">
        <v>0</v>
      </c>
      <c r="O51" s="259">
        <v>0</v>
      </c>
      <c r="P51" s="259">
        <v>0</v>
      </c>
      <c r="Q51" s="259"/>
      <c r="R51" s="259">
        <f>SUM(F51:Q51)</f>
        <v>0</v>
      </c>
      <c r="S51" s="259"/>
      <c r="T51" s="250"/>
    </row>
    <row r="52" spans="3:20" ht="15.75" x14ac:dyDescent="0.25">
      <c r="C52" s="258" t="s">
        <v>551</v>
      </c>
      <c r="D52" s="265">
        <f>D53+D54+D55+D56+D57+D58+D59+D60+D61</f>
        <v>63230366</v>
      </c>
      <c r="E52" s="265">
        <f>E53+E54+E55+E56+E57+E58+E59+E60+E61</f>
        <v>63280366</v>
      </c>
      <c r="F52" s="265">
        <f>F53+F54+F55+F56+F57+F58+F59+F60+F61</f>
        <v>324344.61000000004</v>
      </c>
      <c r="G52" s="265">
        <f>G53+G54+G55+G56+G57+G58+G59+G60+G61</f>
        <v>1009088.36</v>
      </c>
      <c r="H52" s="265">
        <f>H53+H54+H55+H56+H57+H58+H59+H60+H61</f>
        <v>507870.66000000003</v>
      </c>
      <c r="I52" s="265">
        <f>I53+I54+I55+I56+I57+I58+I59+I60+I61</f>
        <v>688349.67</v>
      </c>
      <c r="J52" s="265">
        <f>J53+J54+J55+J56+J57+J58+J59+J60+J61</f>
        <v>7901365.1799999997</v>
      </c>
      <c r="K52" s="265">
        <f>K53+K54+K55+K56+K57+K58+K59+K60+K61</f>
        <v>54606.38</v>
      </c>
      <c r="L52" s="265">
        <f>L53+L54+L55+L56+L57+L58+L59+L60+L61</f>
        <v>1038526.9199999999</v>
      </c>
      <c r="M52" s="265">
        <f>M53+M54+M55+M56+M57+M58+M59+M60+M61</f>
        <v>0</v>
      </c>
      <c r="N52" s="261">
        <f>SUM(N53:N61)</f>
        <v>0</v>
      </c>
      <c r="O52" s="266">
        <f>SUM(O53:O61)</f>
        <v>0</v>
      </c>
      <c r="P52" s="266">
        <f>SUM(P53:P61)</f>
        <v>0</v>
      </c>
      <c r="Q52" s="266">
        <f>SUM(Q53:Q61)</f>
        <v>0</v>
      </c>
      <c r="R52" s="261">
        <f>SUM(F52:Q52)</f>
        <v>11524151.780000001</v>
      </c>
      <c r="S52" s="261"/>
      <c r="T52" s="250"/>
    </row>
    <row r="53" spans="3:20" ht="15.75" x14ac:dyDescent="0.25">
      <c r="C53" s="256" t="s">
        <v>550</v>
      </c>
      <c r="D53" s="264">
        <v>29022696</v>
      </c>
      <c r="E53" s="264">
        <v>28002696</v>
      </c>
      <c r="F53" s="259">
        <v>299014.34000000003</v>
      </c>
      <c r="G53" s="259">
        <v>987674.86</v>
      </c>
      <c r="H53" s="259">
        <v>409494.19</v>
      </c>
      <c r="I53" s="259">
        <v>74694.91</v>
      </c>
      <c r="J53" s="259">
        <v>7169145.3700000001</v>
      </c>
      <c r="K53" s="249">
        <v>34180.85</v>
      </c>
      <c r="L53" s="259">
        <v>735675.2</v>
      </c>
      <c r="M53" s="259"/>
      <c r="N53" s="259"/>
      <c r="O53" s="259"/>
      <c r="P53" s="259"/>
      <c r="Q53" s="259"/>
      <c r="R53" s="259">
        <f>SUM(F53:Q53)</f>
        <v>9709879.7199999988</v>
      </c>
      <c r="S53" s="259"/>
      <c r="T53" s="250"/>
    </row>
    <row r="54" spans="3:20" ht="31.5" x14ac:dyDescent="0.25">
      <c r="C54" s="256" t="s">
        <v>549</v>
      </c>
      <c r="D54" s="264">
        <v>2382995</v>
      </c>
      <c r="E54" s="264">
        <v>2382995</v>
      </c>
      <c r="F54" s="259">
        <v>0</v>
      </c>
      <c r="G54" s="259">
        <v>0</v>
      </c>
      <c r="H54" s="259">
        <v>0</v>
      </c>
      <c r="I54" s="259">
        <v>0</v>
      </c>
      <c r="J54" s="259">
        <v>0</v>
      </c>
      <c r="K54" s="259">
        <v>0</v>
      </c>
      <c r="L54" s="259">
        <v>0</v>
      </c>
      <c r="M54" s="259"/>
      <c r="N54" s="259"/>
      <c r="O54" s="259"/>
      <c r="P54" s="259"/>
      <c r="Q54" s="259"/>
      <c r="R54" s="259">
        <f>SUM(F54:Q54)</f>
        <v>0</v>
      </c>
      <c r="S54" s="259"/>
      <c r="T54" s="250"/>
    </row>
    <row r="55" spans="3:20" ht="15.75" x14ac:dyDescent="0.25">
      <c r="C55" s="256" t="s">
        <v>548</v>
      </c>
      <c r="D55" s="264">
        <v>998753</v>
      </c>
      <c r="E55" s="264">
        <v>1048753</v>
      </c>
      <c r="F55" s="259">
        <v>0</v>
      </c>
      <c r="G55" s="259">
        <v>0</v>
      </c>
      <c r="H55" s="259">
        <v>0</v>
      </c>
      <c r="I55" s="259">
        <v>0</v>
      </c>
      <c r="J55" s="259">
        <v>1917.5</v>
      </c>
      <c r="K55" s="259">
        <v>0</v>
      </c>
      <c r="L55" s="259">
        <v>950</v>
      </c>
      <c r="M55" s="259"/>
      <c r="N55" s="259"/>
      <c r="O55" s="259"/>
      <c r="P55" s="259"/>
      <c r="Q55" s="259"/>
      <c r="R55" s="259">
        <f>SUM(F55:Q55)</f>
        <v>2867.5</v>
      </c>
      <c r="S55" s="259"/>
      <c r="T55" s="250"/>
    </row>
    <row r="56" spans="3:20" ht="31.5" x14ac:dyDescent="0.25">
      <c r="C56" s="256" t="s">
        <v>547</v>
      </c>
      <c r="D56" s="264">
        <v>18765672</v>
      </c>
      <c r="E56" s="264">
        <v>18935672</v>
      </c>
      <c r="F56" s="259">
        <v>0</v>
      </c>
      <c r="G56" s="259">
        <v>0</v>
      </c>
      <c r="H56" s="259">
        <v>0</v>
      </c>
      <c r="I56" s="259">
        <v>0</v>
      </c>
      <c r="J56" s="259">
        <v>3576</v>
      </c>
      <c r="K56" s="259">
        <v>0</v>
      </c>
      <c r="L56" s="259">
        <v>0</v>
      </c>
      <c r="M56" s="259"/>
      <c r="N56" s="259"/>
      <c r="O56" s="259"/>
      <c r="P56" s="259"/>
      <c r="Q56" s="259"/>
      <c r="R56" s="259">
        <f>SUM(F56:Q56)</f>
        <v>3576</v>
      </c>
      <c r="S56" s="259"/>
      <c r="T56" s="250"/>
    </row>
    <row r="57" spans="3:20" ht="17.25" customHeight="1" x14ac:dyDescent="0.25">
      <c r="C57" s="256" t="s">
        <v>546</v>
      </c>
      <c r="D57" s="264">
        <v>9276413</v>
      </c>
      <c r="E57" s="264">
        <v>9226413</v>
      </c>
      <c r="F57" s="259">
        <v>25330.27</v>
      </c>
      <c r="G57" s="259">
        <v>0</v>
      </c>
      <c r="H57" s="259">
        <v>8723</v>
      </c>
      <c r="I57" s="259">
        <v>0</v>
      </c>
      <c r="J57" s="259">
        <v>726726.31</v>
      </c>
      <c r="K57" s="249">
        <v>17945.53</v>
      </c>
      <c r="L57" s="259">
        <v>67235</v>
      </c>
      <c r="M57" s="259"/>
      <c r="N57" s="259"/>
      <c r="O57" s="259"/>
      <c r="P57" s="259"/>
      <c r="Q57" s="259"/>
      <c r="R57" s="259">
        <f>SUM(F57:Q57)</f>
        <v>845960.1100000001</v>
      </c>
      <c r="S57" s="259"/>
      <c r="T57" s="250"/>
    </row>
    <row r="58" spans="3:20" ht="15.75" x14ac:dyDescent="0.25">
      <c r="C58" s="256" t="s">
        <v>545</v>
      </c>
      <c r="D58" s="264">
        <v>739570</v>
      </c>
      <c r="E58" s="264">
        <v>1739570</v>
      </c>
      <c r="F58" s="259">
        <v>0</v>
      </c>
      <c r="G58" s="259">
        <v>21413.5</v>
      </c>
      <c r="H58" s="259">
        <v>89653.47</v>
      </c>
      <c r="I58" s="259">
        <v>0</v>
      </c>
      <c r="J58" s="259">
        <v>0</v>
      </c>
      <c r="K58" s="259">
        <v>0</v>
      </c>
      <c r="L58" s="259">
        <v>400</v>
      </c>
      <c r="M58" s="259"/>
      <c r="N58" s="259"/>
      <c r="O58" s="259"/>
      <c r="P58" s="259"/>
      <c r="Q58" s="259"/>
      <c r="R58" s="259">
        <f>SUM(F58:Q58)</f>
        <v>111466.97</v>
      </c>
      <c r="S58" s="259"/>
      <c r="T58" s="250"/>
    </row>
    <row r="59" spans="3:20" ht="19.5" customHeight="1" x14ac:dyDescent="0.25">
      <c r="C59" s="256" t="s">
        <v>544</v>
      </c>
      <c r="D59" s="264">
        <v>0</v>
      </c>
      <c r="E59" s="264">
        <v>0</v>
      </c>
      <c r="F59" s="259">
        <v>0</v>
      </c>
      <c r="G59" s="259">
        <v>0</v>
      </c>
      <c r="H59" s="259">
        <v>0</v>
      </c>
      <c r="I59" s="259">
        <v>0</v>
      </c>
      <c r="J59" s="259">
        <v>0</v>
      </c>
      <c r="K59" s="259">
        <v>0</v>
      </c>
      <c r="L59" s="259">
        <v>0</v>
      </c>
      <c r="M59" s="259"/>
      <c r="N59" s="259"/>
      <c r="O59" s="259"/>
      <c r="P59" s="259"/>
      <c r="Q59" s="259"/>
      <c r="R59" s="259">
        <f>SUM(F59:Q59)</f>
        <v>0</v>
      </c>
      <c r="S59" s="259"/>
      <c r="T59" s="250"/>
    </row>
    <row r="60" spans="3:20" ht="17.25" customHeight="1" x14ac:dyDescent="0.25">
      <c r="C60" s="256" t="s">
        <v>543</v>
      </c>
      <c r="D60" s="264">
        <v>1713155</v>
      </c>
      <c r="E60" s="264">
        <v>1713155</v>
      </c>
      <c r="F60" s="259">
        <v>0</v>
      </c>
      <c r="G60" s="259">
        <v>0</v>
      </c>
      <c r="H60" s="259">
        <v>0</v>
      </c>
      <c r="I60" s="259">
        <v>613654.76</v>
      </c>
      <c r="J60" s="259">
        <v>0</v>
      </c>
      <c r="K60" s="259">
        <v>2480</v>
      </c>
      <c r="L60" s="259">
        <v>0</v>
      </c>
      <c r="M60" s="259"/>
      <c r="N60" s="259"/>
      <c r="O60" s="259"/>
      <c r="P60" s="259"/>
      <c r="Q60" s="259"/>
      <c r="R60" s="259">
        <f>SUM(F60:Q60)</f>
        <v>616134.76</v>
      </c>
      <c r="S60" s="259"/>
      <c r="T60" s="250"/>
    </row>
    <row r="61" spans="3:20" ht="44.25" customHeight="1" x14ac:dyDescent="0.25">
      <c r="C61" s="256" t="s">
        <v>542</v>
      </c>
      <c r="D61" s="264">
        <v>331112</v>
      </c>
      <c r="E61" s="264">
        <v>231112</v>
      </c>
      <c r="F61" s="259">
        <v>0</v>
      </c>
      <c r="G61" s="259">
        <v>0</v>
      </c>
      <c r="H61" s="259">
        <v>0</v>
      </c>
      <c r="I61" s="259">
        <v>0</v>
      </c>
      <c r="J61" s="259">
        <v>0</v>
      </c>
      <c r="K61" s="259">
        <v>0</v>
      </c>
      <c r="L61" s="259">
        <v>234266.72</v>
      </c>
      <c r="M61" s="259"/>
      <c r="N61" s="259"/>
      <c r="O61" s="259"/>
      <c r="P61" s="259"/>
      <c r="Q61" s="259"/>
      <c r="R61" s="259">
        <f>SUM(F61:Q61)</f>
        <v>234266.72</v>
      </c>
      <c r="S61" s="259"/>
      <c r="T61" s="250"/>
    </row>
    <row r="62" spans="3:20" ht="15.75" x14ac:dyDescent="0.25">
      <c r="C62" s="258" t="s">
        <v>541</v>
      </c>
      <c r="D62" s="265">
        <f>D63+D64+D65</f>
        <v>168976447</v>
      </c>
      <c r="E62" s="265">
        <f>E63+E64+E65</f>
        <v>171612344.88</v>
      </c>
      <c r="F62" s="265">
        <f>F63+F64+F65</f>
        <v>14794360.66</v>
      </c>
      <c r="G62" s="265">
        <f>G63+G64+G65</f>
        <v>16126766.949999999</v>
      </c>
      <c r="H62" s="265">
        <f>H63+H64+H65</f>
        <v>13828861.02</v>
      </c>
      <c r="I62" s="265">
        <f>I63+I64+I65</f>
        <v>16769439.07</v>
      </c>
      <c r="J62" s="265">
        <f>J63+J64+J65</f>
        <v>13266690.1</v>
      </c>
      <c r="K62" s="265">
        <f>K63+K64+K65</f>
        <v>19448496.399999999</v>
      </c>
      <c r="L62" s="265">
        <f>L63+L64+L65</f>
        <v>52000</v>
      </c>
      <c r="M62" s="261">
        <v>0</v>
      </c>
      <c r="N62" s="266">
        <f>SUM(N63)</f>
        <v>0</v>
      </c>
      <c r="O62" s="266">
        <f>SUM(O63)</f>
        <v>0</v>
      </c>
      <c r="P62" s="266">
        <f>SUM(P64)</f>
        <v>0</v>
      </c>
      <c r="Q62" s="266">
        <f>SUM(Q64)</f>
        <v>0</v>
      </c>
      <c r="R62" s="261">
        <f>SUM(F62:Q62)</f>
        <v>94286614.199999988</v>
      </c>
      <c r="S62" s="261"/>
      <c r="T62" s="250"/>
    </row>
    <row r="63" spans="3:20" ht="15.75" x14ac:dyDescent="0.25">
      <c r="C63" s="256" t="s">
        <v>540</v>
      </c>
      <c r="D63" s="264">
        <v>27038353</v>
      </c>
      <c r="E63" s="264">
        <v>29574250.879999999</v>
      </c>
      <c r="F63" s="259">
        <v>795036.69</v>
      </c>
      <c r="G63" s="259">
        <v>866639.1</v>
      </c>
      <c r="H63" s="259">
        <v>139620.82</v>
      </c>
      <c r="I63" s="259">
        <v>169388.27</v>
      </c>
      <c r="J63" s="259">
        <v>704237.65</v>
      </c>
      <c r="K63" s="259">
        <v>0</v>
      </c>
      <c r="L63" s="259">
        <v>12000</v>
      </c>
      <c r="M63" s="259"/>
      <c r="N63" s="259"/>
      <c r="O63" s="259"/>
      <c r="P63"/>
      <c r="Q63" s="259"/>
      <c r="R63" s="259">
        <f>SUM(F63:Q63)</f>
        <v>2686922.5300000003</v>
      </c>
      <c r="S63" s="259"/>
      <c r="T63" s="250"/>
    </row>
    <row r="64" spans="3:20" ht="15.75" x14ac:dyDescent="0.25">
      <c r="C64" s="256" t="s">
        <v>539</v>
      </c>
      <c r="D64" s="264">
        <v>141938094</v>
      </c>
      <c r="E64" s="264">
        <v>142038094</v>
      </c>
      <c r="F64" s="259">
        <v>13999323.970000001</v>
      </c>
      <c r="G64" s="259">
        <v>15260127.85</v>
      </c>
      <c r="H64" s="259">
        <v>13689240.199999999</v>
      </c>
      <c r="I64" s="259">
        <v>16600050.800000001</v>
      </c>
      <c r="J64" s="259">
        <v>12562452.449999999</v>
      </c>
      <c r="K64" s="259">
        <v>19448496.399999999</v>
      </c>
      <c r="L64" s="259">
        <v>40000</v>
      </c>
      <c r="M64" s="259"/>
      <c r="N64" s="259"/>
      <c r="O64" s="259"/>
      <c r="P64" s="259"/>
      <c r="Q64" s="259"/>
      <c r="R64" s="259">
        <f>SUM(F64:Q64)</f>
        <v>91599691.669999987</v>
      </c>
      <c r="S64" s="259"/>
      <c r="T64" s="250"/>
    </row>
    <row r="65" spans="3:20" ht="15.75" x14ac:dyDescent="0.25">
      <c r="C65" s="256" t="s">
        <v>538</v>
      </c>
      <c r="D65" s="264">
        <v>0</v>
      </c>
      <c r="E65" s="264">
        <v>0</v>
      </c>
      <c r="F65" s="259">
        <v>0</v>
      </c>
      <c r="G65" s="259">
        <v>0</v>
      </c>
      <c r="H65" s="259">
        <v>0</v>
      </c>
      <c r="I65" s="259">
        <v>0</v>
      </c>
      <c r="J65" s="259">
        <v>0</v>
      </c>
      <c r="K65" s="259">
        <v>0</v>
      </c>
      <c r="L65" s="259">
        <v>0</v>
      </c>
      <c r="M65" s="259"/>
      <c r="N65" s="259"/>
      <c r="O65" s="259"/>
      <c r="P65" s="259"/>
      <c r="Q65" s="259"/>
      <c r="R65" s="259">
        <f>SUM(F65:Q65)</f>
        <v>0</v>
      </c>
      <c r="S65" s="259"/>
      <c r="T65" s="250"/>
    </row>
    <row r="66" spans="3:20" ht="31.5" x14ac:dyDescent="0.25">
      <c r="C66" s="258" t="s">
        <v>537</v>
      </c>
      <c r="D66" s="265">
        <f>+D67+D68</f>
        <v>0</v>
      </c>
      <c r="E66" s="265">
        <f>+E67+E68</f>
        <v>0</v>
      </c>
      <c r="F66" s="265">
        <f>+F67+F68</f>
        <v>0</v>
      </c>
      <c r="G66" s="265">
        <f>+G67+G68</f>
        <v>0</v>
      </c>
      <c r="H66" s="265">
        <f>+H67+H68</f>
        <v>0</v>
      </c>
      <c r="I66" s="265">
        <f>+I67+I68</f>
        <v>0</v>
      </c>
      <c r="J66" s="265">
        <f>+J67+J68</f>
        <v>0</v>
      </c>
      <c r="K66" s="265">
        <f>+K67+K68</f>
        <v>0</v>
      </c>
      <c r="L66" s="261">
        <v>0</v>
      </c>
      <c r="M66" s="261">
        <v>0</v>
      </c>
      <c r="N66" s="261">
        <v>0</v>
      </c>
      <c r="O66" s="261">
        <v>0</v>
      </c>
      <c r="P66" s="261">
        <v>0</v>
      </c>
      <c r="Q66" s="261">
        <v>0</v>
      </c>
      <c r="R66" s="259">
        <f>SUM(F66:Q66)</f>
        <v>0</v>
      </c>
      <c r="S66" s="259"/>
      <c r="T66" s="250"/>
    </row>
    <row r="67" spans="3:20" ht="15.75" x14ac:dyDescent="0.25">
      <c r="C67" s="256" t="s">
        <v>536</v>
      </c>
      <c r="D67" s="264">
        <v>0</v>
      </c>
      <c r="E67" s="264">
        <v>0</v>
      </c>
      <c r="F67" s="259">
        <v>0</v>
      </c>
      <c r="G67" s="259">
        <v>0</v>
      </c>
      <c r="H67" s="259">
        <v>0</v>
      </c>
      <c r="I67" s="259">
        <v>0</v>
      </c>
      <c r="J67" s="259">
        <v>0</v>
      </c>
      <c r="K67" s="259">
        <v>0</v>
      </c>
      <c r="L67" s="259">
        <v>0</v>
      </c>
      <c r="M67" s="259">
        <v>0</v>
      </c>
      <c r="N67" s="259">
        <v>0</v>
      </c>
      <c r="O67" s="259">
        <v>0</v>
      </c>
      <c r="P67" s="259">
        <v>0</v>
      </c>
      <c r="Q67" s="259"/>
      <c r="R67" s="259">
        <f>SUM(F67:Q67)</f>
        <v>0</v>
      </c>
      <c r="S67" s="259"/>
      <c r="T67" s="250"/>
    </row>
    <row r="68" spans="3:20" ht="31.5" x14ac:dyDescent="0.25">
      <c r="C68" s="256" t="s">
        <v>535</v>
      </c>
      <c r="D68" s="264">
        <v>0</v>
      </c>
      <c r="E68" s="264">
        <v>0</v>
      </c>
      <c r="F68" s="259">
        <v>0</v>
      </c>
      <c r="G68" s="259">
        <v>0</v>
      </c>
      <c r="H68" s="259">
        <v>0</v>
      </c>
      <c r="I68" s="259">
        <v>0</v>
      </c>
      <c r="J68" s="259">
        <v>0</v>
      </c>
      <c r="K68" s="259">
        <v>0</v>
      </c>
      <c r="L68" s="259">
        <v>0</v>
      </c>
      <c r="M68" s="259">
        <v>0</v>
      </c>
      <c r="N68" s="259">
        <v>0</v>
      </c>
      <c r="O68" s="259">
        <v>0</v>
      </c>
      <c r="P68" s="259">
        <v>0</v>
      </c>
      <c r="Q68" s="259"/>
      <c r="R68" s="259">
        <f>SUM(F68:Q68)</f>
        <v>0</v>
      </c>
      <c r="S68" s="259"/>
      <c r="T68" s="250"/>
    </row>
    <row r="69" spans="3:20" ht="15.75" x14ac:dyDescent="0.25">
      <c r="C69" s="258" t="s">
        <v>534</v>
      </c>
      <c r="D69" s="265">
        <v>0</v>
      </c>
      <c r="E69" s="265">
        <v>0</v>
      </c>
      <c r="F69" s="261">
        <v>0</v>
      </c>
      <c r="G69" s="259">
        <v>0</v>
      </c>
      <c r="H69" s="261">
        <v>0</v>
      </c>
      <c r="I69" s="261">
        <v>0</v>
      </c>
      <c r="J69" s="261">
        <v>0</v>
      </c>
      <c r="K69" s="259">
        <v>0</v>
      </c>
      <c r="L69" s="261">
        <v>0</v>
      </c>
      <c r="M69" s="261">
        <v>0</v>
      </c>
      <c r="N69" s="261">
        <v>0</v>
      </c>
      <c r="O69" s="261">
        <v>0</v>
      </c>
      <c r="P69" s="261">
        <v>0</v>
      </c>
      <c r="Q69" s="261">
        <v>0</v>
      </c>
      <c r="R69" s="259">
        <f>SUM(F69:Q69)</f>
        <v>0</v>
      </c>
      <c r="S69" s="259"/>
      <c r="T69" s="250"/>
    </row>
    <row r="70" spans="3:20" ht="15.75" x14ac:dyDescent="0.25">
      <c r="C70" s="256" t="s">
        <v>533</v>
      </c>
      <c r="D70" s="264">
        <v>0</v>
      </c>
      <c r="E70" s="264">
        <v>0</v>
      </c>
      <c r="F70" s="259">
        <v>0</v>
      </c>
      <c r="G70" s="259">
        <v>0</v>
      </c>
      <c r="H70" s="259">
        <v>0</v>
      </c>
      <c r="I70" s="259">
        <v>0</v>
      </c>
      <c r="J70" s="259">
        <v>0</v>
      </c>
      <c r="K70" s="259">
        <v>0</v>
      </c>
      <c r="L70" s="259">
        <v>0</v>
      </c>
      <c r="M70" s="259">
        <v>0</v>
      </c>
      <c r="N70" s="259">
        <v>0</v>
      </c>
      <c r="O70" s="259">
        <v>0</v>
      </c>
      <c r="P70" s="259">
        <v>0</v>
      </c>
      <c r="Q70" s="259"/>
      <c r="R70" s="259">
        <f>SUM(F70:Q70)</f>
        <v>0</v>
      </c>
      <c r="S70" s="259"/>
      <c r="T70" s="250"/>
    </row>
    <row r="71" spans="3:20" ht="15.75" x14ac:dyDescent="0.25">
      <c r="C71" s="263" t="s">
        <v>532</v>
      </c>
      <c r="D71" s="262">
        <f>D72+D73</f>
        <v>0</v>
      </c>
      <c r="E71" s="262">
        <f>E72+E73</f>
        <v>0</v>
      </c>
      <c r="F71" s="261"/>
      <c r="G71" s="259">
        <v>0</v>
      </c>
      <c r="H71" s="261"/>
      <c r="I71" s="261"/>
      <c r="J71" s="261"/>
      <c r="K71" s="259">
        <v>0</v>
      </c>
      <c r="L71" s="261">
        <v>0</v>
      </c>
      <c r="M71" s="261"/>
      <c r="N71" s="261"/>
      <c r="O71" s="261"/>
      <c r="P71" s="261"/>
      <c r="Q71" s="261"/>
      <c r="R71" s="259">
        <f>SUM(F71:Q71)</f>
        <v>0</v>
      </c>
      <c r="S71" s="259"/>
      <c r="T71" s="250"/>
    </row>
    <row r="72" spans="3:20" ht="15.75" x14ac:dyDescent="0.25">
      <c r="C72" s="258" t="s">
        <v>531</v>
      </c>
      <c r="D72" s="262">
        <v>0</v>
      </c>
      <c r="E72" s="262">
        <v>0</v>
      </c>
      <c r="F72" s="261">
        <v>0</v>
      </c>
      <c r="G72" s="259">
        <v>0</v>
      </c>
      <c r="H72" s="261">
        <v>0</v>
      </c>
      <c r="I72" s="261"/>
      <c r="J72" s="259">
        <v>0</v>
      </c>
      <c r="K72" s="259">
        <v>0</v>
      </c>
      <c r="L72" s="261">
        <v>0</v>
      </c>
      <c r="M72" s="259">
        <v>0</v>
      </c>
      <c r="N72" s="261">
        <v>0</v>
      </c>
      <c r="O72" s="261">
        <v>0</v>
      </c>
      <c r="P72" s="259">
        <v>0</v>
      </c>
      <c r="Q72" s="261">
        <v>0</v>
      </c>
      <c r="R72" s="259">
        <f>SUM(F72:Q72)</f>
        <v>0</v>
      </c>
      <c r="S72" s="259"/>
      <c r="T72" s="250"/>
    </row>
    <row r="73" spans="3:20" ht="15.75" x14ac:dyDescent="0.25">
      <c r="C73" s="256" t="s">
        <v>530</v>
      </c>
      <c r="D73" s="260">
        <v>0</v>
      </c>
      <c r="E73" s="260">
        <v>0</v>
      </c>
      <c r="F73" s="259">
        <v>0</v>
      </c>
      <c r="G73" s="259">
        <v>0</v>
      </c>
      <c r="H73" s="259"/>
      <c r="I73" s="259">
        <v>0</v>
      </c>
      <c r="J73" s="259"/>
      <c r="K73" s="259">
        <v>0</v>
      </c>
      <c r="L73" s="259"/>
      <c r="M73" s="259"/>
      <c r="N73" s="259"/>
      <c r="O73" s="259"/>
      <c r="P73" s="259"/>
      <c r="Q73" s="259"/>
      <c r="R73" s="259">
        <f>SUM(F73:Q73)</f>
        <v>0</v>
      </c>
      <c r="S73" s="259"/>
      <c r="T73" s="250"/>
    </row>
    <row r="74" spans="3:20" ht="23.25" customHeight="1" x14ac:dyDescent="0.25">
      <c r="C74" s="256" t="s">
        <v>529</v>
      </c>
      <c r="D74" s="260">
        <v>0</v>
      </c>
      <c r="E74" s="260">
        <v>0</v>
      </c>
      <c r="F74" s="259">
        <v>0</v>
      </c>
      <c r="G74" s="259">
        <v>0</v>
      </c>
      <c r="H74" s="259">
        <v>0</v>
      </c>
      <c r="I74" s="259">
        <v>0</v>
      </c>
      <c r="J74" s="259">
        <v>0</v>
      </c>
      <c r="K74" s="259">
        <v>0</v>
      </c>
      <c r="L74" s="259"/>
      <c r="M74" s="259"/>
      <c r="N74" s="259"/>
      <c r="O74" s="259"/>
      <c r="P74" s="259"/>
      <c r="Q74" s="259"/>
      <c r="R74" s="259">
        <f>SUM(F74:Q74)</f>
        <v>0</v>
      </c>
      <c r="S74" s="259"/>
      <c r="T74" s="250"/>
    </row>
    <row r="75" spans="3:20" ht="15.75" x14ac:dyDescent="0.25">
      <c r="C75" s="258" t="s">
        <v>528</v>
      </c>
      <c r="D75" s="262">
        <f>D76+D77</f>
        <v>10000000</v>
      </c>
      <c r="E75" s="262">
        <f>E76+E77</f>
        <v>10000000</v>
      </c>
      <c r="F75" s="262">
        <f>+F76+F77</f>
        <v>6393049.9900000002</v>
      </c>
      <c r="G75" s="262">
        <f>G76+G77</f>
        <v>62105.55</v>
      </c>
      <c r="H75" s="262">
        <f>H76+H77</f>
        <v>0</v>
      </c>
      <c r="I75" s="262">
        <f>I76+I77</f>
        <v>0</v>
      </c>
      <c r="J75" s="262">
        <f>J76+J77</f>
        <v>464047.79</v>
      </c>
      <c r="K75" s="262">
        <f>K76+K77</f>
        <v>0</v>
      </c>
      <c r="L75" s="261">
        <v>0</v>
      </c>
      <c r="M75" s="261">
        <v>0</v>
      </c>
      <c r="N75" s="261">
        <v>0</v>
      </c>
      <c r="O75" s="261">
        <v>0</v>
      </c>
      <c r="P75" s="261">
        <v>0</v>
      </c>
      <c r="Q75" s="261">
        <v>0</v>
      </c>
      <c r="R75" s="261">
        <f>SUM(F75:Q75)</f>
        <v>6919203.3300000001</v>
      </c>
      <c r="S75" s="261"/>
      <c r="T75" s="250"/>
    </row>
    <row r="76" spans="3:20" ht="15.75" x14ac:dyDescent="0.25">
      <c r="C76" s="256" t="s">
        <v>527</v>
      </c>
      <c r="D76" s="260">
        <v>10000000</v>
      </c>
      <c r="E76" s="260">
        <v>10000000</v>
      </c>
      <c r="F76" s="239">
        <v>6393049.9900000002</v>
      </c>
      <c r="G76" s="239">
        <v>62105.55</v>
      </c>
      <c r="H76" s="239">
        <v>0</v>
      </c>
      <c r="I76" s="239">
        <v>0</v>
      </c>
      <c r="J76" s="239">
        <v>464047.79</v>
      </c>
      <c r="K76" s="239">
        <v>0</v>
      </c>
      <c r="L76" s="239"/>
      <c r="M76" s="239"/>
      <c r="N76" s="239"/>
      <c r="O76" s="239"/>
      <c r="P76" s="239"/>
      <c r="Q76" s="239"/>
      <c r="R76" s="239">
        <f>SUM(F76:Q76)</f>
        <v>6919203.3300000001</v>
      </c>
      <c r="S76" s="259"/>
      <c r="T76" s="250"/>
    </row>
    <row r="77" spans="3:20" ht="15.75" x14ac:dyDescent="0.25">
      <c r="C77" s="256" t="s">
        <v>526</v>
      </c>
      <c r="D77" s="255">
        <v>0</v>
      </c>
      <c r="E77" s="255">
        <v>0</v>
      </c>
      <c r="F77" s="239">
        <v>0</v>
      </c>
      <c r="G77" s="239">
        <v>0</v>
      </c>
      <c r="H77" s="239">
        <v>0</v>
      </c>
      <c r="I77" s="239">
        <v>0</v>
      </c>
      <c r="J77" s="239">
        <v>0</v>
      </c>
      <c r="K77" s="239">
        <v>0</v>
      </c>
      <c r="L77" s="239"/>
      <c r="M77" s="239"/>
      <c r="N77" s="239"/>
      <c r="O77" s="239"/>
      <c r="P77" s="239"/>
      <c r="Q77" s="239"/>
      <c r="R77" s="239"/>
      <c r="S77" s="259"/>
      <c r="T77" s="250"/>
    </row>
    <row r="78" spans="3:20" ht="15.75" x14ac:dyDescent="0.25">
      <c r="C78" s="258" t="s">
        <v>525</v>
      </c>
      <c r="D78" s="257">
        <v>0</v>
      </c>
      <c r="E78" s="257">
        <v>0</v>
      </c>
      <c r="F78" s="239">
        <v>0</v>
      </c>
      <c r="G78" s="239">
        <v>0</v>
      </c>
      <c r="H78" s="239">
        <v>0</v>
      </c>
      <c r="I78" s="239">
        <v>0</v>
      </c>
      <c r="J78" s="239">
        <v>0</v>
      </c>
      <c r="K78" s="239">
        <v>0</v>
      </c>
      <c r="L78" s="239"/>
      <c r="M78" s="239"/>
      <c r="N78" s="239"/>
      <c r="O78" s="239"/>
      <c r="P78" s="239"/>
      <c r="Q78" s="239"/>
      <c r="R78" s="239"/>
      <c r="S78" s="239"/>
      <c r="T78" s="250"/>
    </row>
    <row r="79" spans="3:20" ht="15.75" x14ac:dyDescent="0.25">
      <c r="C79" s="256" t="s">
        <v>524</v>
      </c>
      <c r="D79" s="255">
        <v>0</v>
      </c>
      <c r="E79" s="255">
        <v>0</v>
      </c>
      <c r="F79" s="254">
        <v>0</v>
      </c>
      <c r="G79" s="254">
        <v>0</v>
      </c>
      <c r="H79" s="254"/>
      <c r="I79" s="254">
        <v>0</v>
      </c>
      <c r="J79" s="254">
        <v>0</v>
      </c>
      <c r="K79" s="254">
        <v>0</v>
      </c>
      <c r="L79" s="254"/>
      <c r="M79" s="254"/>
      <c r="N79" s="254"/>
      <c r="O79" s="254"/>
      <c r="P79" s="254"/>
      <c r="Q79" s="254"/>
      <c r="R79" s="254">
        <v>0</v>
      </c>
      <c r="S79" s="254"/>
      <c r="T79" s="250"/>
    </row>
    <row r="80" spans="3:20" ht="16.5" thickBot="1" x14ac:dyDescent="0.3">
      <c r="C80" s="253" t="s">
        <v>523</v>
      </c>
      <c r="D80" s="252">
        <f>D10+D16+D26+D36+D52+D62+D75</f>
        <v>1707625225</v>
      </c>
      <c r="E80" s="252">
        <f>E10+E16+E26+E36+E52+E62+E75</f>
        <v>1707625225</v>
      </c>
      <c r="F80" s="252">
        <f>F10+F16+F26+F36+F52+F62+F75</f>
        <v>102720704.30999999</v>
      </c>
      <c r="G80" s="252">
        <f>G10+G16+G26+G36+G52+G62+G75</f>
        <v>106138350.05000001</v>
      </c>
      <c r="H80" s="252">
        <f>H10+H16+H26+H36+H52+H62+H75</f>
        <v>132290699.60000001</v>
      </c>
      <c r="I80" s="252">
        <f>I10+I16+I26+I36+I52+I62+I75</f>
        <v>122688463.93000001</v>
      </c>
      <c r="J80" s="252">
        <f>J10+J16+J26+J36+J52+J62+J75</f>
        <v>149892254.01999998</v>
      </c>
      <c r="K80" s="252">
        <f>K10+K16+K26+K36+K52+K62+K75</f>
        <v>131175560.85999998</v>
      </c>
      <c r="L80" s="252">
        <f>L10+L16+L26+L36+L52+L62+L75</f>
        <v>111829788.73999999</v>
      </c>
      <c r="M80" s="252">
        <f>M10+M16+M26+M36+M52+M62+M75</f>
        <v>0</v>
      </c>
      <c r="N80" s="252">
        <f>+N75+N62+N52+N36+N26+N16+N10</f>
        <v>0</v>
      </c>
      <c r="O80" s="252">
        <f>+O75+O62+O52+O36+O26+O16+O10</f>
        <v>0</v>
      </c>
      <c r="P80" s="252">
        <f>+P75+P62+P52+P36+P26+P16+P10</f>
        <v>0</v>
      </c>
      <c r="Q80" s="252">
        <f>+Q75+Q62+Q52+Q36+Q26+Q16+Q10</f>
        <v>0</v>
      </c>
      <c r="R80" s="252">
        <f>+R75+R62+R52+R36+R26+R16+R10</f>
        <v>856735821.50999987</v>
      </c>
      <c r="S80" s="251"/>
      <c r="T80" s="250"/>
    </row>
    <row r="81" spans="3:19" ht="48.75" customHeight="1" thickBot="1" x14ac:dyDescent="0.4">
      <c r="C81" s="244" t="s">
        <v>522</v>
      </c>
      <c r="E81" s="245"/>
      <c r="F81" s="249"/>
      <c r="G81" s="249"/>
      <c r="H81" s="249"/>
      <c r="I81" s="249"/>
      <c r="J81" s="249"/>
      <c r="K81" s="249"/>
      <c r="L81" s="245"/>
      <c r="M81" s="245"/>
      <c r="P81"/>
      <c r="Q81"/>
      <c r="R81" s="248"/>
      <c r="S81" s="248"/>
    </row>
    <row r="82" spans="3:19" ht="66.75" customHeight="1" thickBot="1" x14ac:dyDescent="0.4">
      <c r="C82" s="247" t="s">
        <v>521</v>
      </c>
      <c r="D82" s="246"/>
      <c r="F82" s="245"/>
      <c r="G82" s="245"/>
      <c r="H82" s="245"/>
      <c r="I82" s="245"/>
      <c r="J82" s="245"/>
      <c r="K82" s="245"/>
      <c r="L82" s="245"/>
      <c r="M82" s="245"/>
      <c r="P82"/>
      <c r="Q82"/>
    </row>
    <row r="83" spans="3:19" ht="126.75" customHeight="1" thickBot="1" x14ac:dyDescent="0.4">
      <c r="C83" s="244" t="s">
        <v>520</v>
      </c>
      <c r="I83" s="239"/>
      <c r="K83" s="243"/>
      <c r="P83"/>
      <c r="Q83"/>
    </row>
    <row r="84" spans="3:19" ht="39" customHeight="1" x14ac:dyDescent="0.35">
      <c r="C84" s="242"/>
      <c r="D84" s="242"/>
      <c r="E84" s="242"/>
      <c r="F84" s="242"/>
      <c r="G84" s="242"/>
      <c r="H84" s="242"/>
      <c r="I84" s="242"/>
      <c r="J84" s="242"/>
      <c r="K84" s="242"/>
      <c r="L84" s="242"/>
      <c r="M84" s="242"/>
      <c r="N84" s="242"/>
      <c r="O84" s="242"/>
      <c r="P84" s="242"/>
      <c r="Q84"/>
    </row>
    <row r="85" spans="3:19" x14ac:dyDescent="0.35">
      <c r="C85" s="242"/>
      <c r="D85" s="242"/>
      <c r="E85" s="242"/>
      <c r="F85" s="242"/>
      <c r="G85" s="242"/>
      <c r="H85" s="242"/>
      <c r="I85" s="242"/>
      <c r="J85" s="242"/>
      <c r="K85" s="242"/>
      <c r="L85" s="242"/>
      <c r="M85" s="242"/>
      <c r="N85" s="242"/>
      <c r="O85" s="242"/>
      <c r="P85" s="242"/>
      <c r="Q85"/>
    </row>
  </sheetData>
  <mergeCells count="11">
    <mergeCell ref="F7:R7"/>
    <mergeCell ref="C84:P84"/>
    <mergeCell ref="C85:P85"/>
    <mergeCell ref="C1:R1"/>
    <mergeCell ref="C2:R2"/>
    <mergeCell ref="C3:R3"/>
    <mergeCell ref="C4:R4"/>
    <mergeCell ref="C5:R5"/>
    <mergeCell ref="C7:C8"/>
    <mergeCell ref="D7:D8"/>
    <mergeCell ref="E7:E8"/>
  </mergeCells>
  <pageMargins left="0.23622047244094491" right="0.23622047244094491" top="0.74803149606299213" bottom="0.74803149606299213" header="0.31496062992125984" footer="0.31496062992125984"/>
  <pageSetup paperSize="5" scale="46" fitToHeight="0" orientation="landscape" r:id="rId1"/>
  <rowBreaks count="1" manualBreakCount="1">
    <brk id="47" max="17" man="1"/>
  </rowBreaks>
  <colBreaks count="1" manualBreakCount="1">
    <brk id="18" max="84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JULIO 2024</vt:lpstr>
      <vt:lpstr>Presup. Aprobado-Ejec OAI (2)</vt:lpstr>
      <vt:lpstr>'JULIO 2024'!Área_de_impresión</vt:lpstr>
      <vt:lpstr>'Presup. Aprobado-Ejec OAI (2)'!Área_de_impresión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PAOLA JAZMIN CASTILLO</dc:creator>
  <cp:lastModifiedBy>Lenovo</cp:lastModifiedBy>
  <dcterms:created xsi:type="dcterms:W3CDTF">2024-08-13T12:49:15Z</dcterms:created>
  <dcterms:modified xsi:type="dcterms:W3CDTF">2024-08-24T01:16:28Z</dcterms:modified>
</cp:coreProperties>
</file>