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STADISTICAS TRIMESTRALES\2024\"/>
    </mc:Choice>
  </mc:AlternateContent>
  <bookViews>
    <workbookView xWindow="0" yWindow="0" windowWidth="20490" windowHeight="6525"/>
  </bookViews>
  <sheets>
    <sheet name="EMBARCACIONES " sheetId="1" r:id="rId1"/>
    <sheet name="COMPARATIVO EMB." sheetId="5" r:id="rId2"/>
    <sheet name="Representacion porct." sheetId="8" r:id="rId3"/>
    <sheet name="CONTENEDORES TEUS" sheetId="3" r:id="rId4"/>
    <sheet name="Contenedores por Unidad" sheetId="10" r:id="rId5"/>
    <sheet name="CARGAS G." sheetId="4" r:id="rId6"/>
    <sheet name="PASAJEROS" sheetId="13" r:id="rId7"/>
    <sheet name="RESUMEN" sheetId="12" r:id="rId8"/>
  </sheets>
  <externalReferences>
    <externalReference r:id="rId9"/>
  </externalReferences>
  <definedNames>
    <definedName name="_xlnm._FilterDatabase" localSheetId="4" hidden="1">'Contenedores por Unidad'!$B$8:$O$25</definedName>
    <definedName name="_xlnm._FilterDatabase" localSheetId="0" hidden="1">'EMBARCACIONES '!$B$8:$N$33</definedName>
    <definedName name="_xlnm.Print_Area" localSheetId="5">'CARGAS G.'!$A$1:$U$90</definedName>
    <definedName name="_xlnm.Print_Area" localSheetId="1">'COMPARATIVO EMB.'!$A$1:$N$43</definedName>
    <definedName name="_xlnm.Print_Area" localSheetId="3">'CONTENEDORES TEUS'!$A$1:$L$101</definedName>
    <definedName name="_xlnm.Print_Area" localSheetId="0">'EMBARCACIONES '!$A$2:$N$67</definedName>
    <definedName name="_xlnm.Print_Area" localSheetId="6">PASAJEROS!$A$1:$L$102</definedName>
    <definedName name="_xlnm.Print_Area" localSheetId="2">'Representacion porct.'!$A$1:$O$32</definedName>
    <definedName name="_xlnm.Print_Area" localSheetId="7">RESUMEN!$A$1:$H$40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4" l="1"/>
  <c r="E52" i="4" s="1"/>
  <c r="D51" i="4"/>
  <c r="E51" i="4" s="1"/>
  <c r="D45" i="4"/>
  <c r="E45" i="4" s="1"/>
  <c r="D46" i="4"/>
  <c r="E46" i="4" s="1"/>
  <c r="D47" i="4"/>
  <c r="E47" i="4" s="1"/>
  <c r="D44" i="4"/>
  <c r="E44" i="4" s="1"/>
  <c r="D38" i="4"/>
  <c r="E38" i="4" s="1"/>
  <c r="D39" i="4"/>
  <c r="E39" i="4" s="1"/>
  <c r="D40" i="4"/>
  <c r="E40" i="4" s="1"/>
  <c r="D37" i="4"/>
  <c r="E37" i="4" s="1"/>
  <c r="E96" i="3"/>
  <c r="F96" i="3" s="1"/>
  <c r="E97" i="3"/>
  <c r="F97" i="3" s="1"/>
  <c r="E95" i="3"/>
  <c r="F95" i="3" s="1"/>
  <c r="D71" i="3"/>
  <c r="E19" i="12" s="1"/>
  <c r="C71" i="3"/>
  <c r="D19" i="12" s="1"/>
  <c r="E53" i="3"/>
  <c r="F53" i="3" s="1"/>
  <c r="D44" i="10"/>
  <c r="E44" i="10"/>
  <c r="F44" i="10"/>
  <c r="G44" i="10"/>
  <c r="H44" i="10"/>
  <c r="I44" i="10"/>
  <c r="N44" i="10"/>
  <c r="O44" i="10"/>
  <c r="D24" i="10"/>
  <c r="E24" i="10"/>
  <c r="F24" i="10"/>
  <c r="G24" i="10"/>
  <c r="H24" i="10"/>
  <c r="I24" i="10"/>
  <c r="N24" i="10"/>
  <c r="O24" i="10"/>
  <c r="R20" i="4" l="1"/>
  <c r="C13" i="4"/>
  <c r="D13" i="4"/>
  <c r="E13" i="4"/>
  <c r="E27" i="4" s="1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3" i="4"/>
  <c r="B27" i="4" s="1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R27" i="4" s="1"/>
  <c r="S25" i="4"/>
  <c r="T25" i="4"/>
  <c r="B25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S20" i="4"/>
  <c r="S27" i="4" s="1"/>
  <c r="T20" i="4"/>
  <c r="B20" i="4"/>
  <c r="D100" i="13"/>
  <c r="E23" i="12" s="1"/>
  <c r="C100" i="13"/>
  <c r="D23" i="12" s="1"/>
  <c r="E99" i="13"/>
  <c r="E98" i="13"/>
  <c r="E97" i="13"/>
  <c r="F97" i="13" s="1"/>
  <c r="E96" i="13"/>
  <c r="E95" i="13"/>
  <c r="E94" i="13"/>
  <c r="F94" i="13" s="1"/>
  <c r="E93" i="13"/>
  <c r="F93" i="13" s="1"/>
  <c r="E92" i="13"/>
  <c r="F92" i="13" s="1"/>
  <c r="E80" i="13"/>
  <c r="D80" i="13"/>
  <c r="C80" i="13"/>
  <c r="F79" i="13"/>
  <c r="F78" i="13"/>
  <c r="F77" i="13"/>
  <c r="F76" i="13"/>
  <c r="F75" i="13"/>
  <c r="F74" i="13"/>
  <c r="F73" i="13"/>
  <c r="F72" i="13"/>
  <c r="K62" i="13"/>
  <c r="J62" i="13"/>
  <c r="I62" i="13"/>
  <c r="H62" i="13"/>
  <c r="G62" i="13"/>
  <c r="F62" i="13"/>
  <c r="E62" i="13"/>
  <c r="D62" i="13"/>
  <c r="C62" i="13"/>
  <c r="L61" i="13"/>
  <c r="L60" i="13"/>
  <c r="L59" i="13"/>
  <c r="D48" i="13"/>
  <c r="E21" i="12" s="1"/>
  <c r="C48" i="13"/>
  <c r="D21" i="12" s="1"/>
  <c r="E47" i="13"/>
  <c r="E46" i="13"/>
  <c r="F46" i="13" s="1"/>
  <c r="E45" i="13"/>
  <c r="E44" i="13"/>
  <c r="E43" i="13"/>
  <c r="F43" i="13" s="1"/>
  <c r="E42" i="13"/>
  <c r="E41" i="13"/>
  <c r="F41" i="13" s="1"/>
  <c r="E40" i="13"/>
  <c r="F40" i="13" s="1"/>
  <c r="C30" i="13"/>
  <c r="G15" i="13"/>
  <c r="F15" i="13"/>
  <c r="D15" i="13"/>
  <c r="C15" i="13"/>
  <c r="E14" i="13"/>
  <c r="E13" i="13"/>
  <c r="E12" i="13"/>
  <c r="E11" i="13"/>
  <c r="E10" i="13"/>
  <c r="E9" i="13"/>
  <c r="E8" i="13"/>
  <c r="E7" i="13"/>
  <c r="Q27" i="4" l="1"/>
  <c r="P27" i="4"/>
  <c r="L27" i="4"/>
  <c r="D27" i="4"/>
  <c r="F27" i="4"/>
  <c r="I27" i="4"/>
  <c r="O27" i="4"/>
  <c r="K27" i="4"/>
  <c r="C27" i="4"/>
  <c r="H27" i="4"/>
  <c r="N27" i="4"/>
  <c r="J27" i="4"/>
  <c r="T27" i="4"/>
  <c r="M27" i="4"/>
  <c r="E15" i="13"/>
  <c r="G27" i="4"/>
  <c r="F80" i="13"/>
  <c r="L62" i="13"/>
  <c r="E48" i="13"/>
  <c r="F48" i="13" s="1"/>
  <c r="E100" i="13"/>
  <c r="F100" i="13" s="1"/>
  <c r="B77" i="4" l="1"/>
  <c r="B53" i="4"/>
  <c r="D15" i="12" s="1"/>
  <c r="B48" i="4"/>
  <c r="D13" i="12" s="1"/>
  <c r="B41" i="4"/>
  <c r="D11" i="12" s="1"/>
  <c r="E36" i="5"/>
  <c r="F36" i="5" s="1"/>
  <c r="B55" i="4" l="1"/>
  <c r="D17" i="12" s="1"/>
  <c r="M25" i="8"/>
  <c r="N27" i="1"/>
  <c r="C66" i="1"/>
  <c r="F19" i="12" l="1"/>
  <c r="G19" i="12" s="1"/>
  <c r="F21" i="12"/>
  <c r="G21" i="12" s="1"/>
  <c r="F23" i="12"/>
  <c r="G23" i="12" s="1"/>
  <c r="E19" i="5" l="1"/>
  <c r="F19" i="5" s="1"/>
  <c r="E20" i="5"/>
  <c r="F20" i="5" s="1"/>
  <c r="E21" i="5"/>
  <c r="F21" i="5" s="1"/>
  <c r="E22" i="5"/>
  <c r="F22" i="5" s="1"/>
  <c r="E23" i="5"/>
  <c r="F23" i="5" s="1"/>
  <c r="E24" i="5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E32" i="5"/>
  <c r="F32" i="5" s="1"/>
  <c r="E33" i="5"/>
  <c r="F33" i="5" s="1"/>
  <c r="E34" i="5"/>
  <c r="F34" i="5" s="1"/>
  <c r="E35" i="5"/>
  <c r="F35" i="5" s="1"/>
  <c r="E37" i="5"/>
  <c r="E38" i="5"/>
  <c r="F38" i="5" s="1"/>
  <c r="E39" i="5"/>
  <c r="F39" i="5" s="1"/>
  <c r="E40" i="5"/>
  <c r="F40" i="5" s="1"/>
  <c r="E18" i="5"/>
  <c r="F18" i="5" s="1"/>
  <c r="C41" i="5"/>
  <c r="D41" i="5"/>
  <c r="N12" i="5"/>
  <c r="D10" i="12" s="1"/>
  <c r="E41" i="5" l="1"/>
  <c r="F41" i="5" s="1"/>
  <c r="N13" i="5" l="1"/>
  <c r="E10" i="12" s="1"/>
  <c r="F10" i="12" s="1"/>
  <c r="G10" i="12" s="1"/>
  <c r="B87" i="4" l="1"/>
  <c r="U10" i="4" l="1"/>
  <c r="U11" i="4"/>
  <c r="U12" i="4"/>
  <c r="U9" i="4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63" i="3"/>
  <c r="F63" i="3" s="1"/>
  <c r="E59" i="3"/>
  <c r="F59" i="3" s="1"/>
  <c r="E60" i="3"/>
  <c r="F60" i="3" s="1"/>
  <c r="E58" i="3"/>
  <c r="F58" i="3" s="1"/>
  <c r="E54" i="3"/>
  <c r="F54" i="3" s="1"/>
  <c r="E55" i="3"/>
  <c r="H24" i="3"/>
  <c r="H23" i="3"/>
  <c r="F55" i="3" l="1"/>
  <c r="E71" i="3"/>
  <c r="F71" i="3" s="1"/>
  <c r="U13" i="4"/>
  <c r="C30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6" i="8"/>
  <c r="M27" i="8"/>
  <c r="M28" i="8"/>
  <c r="M29" i="8"/>
  <c r="M7" i="8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N9" i="1"/>
  <c r="I69" i="10" l="1"/>
  <c r="H69" i="10"/>
  <c r="G69" i="10"/>
  <c r="F69" i="10"/>
  <c r="E69" i="10"/>
  <c r="D69" i="10"/>
  <c r="E57" i="10"/>
  <c r="F57" i="10"/>
  <c r="G57" i="10"/>
  <c r="H57" i="10"/>
  <c r="I57" i="10"/>
  <c r="D57" i="10"/>
  <c r="D85" i="4"/>
  <c r="E85" i="4" s="1"/>
  <c r="D86" i="4"/>
  <c r="E86" i="4" s="1"/>
  <c r="D84" i="4"/>
  <c r="E84" i="4" s="1"/>
  <c r="C87" i="4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62" i="4"/>
  <c r="C77" i="4"/>
  <c r="C41" i="4"/>
  <c r="E11" i="12" s="1"/>
  <c r="F11" i="12" s="1"/>
  <c r="G11" i="12" s="1"/>
  <c r="U16" i="4"/>
  <c r="C53" i="4"/>
  <c r="E15" i="12" s="1"/>
  <c r="F15" i="12" s="1"/>
  <c r="G15" i="12" s="1"/>
  <c r="U24" i="4"/>
  <c r="U23" i="4"/>
  <c r="U17" i="4"/>
  <c r="U18" i="4"/>
  <c r="U19" i="4"/>
  <c r="O69" i="10"/>
  <c r="N69" i="10"/>
  <c r="O57" i="10"/>
  <c r="N57" i="10"/>
  <c r="D98" i="3"/>
  <c r="C98" i="3"/>
  <c r="H43" i="3"/>
  <c r="H44" i="3"/>
  <c r="H42" i="3"/>
  <c r="D45" i="3"/>
  <c r="E45" i="3"/>
  <c r="F45" i="3"/>
  <c r="G45" i="3"/>
  <c r="C45" i="3"/>
  <c r="G25" i="3"/>
  <c r="F25" i="3"/>
  <c r="E25" i="3"/>
  <c r="D25" i="3"/>
  <c r="C25" i="3"/>
  <c r="G22" i="3"/>
  <c r="F22" i="3"/>
  <c r="E22" i="3"/>
  <c r="D22" i="3"/>
  <c r="C22" i="3"/>
  <c r="H21" i="3"/>
  <c r="H20" i="3"/>
  <c r="G16" i="3"/>
  <c r="F16" i="3"/>
  <c r="E16" i="3"/>
  <c r="D16" i="3"/>
  <c r="C16" i="3"/>
  <c r="H15" i="3"/>
  <c r="H14" i="3"/>
  <c r="G10" i="3"/>
  <c r="F10" i="3"/>
  <c r="E10" i="3"/>
  <c r="D10" i="3"/>
  <c r="C10" i="3"/>
  <c r="H9" i="3"/>
  <c r="H8" i="3"/>
  <c r="C48" i="4"/>
  <c r="E13" i="12" s="1"/>
  <c r="F13" i="12" s="1"/>
  <c r="G13" i="12" s="1"/>
  <c r="E98" i="3" l="1"/>
  <c r="F98" i="3" s="1"/>
  <c r="C55" i="4"/>
  <c r="E17" i="12" s="1"/>
  <c r="F17" i="12" s="1"/>
  <c r="G17" i="12" s="1"/>
  <c r="U25" i="4"/>
  <c r="U20" i="4"/>
  <c r="H45" i="3"/>
  <c r="E26" i="3"/>
  <c r="E28" i="3" s="1"/>
  <c r="F26" i="3"/>
  <c r="F28" i="3" s="1"/>
  <c r="D77" i="4"/>
  <c r="E77" i="4" s="1"/>
  <c r="D87" i="4"/>
  <c r="E87" i="4" s="1"/>
  <c r="D41" i="4"/>
  <c r="H25" i="3"/>
  <c r="H10" i="3"/>
  <c r="G26" i="3"/>
  <c r="G28" i="3" s="1"/>
  <c r="H22" i="3"/>
  <c r="H16" i="3"/>
  <c r="C26" i="3"/>
  <c r="C28" i="3" s="1"/>
  <c r="D26" i="3"/>
  <c r="D28" i="3" s="1"/>
  <c r="J8" i="5"/>
  <c r="K8" i="5" s="1"/>
  <c r="U27" i="4" l="1"/>
  <c r="E41" i="4"/>
  <c r="H26" i="3"/>
  <c r="H28" i="3" s="1"/>
  <c r="D53" i="4" l="1"/>
  <c r="E53" i="4" s="1"/>
  <c r="D48" i="4" l="1"/>
  <c r="E48" i="4" l="1"/>
  <c r="D55" i="4"/>
  <c r="E55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</calcChain>
</file>

<file path=xl/sharedStrings.xml><?xml version="1.0" encoding="utf-8"?>
<sst xmlns="http://schemas.openxmlformats.org/spreadsheetml/2006/main" count="709" uniqueCount="269">
  <si>
    <t>PUERTOS Y TERMINALES</t>
  </si>
  <si>
    <t>AMBE COVE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</si>
  <si>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</si>
  <si>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</si>
  <si>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</si>
  <si>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</si>
  <si>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</si>
  <si>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</si>
  <si>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</si>
  <si>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</si>
  <si>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TAINO BAY</t>
  </si>
  <si>
    <t>MANZANILLO</t>
  </si>
  <si>
    <t>PEDERNALES</t>
  </si>
  <si>
    <t>PLAZA MARINA</t>
  </si>
  <si>
    <t>PUERTO PLATA</t>
  </si>
  <si>
    <t>PUNTA CATALINA</t>
  </si>
  <si>
    <t>RIO HAINA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</si>
  <si>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</si>
  <si>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</si>
  <si>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</si>
  <si>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</si>
  <si>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</si>
  <si>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</si>
  <si>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</si>
  <si>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</si>
  <si>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</si>
  <si>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</si>
  <si>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</si>
  <si>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</si>
  <si>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</si>
  <si>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</si>
  <si>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</si>
  <si>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</si>
  <si>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</si>
  <si>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</si>
  <si>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</si>
  <si>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</si>
  <si>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</si>
  <si>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</si>
  <si>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</si>
  <si>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</si>
  <si>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</si>
  <si>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</si>
  <si>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TOTAL DE IMPORTACIÓN</t>
  </si>
  <si>
    <t>TEUs DE EXPORTACIÓN</t>
  </si>
  <si>
    <t>TOTAL DE EXPORTACIÓN</t>
  </si>
  <si>
    <t>TEUs EN TRÁNSITO</t>
  </si>
  <si>
    <t>ENTRADA</t>
  </si>
  <si>
    <t>SALIDA</t>
  </si>
  <si>
    <t>EXPORTACIÓN</t>
  </si>
  <si>
    <t>TRÁNSITO</t>
  </si>
  <si>
    <t>IMPORTACIÓN</t>
  </si>
  <si>
    <t>CALDERA BANI</t>
  </si>
  <si>
    <t>LUPERÓN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</si>
  <si>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</si>
  <si>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</si>
  <si>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</si>
  <si>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</si>
  <si>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</si>
  <si>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>TOTAL EXPORTACIÓN</t>
  </si>
  <si>
    <t xml:space="preserve"> SALIDA</t>
  </si>
  <si>
    <t xml:space="preserve">TOTAL TRÁNSITO </t>
  </si>
  <si>
    <t>TOTAL GENERAL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</si>
  <si>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</si>
  <si>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</si>
  <si>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</si>
  <si>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</si>
  <si>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</si>
  <si>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</si>
  <si>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</si>
  <si>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</si>
  <si>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</si>
  <si>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</si>
  <si>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</si>
  <si>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</si>
  <si>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</si>
  <si>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</si>
  <si>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</si>
  <si>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</si>
  <si>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</si>
  <si>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</si>
  <si>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</si>
  <si>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</si>
  <si>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</si>
  <si>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</si>
  <si>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</si>
  <si>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</si>
  <si>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</si>
  <si>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</si>
  <si>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</si>
  <si>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</si>
  <si>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</si>
  <si>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</si>
  <si>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</si>
  <si>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</si>
  <si>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</si>
  <si>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</si>
  <si>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</si>
  <si>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</si>
  <si>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</si>
  <si>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</si>
  <si>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</si>
  <si>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</si>
  <si>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</si>
  <si>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</si>
  <si>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</si>
  <si>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</si>
  <si>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</si>
  <si>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</si>
  <si>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</si>
  <si>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</si>
  <si>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</si>
  <si>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</si>
  <si>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</si>
  <si>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</si>
  <si>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</si>
  <si>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</si>
  <si>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</si>
  <si>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SANTA BARBARA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</si>
  <si>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</si>
  <si>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</si>
  <si>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</si>
  <si>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</si>
  <si>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</si>
  <si>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</si>
  <si>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COMPARATIVO DE LA CANTIDAD DE CRUCERISTAS  VÍA MARÍTIMA  2024 Vs 2023</t>
  </si>
  <si>
    <t xml:space="preserve">PUERTOS Y/O TREMINALES 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</si>
  <si>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</si>
  <si>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</si>
  <si>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</si>
  <si>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</si>
  <si>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</si>
  <si>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</si>
  <si>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SANTO DOMINGO (CRUCERO)</t>
  </si>
  <si>
    <t>CANO ROJO PEDERNALES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</si>
  <si>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</si>
  <si>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</si>
  <si>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</si>
  <si>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</si>
  <si>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</si>
  <si>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</si>
  <si>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</si>
  <si>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</si>
  <si>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</si>
  <si>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</si>
  <si>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</si>
  <si>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</si>
  <si>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</si>
  <si>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</si>
  <si>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</si>
  <si>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</si>
  <si>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</si>
  <si>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</si>
  <si>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</si>
  <si>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</si>
  <si>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</si>
  <si>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</si>
  <si>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</si>
  <si>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</si>
  <si>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</si>
  <si>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</si>
  <si>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</si>
  <si>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</si>
  <si>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</si>
  <si>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</si>
  <si>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</si>
  <si>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</si>
  <si>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</si>
  <si>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</si>
  <si>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</si>
  <si>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</si>
  <si>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</si>
  <si>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</si>
  <si>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</si>
  <si>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</si>
  <si>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</si>
  <si>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</si>
  <si>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</si>
  <si>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</si>
  <si>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</si>
  <si>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</si>
  <si>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</si>
  <si>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</si>
  <si>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</si>
  <si>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</si>
  <si>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</si>
  <si>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</si>
  <si>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</si>
  <si>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 xml:space="preserve">TRÁNSITO ENTRADA </t>
  </si>
  <si>
    <t>TRÁNSITO DE SALIDA</t>
  </si>
  <si>
    <t>DIFERENCIA</t>
  </si>
  <si>
    <t>TOTAL DE CONTENEDORES IMPORTACIÓN</t>
  </si>
  <si>
    <t>TOTAL DE CONTENEDORES EXPORTACIÓN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</si>
  <si>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</si>
  <si>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</si>
  <si>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</si>
  <si>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</si>
  <si>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</si>
  <si>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</si>
  <si>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</si>
  <si>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</si>
  <si>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</si>
  <si>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</si>
  <si>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</si>
  <si>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</si>
  <si>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TOTAL DE TEUS DE IMPORTACIÓN</t>
  </si>
  <si>
    <t>TOTAL DE TEUS EXPORTACIÓN</t>
  </si>
  <si>
    <t>TOTAL DE TEUS EN TRÁNSITO</t>
  </si>
  <si>
    <t>MOVIMIENTO DE CARGAS CLASIFICADAS POR TIPOS Y PUERTOS  (EN T.M.)</t>
  </si>
  <si>
    <t>COMPARATIVO DEL MOVIMIENTO DE CARGAS POR TIPOS (EN T.M.)  2024 VS 2023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</si>
  <si>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</si>
  <si>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</si>
  <si>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</si>
  <si>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</si>
  <si>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</si>
  <si>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</si>
  <si>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</si>
  <si>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mes</t>
  </si>
  <si>
    <t>AÑO</t>
  </si>
  <si>
    <t xml:space="preserve">OTROS </t>
  </si>
  <si>
    <t>PORTA CONTENEDORES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</si>
  <si>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</si>
  <si>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</si>
  <si>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</si>
  <si>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</si>
  <si>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</si>
  <si>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</si>
  <si>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</si>
  <si>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</si>
  <si>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</si>
  <si>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</si>
  <si>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</si>
  <si>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JULIO-SEPTIEMBRE 2024</t>
  </si>
  <si>
    <t>JULIO- SEPTIEMBRE 2024</t>
  </si>
  <si>
    <t>REPRESENTACIÓN PORCENTUAL DEL MOVIMIENTO DE EMBARCACIONES  TRIMESTRE  JULIO-SEPTIEMBRE  2024</t>
  </si>
  <si>
    <t>TRIMESTRE JULIO -SEPTIEMBRE 2024 Vs 2023</t>
  </si>
  <si>
    <t>COMPARATIVO DEL MOVIMIENTO  DE CARGAS (EN T.M.) JULIO- SEPTIEMBRE 2024 Vs 2023</t>
  </si>
  <si>
    <t>HAINA OCCIDENTAL</t>
  </si>
  <si>
    <t>TRIMESTRE-JULIO-SEPTIEMBRE  2024</t>
  </si>
  <si>
    <t>MOVIMIENTO DE CONTENEDORES  JULIO-SEPTIEMBRE  2024 Vs 2023</t>
  </si>
  <si>
    <t>TRIMESTRE JULIO-SEPTIEMBRE 2024</t>
  </si>
  <si>
    <t>CANTIDAD DE CRUCEROS (JULIO-SEPTIEMBRE 2024)</t>
  </si>
  <si>
    <t xml:space="preserve"> JULIO-SEPTIEMBRE 2024</t>
  </si>
  <si>
    <t>JULIO-SEPTIEMBRE  2024</t>
  </si>
  <si>
    <t>JULIO</t>
  </si>
  <si>
    <t>AGOSTO</t>
  </si>
  <si>
    <t>SEPTIEMBRE</t>
  </si>
  <si>
    <t>TRIMESTRE JULIO-SEPTIEMBRE 2024 Vs 2023</t>
  </si>
  <si>
    <t xml:space="preserve">SANTO DOMINGO CRUCEROS </t>
  </si>
  <si>
    <t>Julio</t>
  </si>
  <si>
    <t>Septiembre</t>
  </si>
  <si>
    <t>Agosto</t>
  </si>
  <si>
    <t>En el trimestre Julio-Septiembre 2024 obtuvimos un total de 1,323 embarcaciones por los diferentes puertos.</t>
  </si>
  <si>
    <t>MOVIMIENTO  DE EMBARCACIONES LLEGADAS TRIMESTRE  JULIO-SEPTIEMBRE 2024 Vs. 2023</t>
  </si>
  <si>
    <t>JULIO-SEPTIEMBRE  2024 Vs. 2023</t>
  </si>
  <si>
    <t>COMPARATIVO DEL MOVIMIENTO DE CONTENEDORES CARGADOS Y VACÍOS  2024 Vs. 2023</t>
  </si>
  <si>
    <t>Julio - Septiembre 2023</t>
  </si>
  <si>
    <t>Julio - Septiembre 2024</t>
  </si>
  <si>
    <t>*T3 = Trimestre 3 (Julio-Septiembre)</t>
  </si>
  <si>
    <t>T3 2023</t>
  </si>
  <si>
    <t>T3 2024</t>
  </si>
  <si>
    <t>RESUMEN ESTADÍSTICO COMPARATIVO T3 2024 Vs. T3 2023</t>
  </si>
  <si>
    <t>TAÍNO  BAY</t>
  </si>
  <si>
    <t>T4 2024</t>
  </si>
  <si>
    <t>MOVIMIENTO DE CONTENEDORES JULIO-SEPTIEMBRE  2024</t>
  </si>
  <si>
    <t>En el Trimestre Julio-Septiembre arribó un total de 136 Embarcaciones de Cruceros</t>
  </si>
  <si>
    <t>Ambos períodos en cero</t>
  </si>
  <si>
    <t xml:space="preserve">VARIACIÓN PORCENTUAL </t>
  </si>
  <si>
    <r>
      <t xml:space="preserve">En el Trimestre  Julio-Septiembre 2024, presentamos en los puertos un total general de </t>
    </r>
    <r>
      <rPr>
        <b/>
        <sz val="11"/>
        <color theme="1"/>
        <rFont val="Calibri"/>
        <family val="2"/>
        <scheme val="minor"/>
      </rPr>
      <t>1,323</t>
    </r>
    <r>
      <rPr>
        <sz val="11"/>
        <color theme="1"/>
        <rFont val="Calibri"/>
        <family val="2"/>
        <scheme val="minor"/>
      </rPr>
      <t xml:space="preserve"> embarcaciones.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</si>
</sst>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 (CUERPO)"/>
    </font>
    <font>
      <i/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0" fillId="0" borderId="0" xfId="0"/>
  </cellXfs>
  <cellStyles count="5">
    <cellStyle name="Comma 2" xfId="2"/>
    <cellStyle name="Millares 10" xfId="1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080202\Desktop\INFORME%20JULIO-SEPTIEMBRE%202024\Trimestre%20de%20cruceros%20Julio-septiembre%20%202024.%20%20ejecut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Julio-Septimbre 2024"/>
    </sheetNames>
    <sheetDataSet>
      <sheetData sheetId="0">
        <row r="5">
          <cell r="C5" t="str">
            <v>PASAJEROS ENTRADA</v>
          </cell>
          <cell r="D5" t="str">
            <v>PASAJEROS TRÁNSITO</v>
          </cell>
          <cell r="F5" t="str">
            <v>TRIPULACIÓN</v>
          </cell>
          <cell r="G5" t="str">
            <v>PASAJEROS DE SALIDA</v>
          </cell>
        </row>
        <row r="14">
          <cell r="C14">
            <v>179070</v>
          </cell>
          <cell r="D14">
            <v>281458</v>
          </cell>
          <cell r="F14">
            <v>146067</v>
          </cell>
          <cell r="G14">
            <v>13340</v>
          </cell>
        </row>
        <row r="38">
          <cell r="B38" t="str">
            <v xml:space="preserve">AMBER COVE </v>
          </cell>
          <cell r="C38">
            <v>53</v>
          </cell>
        </row>
        <row r="39">
          <cell r="B39" t="str">
            <v>TAINO  BAY</v>
          </cell>
          <cell r="C39">
            <v>38</v>
          </cell>
        </row>
        <row r="40">
          <cell r="B40" t="str">
            <v>LA ROMANA</v>
          </cell>
          <cell r="C40">
            <v>8</v>
          </cell>
        </row>
        <row r="41">
          <cell r="B41" t="str">
            <v>SANTA BARBARA SAMANA</v>
          </cell>
          <cell r="C41">
            <v>0</v>
          </cell>
        </row>
        <row r="42">
          <cell r="B42" t="str">
            <v>SANTO DOMINGO  CRUCERO</v>
          </cell>
          <cell r="C42">
            <v>1</v>
          </cell>
        </row>
        <row r="43">
          <cell r="B43" t="str">
            <v>SANTO DOMINGO (FERRY)</v>
          </cell>
          <cell r="C43">
            <v>36</v>
          </cell>
        </row>
        <row r="44">
          <cell r="B44" t="str">
            <v>ISLAS CATALINA</v>
          </cell>
          <cell r="C44">
            <v>0</v>
          </cell>
        </row>
        <row r="45">
          <cell r="B45" t="str">
            <v>CABO ROJO PEDERNALES</v>
          </cell>
          <cell r="C45">
            <v>0</v>
          </cell>
        </row>
        <row r="56">
          <cell r="C56">
            <v>2023</v>
          </cell>
          <cell r="D56">
            <v>2024</v>
          </cell>
        </row>
        <row r="57">
          <cell r="B57" t="str">
            <v>AMBER COVE</v>
          </cell>
          <cell r="C57">
            <v>192704</v>
          </cell>
          <cell r="D57">
            <v>265532</v>
          </cell>
        </row>
        <row r="58">
          <cell r="B58" t="str">
            <v>LA ROMANA</v>
          </cell>
          <cell r="C58">
            <v>32501</v>
          </cell>
          <cell r="D58">
            <v>36372</v>
          </cell>
        </row>
        <row r="59">
          <cell r="B59" t="str">
            <v>SANTA BARBARA</v>
          </cell>
          <cell r="C59">
            <v>0</v>
          </cell>
          <cell r="D59">
            <v>0</v>
          </cell>
        </row>
        <row r="60">
          <cell r="B60" t="str">
            <v>TAÍNO BAY</v>
          </cell>
          <cell r="C60">
            <v>99996</v>
          </cell>
          <cell r="D60">
            <v>146426</v>
          </cell>
        </row>
        <row r="61">
          <cell r="B61" t="str">
            <v>ISLAS  CATALINA</v>
          </cell>
          <cell r="C61">
            <v>0</v>
          </cell>
          <cell r="D61">
            <v>0</v>
          </cell>
        </row>
        <row r="62">
          <cell r="B62" t="str">
            <v xml:space="preserve">SANTO DOMINGO </v>
          </cell>
          <cell r="C62">
            <v>0</v>
          </cell>
          <cell r="D62">
            <v>1</v>
          </cell>
        </row>
        <row r="63">
          <cell r="B63" t="str">
            <v>SANTO DOMINGO (FERRY)</v>
          </cell>
          <cell r="C63">
            <v>15427</v>
          </cell>
          <cell r="D63">
            <v>12197</v>
          </cell>
        </row>
        <row r="105">
          <cell r="C105" t="str">
            <v>AMBER COVE</v>
          </cell>
          <cell r="D105" t="str">
            <v>CAP CANA</v>
          </cell>
          <cell r="E105" t="str">
            <v>LA ROMANA</v>
          </cell>
          <cell r="F105" t="str">
            <v xml:space="preserve">SANTA BÁRBARA </v>
          </cell>
          <cell r="G105" t="str">
            <v xml:space="preserve">SANTO DOMINGO CRUCERO </v>
          </cell>
          <cell r="H105" t="str">
            <v>SANTO DOMINGO FERRY</v>
          </cell>
          <cell r="I105" t="str">
            <v>PEDERNALES (CR)</v>
          </cell>
          <cell r="J105" t="str">
            <v>TAÍNO BAY</v>
          </cell>
          <cell r="K105" t="str">
            <v>ISLA CATALINA</v>
          </cell>
        </row>
        <row r="106">
          <cell r="B106" t="str">
            <v>JULIO</v>
          </cell>
          <cell r="C106">
            <v>116107</v>
          </cell>
          <cell r="D106">
            <v>0</v>
          </cell>
          <cell r="E106">
            <v>14299</v>
          </cell>
          <cell r="F106">
            <v>0</v>
          </cell>
          <cell r="G106">
            <v>0</v>
          </cell>
          <cell r="H106">
            <v>6118</v>
          </cell>
          <cell r="I106">
            <v>0</v>
          </cell>
          <cell r="J106">
            <v>71888</v>
          </cell>
          <cell r="K106">
            <v>0</v>
          </cell>
        </row>
        <row r="107">
          <cell r="B107" t="str">
            <v>AGOSTO</v>
          </cell>
          <cell r="C107">
            <v>80199</v>
          </cell>
          <cell r="D107">
            <v>0</v>
          </cell>
          <cell r="E107">
            <v>13929</v>
          </cell>
          <cell r="F107">
            <v>0</v>
          </cell>
          <cell r="G107">
            <v>0</v>
          </cell>
          <cell r="H107">
            <v>4030</v>
          </cell>
          <cell r="I107">
            <v>0</v>
          </cell>
          <cell r="J107">
            <v>41239</v>
          </cell>
          <cell r="K107">
            <v>0</v>
          </cell>
        </row>
        <row r="108">
          <cell r="B108" t="str">
            <v>SEPTIEMBRE</v>
          </cell>
          <cell r="C108">
            <v>69226</v>
          </cell>
          <cell r="D108">
            <v>0</v>
          </cell>
          <cell r="E108">
            <v>8144</v>
          </cell>
          <cell r="F108">
            <v>0</v>
          </cell>
          <cell r="G108">
            <v>1</v>
          </cell>
          <cell r="H108">
            <v>2049</v>
          </cell>
          <cell r="I108">
            <v>0</v>
          </cell>
          <cell r="J108">
            <v>33299</v>
          </cell>
          <cell r="K108">
            <v>0</v>
          </cell>
        </row>
        <row r="150">
          <cell r="C150" t="str">
            <v>JULIO</v>
          </cell>
          <cell r="D150" t="str">
            <v>AGOSTO</v>
          </cell>
          <cell r="E150" t="str">
            <v>SEPTIEMBRE</v>
          </cell>
        </row>
        <row r="151">
          <cell r="B151" t="str">
            <v xml:space="preserve">AMBER COVE </v>
          </cell>
          <cell r="C151">
            <v>22</v>
          </cell>
          <cell r="D151">
            <v>16</v>
          </cell>
          <cell r="E151">
            <v>15</v>
          </cell>
        </row>
        <row r="152">
          <cell r="B152" t="str">
            <v>TAINO  BAY</v>
          </cell>
          <cell r="C152">
            <v>18</v>
          </cell>
          <cell r="D152">
            <v>11</v>
          </cell>
          <cell r="E152">
            <v>9</v>
          </cell>
        </row>
        <row r="153">
          <cell r="B153" t="str">
            <v>LA ROMANA</v>
          </cell>
          <cell r="C153">
            <v>3</v>
          </cell>
          <cell r="D153">
            <v>3</v>
          </cell>
          <cell r="E153">
            <v>2</v>
          </cell>
        </row>
        <row r="154">
          <cell r="B154" t="str">
            <v xml:space="preserve">SANTA BÁRBARA </v>
          </cell>
          <cell r="C154">
            <v>0</v>
          </cell>
          <cell r="D154">
            <v>0</v>
          </cell>
          <cell r="E154">
            <v>0</v>
          </cell>
        </row>
        <row r="155">
          <cell r="B155" t="str">
            <v>SANTO DOMINGO (CRUCERO)</v>
          </cell>
          <cell r="C155">
            <v>0</v>
          </cell>
          <cell r="D155">
            <v>0</v>
          </cell>
          <cell r="E155">
            <v>1</v>
          </cell>
        </row>
        <row r="156">
          <cell r="B156" t="str">
            <v>SANTO DOMINGO (FERRY)</v>
          </cell>
          <cell r="C156">
            <v>11</v>
          </cell>
          <cell r="D156">
            <v>13</v>
          </cell>
          <cell r="E156">
            <v>12</v>
          </cell>
        </row>
        <row r="157">
          <cell r="B157" t="str">
            <v>ISLA CATALINA</v>
          </cell>
          <cell r="C157">
            <v>0</v>
          </cell>
          <cell r="D157">
            <v>0</v>
          </cell>
          <cell r="E157">
            <v>0</v>
          </cell>
        </row>
        <row r="187">
          <cell r="C187">
            <v>2023</v>
          </cell>
          <cell r="D187">
            <v>2024</v>
          </cell>
        </row>
        <row r="188">
          <cell r="B188" t="str">
            <v xml:space="preserve">AMBER COVE </v>
          </cell>
          <cell r="C188">
            <v>42</v>
          </cell>
          <cell r="D188">
            <v>53</v>
          </cell>
        </row>
        <row r="189">
          <cell r="B189" t="str">
            <v>TAINO  BAY</v>
          </cell>
          <cell r="C189">
            <v>28</v>
          </cell>
          <cell r="D189">
            <v>38</v>
          </cell>
        </row>
        <row r="190">
          <cell r="B190" t="str">
            <v>LA ROMANA</v>
          </cell>
          <cell r="C190">
            <v>7</v>
          </cell>
          <cell r="D190">
            <v>8</v>
          </cell>
        </row>
        <row r="191">
          <cell r="B191" t="str">
            <v>SANTA BÁRBARA SAMANÁ</v>
          </cell>
          <cell r="C191">
            <v>0</v>
          </cell>
          <cell r="D191">
            <v>0</v>
          </cell>
        </row>
        <row r="192">
          <cell r="B192" t="str">
            <v>SANTO DOMINGO  CRUCERO</v>
          </cell>
          <cell r="C192">
            <v>0</v>
          </cell>
          <cell r="D192">
            <v>1</v>
          </cell>
        </row>
        <row r="193">
          <cell r="B193" t="str">
            <v>SANTO DOMINGO (FERRY)</v>
          </cell>
          <cell r="C193">
            <v>38</v>
          </cell>
          <cell r="D193">
            <v>36</v>
          </cell>
        </row>
        <row r="194">
          <cell r="B194" t="str">
            <v>ISLAS CATALINA</v>
          </cell>
          <cell r="C194">
            <v>0</v>
          </cell>
          <cell r="D194">
            <v>0</v>
          </cell>
        </row>
        <row r="195">
          <cell r="B195" t="str">
            <v xml:space="preserve">CABO ROJO PEDERNALES </v>
          </cell>
          <cell r="C195">
            <v>0</v>
          </cell>
          <cell r="D19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84" zoomScaleNormal="84" zoomScaleSheetLayoutView="84" workbookViewId="0"/>
  </sheetViews>
  <sheetFormatPr baseColWidth="10" defaultColWidth="10.85546875" defaultRowHeight="14.25"/>
  <cols>
    <col min="1" max="1" width="10.85546875" style="7"/>
    <col min="2" max="2" width="25" style="1" customWidth="1"/>
    <col min="3" max="3" width="18.5703125" style="1" customWidth="1"/>
    <col min="4" max="4" width="20.5703125" style="1" customWidth="1"/>
    <col min="5" max="5" width="12.42578125" style="1" customWidth="1"/>
    <col min="6" max="6" width="13.42578125" style="1" customWidth="1"/>
    <col min="7" max="7" width="12.42578125" style="1" customWidth="1"/>
    <col min="8" max="8" width="11.85546875" style="1" customWidth="1"/>
    <col min="9" max="10" width="15.140625" style="1" customWidth="1"/>
    <col min="11" max="11" width="9.85546875" style="1" customWidth="1"/>
    <col min="12" max="12" width="15.140625" style="1" customWidth="1"/>
    <col min="13" max="13" width="7.5703125" style="1" customWidth="1"/>
    <col min="14" max="14" width="12.5703125" style="5" customWidth="1"/>
    <col min="15" max="16384" width="10.85546875" style="1"/>
  </cols>
  <sheetData>
    <row r="1" spans="1:14" ht="15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s="7" customFormat="1" ht="15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s="7" customFormat="1" ht="15">
      <c r="A3"/>
      <c r="B3" s="10" t="s">
        <v>30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7" customFormat="1" ht="15">
      <c r="A4"/>
      <c r="B4" s="10" t="s">
        <v>99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7" customFormat="1" ht="15">
      <c r="A5"/>
      <c r="B5" s="10" t="s">
        <v>74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7" customFormat="1" ht="15">
      <c r="A6"/>
      <c r="B6" s="10" t="s">
        <v>232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7" customFormat="1" ht="1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>
      <c r="A8"/>
      <c r="B8" t="s">
        <v>0</v>
      </c>
      <c r="C8" t="s">
        <v>212</v>
      </c>
      <c r="D8" t="s">
        <v>213</v>
      </c>
      <c r="E8" t="s">
        <v>21</v>
      </c>
      <c r="F8" t="s">
        <v>22</v>
      </c>
      <c r="G8" t="s">
        <v>23</v>
      </c>
      <c r="H8" t="s">
        <v>24</v>
      </c>
      <c r="I8" t="s">
        <v>25</v>
      </c>
      <c r="J8" t="s">
        <v>26</v>
      </c>
      <c r="K8" t="s">
        <v>27</v>
      </c>
      <c r="L8" t="s">
        <v>28</v>
      </c>
      <c r="M8" t="s">
        <v>29</v>
      </c>
      <c r="N8" t="s">
        <v>20</v>
      </c>
    </row>
    <row r="9" spans="1:14" ht="15">
      <c r="A9"/>
      <c r="B9" t="s">
        <v>39</v>
      </c>
      <c r="C9">
        <v>0</v>
      </c>
      <c r="D9">
        <v>0</v>
      </c>
      <c r="E9">
        <v>0</v>
      </c>
      <c r="F9">
        <v>0</v>
      </c>
      <c r="G9">
        <v>53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f>SUM(C9:M9)</f>
        <v>53</v>
      </c>
    </row>
    <row r="10" spans="1:14" ht="15">
      <c r="A10"/>
      <c r="B10" t="s">
        <v>2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f t="shared" ref="N10:N31" si="0">SUM(C10:M10)</f>
        <v>4</v>
      </c>
    </row>
    <row r="11" spans="1:14" ht="15">
      <c r="A11"/>
      <c r="B11" t="s">
        <v>3</v>
      </c>
      <c r="C11">
        <v>0</v>
      </c>
      <c r="D11">
        <v>0</v>
      </c>
      <c r="E11">
        <v>0</v>
      </c>
      <c r="F11">
        <v>7</v>
      </c>
      <c r="G11">
        <v>0</v>
      </c>
      <c r="H11">
        <v>0</v>
      </c>
      <c r="I11">
        <v>6</v>
      </c>
      <c r="J11">
        <v>4</v>
      </c>
      <c r="K11">
        <v>0</v>
      </c>
      <c r="L11">
        <v>0</v>
      </c>
      <c r="M11">
        <v>0</v>
      </c>
      <c r="N11">
        <f t="shared" si="0"/>
        <v>17</v>
      </c>
    </row>
    <row r="12" spans="1:14" ht="15">
      <c r="A12"/>
      <c r="B12" t="s">
        <v>4</v>
      </c>
      <c r="C12">
        <v>0</v>
      </c>
      <c r="D12">
        <v>0</v>
      </c>
      <c r="E12">
        <v>6</v>
      </c>
      <c r="F12">
        <v>0</v>
      </c>
      <c r="G12">
        <v>0</v>
      </c>
      <c r="H12">
        <v>0</v>
      </c>
      <c r="I12">
        <v>7</v>
      </c>
      <c r="J12">
        <v>7</v>
      </c>
      <c r="K12">
        <v>0</v>
      </c>
      <c r="L12">
        <v>0</v>
      </c>
      <c r="M12">
        <v>0</v>
      </c>
      <c r="N12">
        <f t="shared" si="0"/>
        <v>20</v>
      </c>
    </row>
    <row r="13" spans="1:14" ht="15">
      <c r="A13"/>
      <c r="B13" t="s">
        <v>5</v>
      </c>
      <c r="C13">
        <v>13</v>
      </c>
      <c r="D13">
        <v>0</v>
      </c>
      <c r="E13">
        <v>0</v>
      </c>
      <c r="F13">
        <v>10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f t="shared" si="0"/>
        <v>23</v>
      </c>
    </row>
    <row r="14" spans="1:14" ht="19.5" customHeight="1">
      <c r="A14"/>
      <c r="B14" t="s">
        <v>94</v>
      </c>
      <c r="C14">
        <v>8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f t="shared" si="0"/>
        <v>8</v>
      </c>
    </row>
    <row r="15" spans="1:14" ht="15">
      <c r="A15"/>
      <c r="B15" t="s">
        <v>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f t="shared" si="0"/>
        <v>0</v>
      </c>
    </row>
    <row r="16" spans="1:14" ht="15">
      <c r="A16"/>
      <c r="B16" t="s">
        <v>7</v>
      </c>
      <c r="C16">
        <v>10</v>
      </c>
      <c r="D16">
        <v>245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f t="shared" si="0"/>
        <v>255</v>
      </c>
    </row>
    <row r="17" spans="1:14" ht="15">
      <c r="A17"/>
      <c r="B17" t="s">
        <v>8</v>
      </c>
      <c r="C17">
        <v>0</v>
      </c>
      <c r="D17">
        <v>0</v>
      </c>
      <c r="E17">
        <v>0</v>
      </c>
      <c r="F17">
        <v>58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f t="shared" si="0"/>
        <v>58</v>
      </c>
    </row>
    <row r="18" spans="1:14" ht="15">
      <c r="A18"/>
      <c r="B18" t="s">
        <v>9</v>
      </c>
      <c r="C18">
        <v>2</v>
      </c>
      <c r="D18">
        <v>0</v>
      </c>
      <c r="E18">
        <v>0</v>
      </c>
      <c r="F18">
        <v>2</v>
      </c>
      <c r="G18">
        <v>8</v>
      </c>
      <c r="H18">
        <v>0</v>
      </c>
      <c r="I18">
        <v>3</v>
      </c>
      <c r="J18">
        <v>3</v>
      </c>
      <c r="K18">
        <v>0</v>
      </c>
      <c r="L18">
        <v>0</v>
      </c>
      <c r="M18">
        <v>0</v>
      </c>
      <c r="N18">
        <f t="shared" si="0"/>
        <v>18</v>
      </c>
    </row>
    <row r="19" spans="1:14" ht="15">
      <c r="A19"/>
      <c r="B19" t="s">
        <v>96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26</v>
      </c>
      <c r="L19">
        <v>0</v>
      </c>
      <c r="M19">
        <v>0</v>
      </c>
      <c r="N19">
        <f t="shared" si="0"/>
        <v>26</v>
      </c>
    </row>
    <row r="20" spans="1:14" ht="15">
      <c r="A20"/>
      <c r="B20" t="s">
        <v>95</v>
      </c>
      <c r="C20">
        <v>0</v>
      </c>
      <c r="D20">
        <v>0</v>
      </c>
      <c r="E20">
        <v>0</v>
      </c>
      <c r="F20">
        <v>0</v>
      </c>
      <c r="G20">
        <v>38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f t="shared" si="0"/>
        <v>38</v>
      </c>
    </row>
    <row r="21" spans="1:14" ht="15">
      <c r="A21"/>
      <c r="B21" t="s">
        <v>11</v>
      </c>
      <c r="C21">
        <v>28</v>
      </c>
      <c r="D21">
        <v>0</v>
      </c>
      <c r="E21">
        <v>4</v>
      </c>
      <c r="F21">
        <v>0</v>
      </c>
      <c r="G21">
        <v>0</v>
      </c>
      <c r="H21">
        <v>0</v>
      </c>
      <c r="I21">
        <v>4</v>
      </c>
      <c r="J21">
        <v>0</v>
      </c>
      <c r="K21">
        <v>0</v>
      </c>
      <c r="L21">
        <v>0</v>
      </c>
      <c r="M21">
        <v>0</v>
      </c>
      <c r="N21">
        <f t="shared" si="0"/>
        <v>36</v>
      </c>
    </row>
    <row r="22" spans="1:14" ht="15">
      <c r="A22"/>
      <c r="B22" t="s">
        <v>12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f t="shared" si="0"/>
        <v>0</v>
      </c>
    </row>
    <row r="23" spans="1:14" ht="15">
      <c r="A23"/>
      <c r="B23" t="s">
        <v>13</v>
      </c>
      <c r="C23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1</v>
      </c>
      <c r="K23">
        <v>0</v>
      </c>
      <c r="L23">
        <v>0</v>
      </c>
      <c r="M23">
        <v>0</v>
      </c>
      <c r="N23">
        <f t="shared" si="0"/>
        <v>6</v>
      </c>
    </row>
    <row r="24" spans="1:14" ht="15">
      <c r="A24"/>
      <c r="B24" t="s">
        <v>14</v>
      </c>
      <c r="C24">
        <v>73</v>
      </c>
      <c r="D24">
        <v>36</v>
      </c>
      <c r="E24">
        <v>13</v>
      </c>
      <c r="F24">
        <v>0</v>
      </c>
      <c r="G24">
        <v>0</v>
      </c>
      <c r="H24">
        <v>0</v>
      </c>
      <c r="I24">
        <v>13</v>
      </c>
      <c r="J24">
        <v>12</v>
      </c>
      <c r="K24">
        <v>0</v>
      </c>
      <c r="L24">
        <v>0</v>
      </c>
      <c r="M24">
        <v>0</v>
      </c>
      <c r="N24">
        <f t="shared" si="0"/>
        <v>147</v>
      </c>
    </row>
    <row r="25" spans="1:14" ht="15">
      <c r="A25"/>
      <c r="B25" t="s">
        <v>15</v>
      </c>
      <c r="C25">
        <v>0</v>
      </c>
      <c r="D25">
        <v>0</v>
      </c>
      <c r="E25">
        <v>8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f t="shared" si="0"/>
        <v>8</v>
      </c>
    </row>
    <row r="26" spans="1:14" ht="15">
      <c r="A26"/>
      <c r="B26" t="s">
        <v>150</v>
      </c>
      <c r="C26">
        <v>156</v>
      </c>
      <c r="D26">
        <v>102</v>
      </c>
      <c r="E26">
        <v>29</v>
      </c>
      <c r="F26">
        <v>24</v>
      </c>
      <c r="G26">
        <v>0</v>
      </c>
      <c r="H26">
        <v>0</v>
      </c>
      <c r="I26">
        <v>5</v>
      </c>
      <c r="J26">
        <v>5</v>
      </c>
      <c r="K26">
        <v>0</v>
      </c>
      <c r="L26">
        <v>0</v>
      </c>
      <c r="M26">
        <v>0</v>
      </c>
      <c r="N26">
        <f t="shared" si="0"/>
        <v>321</v>
      </c>
    </row>
    <row r="27" spans="1:14" ht="15">
      <c r="A27"/>
      <c r="B27" t="s">
        <v>237</v>
      </c>
      <c r="C27">
        <v>25</v>
      </c>
      <c r="D27">
        <v>0</v>
      </c>
      <c r="E27">
        <v>36</v>
      </c>
      <c r="F27">
        <v>59</v>
      </c>
      <c r="G27">
        <v>0</v>
      </c>
      <c r="H27">
        <v>0</v>
      </c>
      <c r="I27">
        <v>1</v>
      </c>
      <c r="J27">
        <v>0</v>
      </c>
      <c r="K27">
        <v>0</v>
      </c>
      <c r="L27">
        <v>0</v>
      </c>
      <c r="M27">
        <v>0</v>
      </c>
      <c r="N27">
        <f t="shared" si="0"/>
        <v>121</v>
      </c>
    </row>
    <row r="28" spans="1:14" ht="15">
      <c r="A28"/>
      <c r="B28" t="s">
        <v>34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f t="shared" si="0"/>
        <v>0</v>
      </c>
    </row>
    <row r="29" spans="1:14" ht="19.5" customHeight="1">
      <c r="A29"/>
      <c r="B29" t="s">
        <v>35</v>
      </c>
      <c r="C29">
        <v>14</v>
      </c>
      <c r="D29">
        <v>0</v>
      </c>
      <c r="E29">
        <v>5</v>
      </c>
      <c r="F29">
        <v>18</v>
      </c>
      <c r="G29">
        <v>0</v>
      </c>
      <c r="H29">
        <v>0</v>
      </c>
      <c r="I29">
        <v>3</v>
      </c>
      <c r="J29">
        <v>3</v>
      </c>
      <c r="K29">
        <v>0</v>
      </c>
      <c r="L29">
        <v>0</v>
      </c>
      <c r="M29">
        <v>0</v>
      </c>
      <c r="N29">
        <f t="shared" si="0"/>
        <v>43</v>
      </c>
    </row>
    <row r="30" spans="1:14" ht="21.75" customHeight="1">
      <c r="A30"/>
      <c r="B30" t="s">
        <v>17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6</v>
      </c>
      <c r="L30">
        <v>0</v>
      </c>
      <c r="M30">
        <v>0</v>
      </c>
      <c r="N30">
        <f t="shared" si="0"/>
        <v>6</v>
      </c>
    </row>
    <row r="31" spans="1:14" ht="22.5" customHeight="1">
      <c r="A31"/>
      <c r="B31" t="s">
        <v>18</v>
      </c>
      <c r="C31">
        <v>64</v>
      </c>
      <c r="D31">
        <v>10</v>
      </c>
      <c r="E31">
        <v>0</v>
      </c>
      <c r="F31">
        <v>0</v>
      </c>
      <c r="G31">
        <v>1</v>
      </c>
      <c r="H31">
        <v>0</v>
      </c>
      <c r="I31">
        <v>4</v>
      </c>
      <c r="J31">
        <v>1</v>
      </c>
      <c r="K31">
        <v>0</v>
      </c>
      <c r="L31">
        <v>0</v>
      </c>
      <c r="M31">
        <v>35</v>
      </c>
      <c r="N31">
        <f t="shared" si="0"/>
        <v>115</v>
      </c>
    </row>
    <row r="32" spans="1:14" ht="15">
      <c r="A32"/>
      <c r="B32" t="s">
        <v>20</v>
      </c>
      <c r="C32">
        <f>SUM(C9:C31)</f>
        <v>401</v>
      </c>
      <c r="D32">
        <f>SUM(D9:D31)</f>
        <v>393</v>
      </c>
      <c r="E32">
        <f t="shared" ref="E32:N32" si="1">SUM(E9:E31)</f>
        <v>101</v>
      </c>
      <c r="F32">
        <f t="shared" si="1"/>
        <v>178</v>
      </c>
      <c r="G32">
        <f t="shared" si="1"/>
        <v>100</v>
      </c>
      <c r="H32">
        <f t="shared" si="1"/>
        <v>0</v>
      </c>
      <c r="I32">
        <f t="shared" si="1"/>
        <v>47</v>
      </c>
      <c r="J32">
        <f t="shared" si="1"/>
        <v>36</v>
      </c>
      <c r="K32">
        <f t="shared" si="1"/>
        <v>32</v>
      </c>
      <c r="L32">
        <f t="shared" si="1"/>
        <v>0</v>
      </c>
      <c r="M32">
        <f t="shared" si="1"/>
        <v>35</v>
      </c>
      <c r="N32">
        <f t="shared" si="1"/>
        <v>1323</v>
      </c>
    </row>
    <row r="33" spans="1:16" s="7" customFormat="1" ht="15">
      <c r="A33"/>
      <c r="B33" t="s">
        <v>75</v>
      </c>
      <c r="C33"/>
      <c r="D33"/>
      <c r="E33"/>
      <c r="F33"/>
      <c r="G33"/>
      <c r="H33"/>
      <c r="I33"/>
      <c r="J33"/>
      <c r="K33"/>
      <c r="L33"/>
      <c r="M33"/>
      <c r="N33"/>
    </row>
    <row r="34" spans="1:16" s="7" customFormat="1" ht="15">
      <c r="A34"/>
      <c r="B34" s="10" t="s">
        <v>252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6" s="7" customFormat="1" ht="1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6" s="7" customFormat="1" ht="1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6" ht="15">
      <c r="A37" s="10" t="s">
        <v>30</v>
      </c>
      <c r="B37" s="10"/>
      <c r="C37" s="10"/>
      <c r="D37" s="10"/>
      <c r="E37" s="10"/>
      <c r="F37"/>
      <c r="G37"/>
      <c r="H37"/>
      <c r="I37"/>
      <c r="J37"/>
      <c r="K37"/>
      <c r="L37"/>
      <c r="M37"/>
      <c r="N37"/>
      <c r="O37" s="2"/>
      <c r="P37" s="2"/>
    </row>
    <row r="38" spans="1:16" ht="15">
      <c r="A38" s="10" t="s">
        <v>99</v>
      </c>
      <c r="B38" s="10"/>
      <c r="C38" s="10"/>
      <c r="D38" s="10"/>
      <c r="E38" s="10"/>
      <c r="F38"/>
      <c r="G38"/>
      <c r="H38"/>
      <c r="I38"/>
      <c r="J38"/>
      <c r="K38"/>
      <c r="L38"/>
      <c r="M38"/>
      <c r="N38"/>
      <c r="O38" s="2"/>
      <c r="P38" s="2"/>
    </row>
    <row r="39" spans="1:16" ht="15">
      <c r="A39" s="10" t="s">
        <v>85</v>
      </c>
      <c r="B39" s="10"/>
      <c r="C39" s="10"/>
      <c r="D39" s="10"/>
      <c r="E39" s="10"/>
      <c r="F39"/>
      <c r="G39"/>
      <c r="H39"/>
      <c r="I39"/>
      <c r="J39"/>
      <c r="K39"/>
      <c r="L39"/>
      <c r="M39"/>
      <c r="N39"/>
      <c r="O39" s="2"/>
      <c r="P39" s="2"/>
    </row>
    <row r="40" spans="1:16" ht="15">
      <c r="A40"/>
      <c r="B40" s="10" t="s">
        <v>233</v>
      </c>
      <c r="C40" s="10"/>
      <c r="D40"/>
      <c r="E40"/>
      <c r="F40"/>
      <c r="G40"/>
      <c r="H40"/>
      <c r="I40"/>
      <c r="J40"/>
      <c r="K40"/>
      <c r="L40"/>
      <c r="M40"/>
      <c r="N40"/>
      <c r="O40" s="2"/>
      <c r="P40" s="2"/>
    </row>
    <row r="41" spans="1:16" ht="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2"/>
      <c r="P41" s="2"/>
    </row>
    <row r="42" spans="1:16" ht="15">
      <c r="A42"/>
      <c r="B42" t="s">
        <v>93</v>
      </c>
      <c r="C42" t="s">
        <v>83</v>
      </c>
      <c r="D42"/>
      <c r="E42"/>
      <c r="F42"/>
      <c r="G42"/>
      <c r="H42"/>
      <c r="I42"/>
      <c r="J42"/>
      <c r="K42"/>
      <c r="L42"/>
      <c r="M42"/>
      <c r="N42"/>
    </row>
    <row r="43" spans="1:16" ht="15">
      <c r="A43"/>
      <c r="B43" t="s">
        <v>39</v>
      </c>
      <c r="C43">
        <v>53</v>
      </c>
      <c r="D43"/>
      <c r="E43"/>
      <c r="F43"/>
      <c r="G43"/>
      <c r="H43"/>
      <c r="I43"/>
      <c r="J43"/>
      <c r="K43"/>
      <c r="L43"/>
      <c r="M43"/>
      <c r="N43"/>
    </row>
    <row r="44" spans="1:16" ht="15">
      <c r="A44"/>
      <c r="B44" t="s">
        <v>2</v>
      </c>
      <c r="C44">
        <v>4</v>
      </c>
      <c r="D44"/>
      <c r="E44"/>
      <c r="F44"/>
      <c r="G44"/>
      <c r="H44"/>
      <c r="I44"/>
      <c r="J44"/>
      <c r="K44"/>
      <c r="L44"/>
      <c r="M44"/>
      <c r="N44"/>
    </row>
    <row r="45" spans="1:16" ht="15">
      <c r="A45"/>
      <c r="B45" t="s">
        <v>3</v>
      </c>
      <c r="C45">
        <v>17</v>
      </c>
      <c r="D45"/>
      <c r="E45"/>
      <c r="F45"/>
      <c r="G45"/>
      <c r="H45"/>
      <c r="I45"/>
      <c r="J45"/>
      <c r="K45"/>
      <c r="L45"/>
      <c r="M45"/>
      <c r="N45"/>
    </row>
    <row r="46" spans="1:16" ht="15">
      <c r="A46"/>
      <c r="B46" t="s">
        <v>4</v>
      </c>
      <c r="C46">
        <v>20</v>
      </c>
      <c r="D46"/>
      <c r="E46"/>
      <c r="F46"/>
      <c r="G46"/>
      <c r="H46"/>
      <c r="I46"/>
      <c r="J46"/>
      <c r="K46"/>
      <c r="L46"/>
      <c r="M46"/>
      <c r="N46"/>
    </row>
    <row r="47" spans="1:16" ht="15">
      <c r="A47"/>
      <c r="B47" t="s">
        <v>5</v>
      </c>
      <c r="C47">
        <v>23</v>
      </c>
      <c r="D47"/>
      <c r="E47"/>
      <c r="F47"/>
      <c r="G47"/>
      <c r="H47"/>
      <c r="I47"/>
      <c r="J47"/>
      <c r="K47"/>
      <c r="L47"/>
      <c r="M47"/>
      <c r="N47"/>
    </row>
    <row r="48" spans="1:16" ht="18.75" customHeight="1">
      <c r="A48"/>
      <c r="B48" t="s">
        <v>94</v>
      </c>
      <c r="C48">
        <v>8</v>
      </c>
      <c r="D48"/>
      <c r="E48"/>
      <c r="F48"/>
      <c r="G48"/>
      <c r="H48"/>
      <c r="I48"/>
      <c r="J48"/>
      <c r="K48"/>
      <c r="L48"/>
      <c r="M48"/>
      <c r="N48"/>
    </row>
    <row r="49" spans="1:14" ht="15">
      <c r="A49"/>
      <c r="B49" t="s">
        <v>6</v>
      </c>
      <c r="C49">
        <v>0</v>
      </c>
      <c r="D49"/>
      <c r="E49"/>
      <c r="F49"/>
      <c r="G49"/>
      <c r="H49"/>
      <c r="I49"/>
      <c r="J49"/>
      <c r="K49"/>
      <c r="L49"/>
      <c r="M49"/>
      <c r="N49"/>
    </row>
    <row r="50" spans="1:14" ht="15">
      <c r="A50"/>
      <c r="B50" t="s">
        <v>7</v>
      </c>
      <c r="C50">
        <v>255</v>
      </c>
      <c r="D50"/>
      <c r="E50"/>
      <c r="F50"/>
      <c r="G50"/>
      <c r="H50"/>
      <c r="I50"/>
      <c r="J50"/>
      <c r="K50"/>
      <c r="L50"/>
      <c r="M50"/>
      <c r="N50"/>
    </row>
    <row r="51" spans="1:14" ht="15">
      <c r="A51"/>
      <c r="B51" t="s">
        <v>8</v>
      </c>
      <c r="C51">
        <v>58</v>
      </c>
      <c r="D51"/>
      <c r="E51"/>
      <c r="F51"/>
      <c r="G51"/>
      <c r="H51"/>
      <c r="I51"/>
      <c r="J51"/>
      <c r="K51"/>
      <c r="L51"/>
      <c r="M51"/>
      <c r="N51"/>
    </row>
    <row r="52" spans="1:14" ht="15">
      <c r="A52"/>
      <c r="B52" t="s">
        <v>9</v>
      </c>
      <c r="C52">
        <v>18</v>
      </c>
      <c r="D52"/>
      <c r="E52"/>
      <c r="F52"/>
      <c r="G52"/>
      <c r="H52"/>
      <c r="I52"/>
      <c r="J52"/>
      <c r="K52"/>
      <c r="L52"/>
      <c r="M52"/>
      <c r="N52"/>
    </row>
    <row r="53" spans="1:14" ht="15">
      <c r="A53"/>
      <c r="B53" t="s">
        <v>96</v>
      </c>
      <c r="C53">
        <v>26</v>
      </c>
      <c r="D53"/>
      <c r="E53"/>
      <c r="F53"/>
      <c r="G53"/>
      <c r="H53"/>
      <c r="I53"/>
      <c r="J53"/>
      <c r="K53"/>
      <c r="L53"/>
      <c r="M53"/>
      <c r="N53"/>
    </row>
    <row r="54" spans="1:14" ht="15">
      <c r="A54"/>
      <c r="B54" t="s">
        <v>95</v>
      </c>
      <c r="C54">
        <v>38</v>
      </c>
      <c r="D54"/>
      <c r="E54"/>
      <c r="F54"/>
      <c r="G54"/>
      <c r="H54"/>
      <c r="I54"/>
      <c r="J54"/>
      <c r="K54"/>
      <c r="L54"/>
      <c r="M54"/>
      <c r="N54"/>
    </row>
    <row r="55" spans="1:14" ht="15">
      <c r="A55"/>
      <c r="B55" t="s">
        <v>11</v>
      </c>
      <c r="C55">
        <v>36</v>
      </c>
      <c r="D55"/>
      <c r="E55"/>
      <c r="F55"/>
      <c r="G55"/>
      <c r="H55"/>
      <c r="I55"/>
      <c r="J55"/>
      <c r="K55"/>
      <c r="L55"/>
      <c r="M55"/>
      <c r="N55"/>
    </row>
    <row r="56" spans="1:14" ht="15">
      <c r="A56"/>
      <c r="B56" t="s">
        <v>12</v>
      </c>
      <c r="C56">
        <v>0</v>
      </c>
      <c r="D56"/>
      <c r="E56"/>
      <c r="F56"/>
      <c r="G56"/>
      <c r="H56"/>
      <c r="I56"/>
      <c r="J56"/>
      <c r="K56"/>
      <c r="L56"/>
      <c r="M56"/>
      <c r="N56"/>
    </row>
    <row r="57" spans="1:14" ht="15">
      <c r="A57"/>
      <c r="B57" t="s">
        <v>13</v>
      </c>
      <c r="C57">
        <v>6</v>
      </c>
      <c r="D57"/>
      <c r="E57"/>
      <c r="F57"/>
      <c r="G57"/>
      <c r="H57"/>
      <c r="I57"/>
      <c r="J57"/>
      <c r="K57"/>
      <c r="L57"/>
      <c r="M57"/>
      <c r="N57"/>
    </row>
    <row r="58" spans="1:14" ht="15">
      <c r="A58"/>
      <c r="B58" t="s">
        <v>14</v>
      </c>
      <c r="C58">
        <v>147</v>
      </c>
      <c r="D58"/>
      <c r="E58"/>
      <c r="F58"/>
      <c r="G58"/>
      <c r="H58"/>
      <c r="I58"/>
      <c r="J58"/>
      <c r="K58"/>
      <c r="L58"/>
      <c r="M58"/>
      <c r="N58"/>
    </row>
    <row r="59" spans="1:14" ht="15">
      <c r="A59"/>
      <c r="B59" t="s">
        <v>15</v>
      </c>
      <c r="C59">
        <v>8</v>
      </c>
      <c r="D59"/>
      <c r="E59"/>
      <c r="F59"/>
      <c r="G59"/>
      <c r="H59"/>
      <c r="I59"/>
      <c r="J59"/>
      <c r="K59"/>
      <c r="L59"/>
      <c r="M59"/>
      <c r="N59"/>
    </row>
    <row r="60" spans="1:14" ht="15">
      <c r="A60"/>
      <c r="B60" t="s">
        <v>150</v>
      </c>
      <c r="C60">
        <v>321</v>
      </c>
      <c r="D60"/>
      <c r="E60"/>
      <c r="F60"/>
      <c r="G60"/>
      <c r="H60"/>
      <c r="I60"/>
      <c r="J60"/>
      <c r="K60"/>
      <c r="L60"/>
      <c r="M60"/>
      <c r="N60"/>
    </row>
    <row r="61" spans="1:14" ht="15">
      <c r="A61"/>
      <c r="B61" t="s">
        <v>237</v>
      </c>
      <c r="C61">
        <v>121</v>
      </c>
      <c r="D61"/>
      <c r="E61"/>
      <c r="F61"/>
      <c r="G61"/>
      <c r="H61"/>
      <c r="I61"/>
      <c r="J61"/>
      <c r="K61"/>
      <c r="L61"/>
      <c r="M61"/>
      <c r="N61"/>
    </row>
    <row r="62" spans="1:14" ht="15">
      <c r="A62"/>
      <c r="B62" t="s">
        <v>34</v>
      </c>
      <c r="C62">
        <v>0</v>
      </c>
      <c r="D62"/>
      <c r="E62"/>
      <c r="F62"/>
      <c r="G62"/>
      <c r="H62"/>
      <c r="I62"/>
      <c r="J62"/>
      <c r="K62"/>
      <c r="L62"/>
      <c r="M62"/>
      <c r="N62"/>
    </row>
    <row r="63" spans="1:14" ht="22.5" customHeight="1">
      <c r="A63"/>
      <c r="B63" t="s">
        <v>35</v>
      </c>
      <c r="C63">
        <v>43</v>
      </c>
      <c r="D63"/>
      <c r="E63"/>
      <c r="F63"/>
      <c r="G63"/>
      <c r="H63"/>
      <c r="I63"/>
      <c r="J63"/>
      <c r="K63"/>
      <c r="L63"/>
      <c r="M63"/>
      <c r="N63"/>
    </row>
    <row r="64" spans="1:14" ht="21" customHeight="1">
      <c r="A64"/>
      <c r="B64" t="s">
        <v>17</v>
      </c>
      <c r="C64">
        <v>6</v>
      </c>
      <c r="D64"/>
      <c r="E64"/>
      <c r="F64"/>
      <c r="G64"/>
      <c r="H64"/>
      <c r="I64"/>
      <c r="J64"/>
      <c r="K64"/>
      <c r="L64"/>
      <c r="M64"/>
      <c r="N64"/>
    </row>
    <row r="65" spans="1:14" ht="20.25" customHeight="1">
      <c r="A65"/>
      <c r="B65" t="s">
        <v>18</v>
      </c>
      <c r="C65">
        <v>115</v>
      </c>
      <c r="D65"/>
      <c r="E65"/>
      <c r="F65"/>
      <c r="G65"/>
      <c r="H65"/>
      <c r="I65"/>
      <c r="J65"/>
      <c r="K65"/>
      <c r="L65"/>
      <c r="M65"/>
      <c r="N65"/>
    </row>
    <row r="66" spans="1:14" ht="15">
      <c r="A66"/>
      <c r="B66" t="s">
        <v>20</v>
      </c>
      <c r="C66">
        <f>SUM(C43:C65)</f>
        <v>1323</v>
      </c>
      <c r="D66"/>
      <c r="E66"/>
      <c r="F66"/>
      <c r="G66"/>
      <c r="H66"/>
      <c r="I66"/>
      <c r="J66"/>
      <c r="K66"/>
      <c r="L66"/>
      <c r="M66"/>
      <c r="N66"/>
    </row>
    <row r="67" spans="1:14" ht="15">
      <c r="A67"/>
      <c r="B67" t="s">
        <v>75</v>
      </c>
      <c r="C67"/>
      <c r="D67"/>
      <c r="E67" s="10" t="s">
        <v>268</v>
      </c>
      <c r="F67" s="10"/>
      <c r="G67" s="10"/>
      <c r="H67" s="10"/>
      <c r="I67" s="10"/>
      <c r="J67" s="10"/>
      <c r="K67" s="10"/>
      <c r="L67" s="10"/>
      <c r="M67" s="10"/>
      <c r="N67"/>
    </row>
    <row r="68" spans="1:14">
      <c r="E68" s="4"/>
      <c r="F68" s="4"/>
      <c r="G68" s="4"/>
      <c r="H68" s="4"/>
      <c r="I68" s="4"/>
      <c r="J68" s="4"/>
      <c r="K68" s="4"/>
    </row>
    <row r="79" spans="1:14">
      <c r="E79" s="1" t="s">
        <v>66</v>
      </c>
    </row>
  </sheetData>
  <mergeCells count="10">
    <mergeCell ref="E67:M67"/>
    <mergeCell ref="B5:N5"/>
    <mergeCell ref="B4:N4"/>
    <mergeCell ref="B3:N3"/>
    <mergeCell ref="B6:N6"/>
    <mergeCell ref="B40:C40"/>
    <mergeCell ref="A37:E37"/>
    <mergeCell ref="A39:E39"/>
    <mergeCell ref="A38:E38"/>
    <mergeCell ref="B34:N34"/>
  </mergeCells>
  <pageMargins left="0.66" right="0.7" top="0.75" bottom="0.75" header="0.3" footer="0.3"/>
  <pageSetup scale="4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view="pageBreakPreview" zoomScale="80" zoomScaleNormal="85" zoomScaleSheetLayoutView="80" workbookViewId="0"/>
  </sheetViews>
  <sheetFormatPr baseColWidth="10" defaultColWidth="10.85546875" defaultRowHeight="14.25"/>
  <cols>
    <col min="1" max="1" width="10.85546875" style="7"/>
    <col min="2" max="2" width="20.42578125" style="1" customWidth="1"/>
    <col min="3" max="3" width="16.42578125" style="1" customWidth="1"/>
    <col min="4" max="4" width="16.85546875" style="1" customWidth="1"/>
    <col min="5" max="5" width="17.5703125" style="1" customWidth="1"/>
    <col min="6" max="6" width="16" style="1" customWidth="1"/>
    <col min="7" max="7" width="16.140625" style="1" customWidth="1"/>
    <col min="8" max="8" width="13.42578125" style="1" customWidth="1"/>
    <col min="9" max="9" width="17.42578125" style="1" customWidth="1"/>
    <col min="10" max="10" width="11.42578125" style="1" customWidth="1"/>
    <col min="11" max="11" width="13.140625" style="1" customWidth="1"/>
    <col min="12" max="12" width="10" style="1" customWidth="1"/>
    <col min="13" max="14" width="10.42578125" style="1" customWidth="1"/>
    <col min="15" max="19" width="10.85546875" style="7"/>
    <col min="20" max="16384" width="10.85546875" style="1"/>
  </cols>
  <sheetData>
    <row r="1" spans="2:14" customFormat="1" ht="15"/>
    <row r="2" spans="2:14" customFormat="1" ht="15">
      <c r="E2" s="10" t="s">
        <v>30</v>
      </c>
      <c r="F2" s="10"/>
      <c r="G2" s="10"/>
      <c r="H2" s="10"/>
      <c r="I2" s="10"/>
      <c r="J2" s="10"/>
      <c r="K2" s="10"/>
    </row>
    <row r="3" spans="2:14" customFormat="1" ht="15">
      <c r="E3" s="10" t="s">
        <v>100</v>
      </c>
      <c r="F3" s="10"/>
      <c r="G3" s="10"/>
      <c r="H3" s="10"/>
      <c r="I3" s="10"/>
      <c r="J3" s="10"/>
      <c r="K3" s="10"/>
    </row>
    <row r="4" spans="2:14" customFormat="1" ht="15">
      <c r="E4" s="10" t="s">
        <v>253</v>
      </c>
      <c r="F4" s="10"/>
      <c r="G4" s="10"/>
      <c r="H4" s="10"/>
      <c r="I4" s="10"/>
      <c r="J4" s="10"/>
      <c r="K4" s="10"/>
    </row>
    <row r="5" spans="2:14" customFormat="1" ht="15"/>
    <row r="6" spans="2:14" customFormat="1" ht="15">
      <c r="E6" s="10" t="s">
        <v>84</v>
      </c>
      <c r="F6" s="10"/>
      <c r="G6" s="10"/>
      <c r="H6" s="10" t="s">
        <v>31</v>
      </c>
      <c r="I6" s="10"/>
      <c r="J6" s="10" t="s">
        <v>32</v>
      </c>
      <c r="K6" s="10"/>
    </row>
    <row r="7" spans="2:14" customFormat="1" ht="18" customHeight="1">
      <c r="E7" s="10" t="s">
        <v>33</v>
      </c>
      <c r="F7" s="10"/>
      <c r="G7" s="10"/>
      <c r="H7" t="s">
        <v>259</v>
      </c>
      <c r="I7" t="s">
        <v>260</v>
      </c>
      <c r="J7" t="s">
        <v>102</v>
      </c>
      <c r="K7" t="s">
        <v>103</v>
      </c>
    </row>
    <row r="8" spans="2:14" customFormat="1" ht="15.75" customHeight="1">
      <c r="E8" s="10"/>
      <c r="F8" s="10"/>
      <c r="G8" s="10"/>
      <c r="H8">
        <v>1361</v>
      </c>
      <c r="I8">
        <v>1323</v>
      </c>
      <c r="J8">
        <f>I8-H8</f>
        <v>-38</v>
      </c>
      <c r="K8">
        <f>J8/H8</f>
        <v>-2.7920646583394562E-2</v>
      </c>
    </row>
    <row r="9" spans="2:14" customFormat="1" ht="15"/>
    <row r="10" spans="2:14" customFormat="1" ht="15"/>
    <row r="11" spans="2:14" customFormat="1" ht="15">
      <c r="B11" t="s">
        <v>218</v>
      </c>
      <c r="C11" t="s">
        <v>214</v>
      </c>
      <c r="D11" t="s">
        <v>220</v>
      </c>
      <c r="E11" t="s">
        <v>21</v>
      </c>
      <c r="F11" t="s">
        <v>22</v>
      </c>
      <c r="G11" t="s">
        <v>23</v>
      </c>
      <c r="H11" t="s">
        <v>24</v>
      </c>
      <c r="I11" t="s">
        <v>25</v>
      </c>
      <c r="J11" t="s">
        <v>26</v>
      </c>
      <c r="K11" t="s">
        <v>27</v>
      </c>
      <c r="L11" t="s">
        <v>219</v>
      </c>
      <c r="M11" t="s">
        <v>29</v>
      </c>
      <c r="N11" t="s">
        <v>20</v>
      </c>
    </row>
    <row r="12" spans="2:14" customFormat="1" ht="15">
      <c r="B12">
        <v>2023</v>
      </c>
      <c r="C12">
        <v>795</v>
      </c>
      <c r="D12">
        <v>0</v>
      </c>
      <c r="E12">
        <v>106</v>
      </c>
      <c r="F12">
        <v>199</v>
      </c>
      <c r="G12">
        <v>77</v>
      </c>
      <c r="H12">
        <v>2</v>
      </c>
      <c r="I12">
        <v>56</v>
      </c>
      <c r="J12">
        <v>43</v>
      </c>
      <c r="K12">
        <v>35</v>
      </c>
      <c r="L12">
        <v>8</v>
      </c>
      <c r="M12">
        <v>40</v>
      </c>
      <c r="N12">
        <f>SUM(C12:M12)</f>
        <v>1361</v>
      </c>
    </row>
    <row r="13" spans="2:14" customFormat="1" ht="15">
      <c r="B13">
        <v>2024</v>
      </c>
      <c r="C13">
        <v>401</v>
      </c>
      <c r="D13">
        <v>393</v>
      </c>
      <c r="E13">
        <v>101</v>
      </c>
      <c r="F13">
        <v>178</v>
      </c>
      <c r="G13">
        <v>100</v>
      </c>
      <c r="H13">
        <v>0</v>
      </c>
      <c r="I13">
        <v>47</v>
      </c>
      <c r="J13">
        <v>36</v>
      </c>
      <c r="K13">
        <v>32</v>
      </c>
      <c r="L13">
        <v>0</v>
      </c>
      <c r="M13">
        <v>35</v>
      </c>
      <c r="N13">
        <f>SUM(C13:M13)</f>
        <v>1323</v>
      </c>
    </row>
    <row r="14" spans="2:14" customFormat="1" ht="15">
      <c r="B14" t="s">
        <v>75</v>
      </c>
    </row>
    <row r="15" spans="2:14" customFormat="1" ht="15"/>
    <row r="16" spans="2:14" customFormat="1" ht="15"/>
    <row r="17" spans="2:6" customFormat="1" ht="15">
      <c r="B17" t="s">
        <v>221</v>
      </c>
      <c r="C17" t="s">
        <v>259</v>
      </c>
      <c r="D17" t="s">
        <v>263</v>
      </c>
      <c r="E17" t="s">
        <v>72</v>
      </c>
      <c r="F17" t="s">
        <v>73</v>
      </c>
    </row>
    <row r="18" spans="2:6" customFormat="1" ht="15">
      <c r="B18" t="s">
        <v>39</v>
      </c>
      <c r="C18">
        <v>42</v>
      </c>
      <c r="D18">
        <v>53</v>
      </c>
      <c r="E18">
        <f>D18-C18</f>
        <v>11</v>
      </c>
      <c r="F18">
        <f>E18/C18</f>
        <v>0.26190476190476192</v>
      </c>
    </row>
    <row r="19" spans="2:6" customFormat="1" ht="15">
      <c r="B19" t="s">
        <v>2</v>
      </c>
      <c r="C19">
        <v>1</v>
      </c>
      <c r="D19">
        <v>4</v>
      </c>
      <c r="E19">
        <f t="shared" ref="E19:E41" si="0">D19-C19</f>
        <v>3</v>
      </c>
      <c r="F19">
        <f t="shared" ref="F19:F40" si="1">E19/C19</f>
        <v>3</v>
      </c>
    </row>
    <row r="20" spans="2:6" customFormat="1" ht="15">
      <c r="B20" t="s">
        <v>3</v>
      </c>
      <c r="C20">
        <v>22</v>
      </c>
      <c r="D20">
        <v>17</v>
      </c>
      <c r="E20">
        <f t="shared" si="0"/>
        <v>-5</v>
      </c>
      <c r="F20">
        <f t="shared" si="1"/>
        <v>-0.22727272727272727</v>
      </c>
    </row>
    <row r="21" spans="2:6" customFormat="1" ht="15">
      <c r="B21" t="s">
        <v>4</v>
      </c>
      <c r="C21">
        <v>18</v>
      </c>
      <c r="D21">
        <v>20</v>
      </c>
      <c r="E21">
        <f t="shared" si="0"/>
        <v>2</v>
      </c>
      <c r="F21">
        <f t="shared" si="1"/>
        <v>0.1111111111111111</v>
      </c>
    </row>
    <row r="22" spans="2:6" customFormat="1" ht="20.25" customHeight="1">
      <c r="B22" t="s">
        <v>5</v>
      </c>
      <c r="C22">
        <v>32</v>
      </c>
      <c r="D22">
        <v>23</v>
      </c>
      <c r="E22">
        <f t="shared" si="0"/>
        <v>-9</v>
      </c>
      <c r="F22">
        <f t="shared" si="1"/>
        <v>-0.28125</v>
      </c>
    </row>
    <row r="23" spans="2:6" customFormat="1" ht="18.75" customHeight="1">
      <c r="B23" t="s">
        <v>94</v>
      </c>
      <c r="C23">
        <v>9</v>
      </c>
      <c r="D23">
        <v>8</v>
      </c>
      <c r="E23">
        <f t="shared" si="0"/>
        <v>-1</v>
      </c>
      <c r="F23">
        <f t="shared" si="1"/>
        <v>-0.1111111111111111</v>
      </c>
    </row>
    <row r="24" spans="2:6" customFormat="1" ht="18.75" customHeight="1">
      <c r="B24" t="s">
        <v>6</v>
      </c>
      <c r="C24">
        <v>0</v>
      </c>
      <c r="D24">
        <v>0</v>
      </c>
      <c r="E24">
        <f t="shared" si="0"/>
        <v>0</v>
      </c>
      <c r="F24">
        <v>0</v>
      </c>
    </row>
    <row r="25" spans="2:6" customFormat="1" ht="15">
      <c r="B25" t="s">
        <v>7</v>
      </c>
      <c r="C25">
        <v>293</v>
      </c>
      <c r="D25">
        <v>255</v>
      </c>
      <c r="E25">
        <f t="shared" si="0"/>
        <v>-38</v>
      </c>
      <c r="F25">
        <f t="shared" si="1"/>
        <v>-0.12969283276450511</v>
      </c>
    </row>
    <row r="26" spans="2:6" customFormat="1" ht="15">
      <c r="B26" t="s">
        <v>8</v>
      </c>
      <c r="C26">
        <v>75</v>
      </c>
      <c r="D26">
        <v>58</v>
      </c>
      <c r="E26">
        <f t="shared" si="0"/>
        <v>-17</v>
      </c>
      <c r="F26">
        <f t="shared" si="1"/>
        <v>-0.22666666666666666</v>
      </c>
    </row>
    <row r="27" spans="2:6" customFormat="1" ht="15">
      <c r="B27" t="s">
        <v>9</v>
      </c>
      <c r="C27">
        <v>11</v>
      </c>
      <c r="D27">
        <v>18</v>
      </c>
      <c r="E27">
        <f t="shared" si="0"/>
        <v>7</v>
      </c>
      <c r="F27">
        <f t="shared" si="1"/>
        <v>0.63636363636363635</v>
      </c>
    </row>
    <row r="28" spans="2:6" customFormat="1" ht="15">
      <c r="B28" t="s">
        <v>96</v>
      </c>
      <c r="C28">
        <v>30</v>
      </c>
      <c r="D28">
        <v>26</v>
      </c>
      <c r="E28">
        <f t="shared" si="0"/>
        <v>-4</v>
      </c>
      <c r="F28">
        <f t="shared" si="1"/>
        <v>-0.13333333333333333</v>
      </c>
    </row>
    <row r="29" spans="2:6" customFormat="1" ht="15">
      <c r="B29" t="s">
        <v>95</v>
      </c>
      <c r="C29">
        <v>28</v>
      </c>
      <c r="D29">
        <v>38</v>
      </c>
      <c r="E29">
        <f t="shared" si="0"/>
        <v>10</v>
      </c>
      <c r="F29">
        <f t="shared" si="1"/>
        <v>0.35714285714285715</v>
      </c>
    </row>
    <row r="30" spans="2:6" customFormat="1" ht="15">
      <c r="B30" t="s">
        <v>11</v>
      </c>
      <c r="C30">
        <v>27</v>
      </c>
      <c r="D30">
        <v>36</v>
      </c>
      <c r="E30">
        <f t="shared" si="0"/>
        <v>9</v>
      </c>
      <c r="F30">
        <f t="shared" si="1"/>
        <v>0.33333333333333331</v>
      </c>
    </row>
    <row r="31" spans="2:6" customFormat="1" ht="15">
      <c r="B31" t="s">
        <v>12</v>
      </c>
      <c r="C31">
        <v>0</v>
      </c>
      <c r="D31">
        <v>0</v>
      </c>
      <c r="E31">
        <f t="shared" si="0"/>
        <v>0</v>
      </c>
      <c r="F31">
        <v>0</v>
      </c>
    </row>
    <row r="32" spans="2:6" customFormat="1" ht="15">
      <c r="B32" t="s">
        <v>13</v>
      </c>
      <c r="C32">
        <v>8</v>
      </c>
      <c r="D32">
        <v>6</v>
      </c>
      <c r="E32">
        <f t="shared" si="0"/>
        <v>-2</v>
      </c>
      <c r="F32">
        <f t="shared" si="1"/>
        <v>-0.25</v>
      </c>
    </row>
    <row r="33" spans="2:6" customFormat="1" ht="15">
      <c r="B33" t="s">
        <v>14</v>
      </c>
      <c r="C33">
        <v>123</v>
      </c>
      <c r="D33">
        <v>147</v>
      </c>
      <c r="E33">
        <f t="shared" si="0"/>
        <v>24</v>
      </c>
      <c r="F33">
        <f t="shared" si="1"/>
        <v>0.1951219512195122</v>
      </c>
    </row>
    <row r="34" spans="2:6" customFormat="1" ht="15">
      <c r="B34" t="s">
        <v>15</v>
      </c>
      <c r="C34">
        <v>8</v>
      </c>
      <c r="D34">
        <v>8</v>
      </c>
      <c r="E34">
        <f t="shared" si="0"/>
        <v>0</v>
      </c>
      <c r="F34">
        <f t="shared" si="1"/>
        <v>0</v>
      </c>
    </row>
    <row r="35" spans="2:6" customFormat="1" ht="15">
      <c r="B35" t="s">
        <v>150</v>
      </c>
      <c r="C35">
        <v>344</v>
      </c>
      <c r="D35">
        <v>321</v>
      </c>
      <c r="E35">
        <f t="shared" si="0"/>
        <v>-23</v>
      </c>
      <c r="F35">
        <f t="shared" si="1"/>
        <v>-6.6860465116279064E-2</v>
      </c>
    </row>
    <row r="36" spans="2:6" customFormat="1" ht="15">
      <c r="B36" t="s">
        <v>237</v>
      </c>
      <c r="C36">
        <v>128</v>
      </c>
      <c r="D36">
        <v>121</v>
      </c>
      <c r="E36">
        <f t="shared" si="0"/>
        <v>-7</v>
      </c>
      <c r="F36">
        <f t="shared" si="1"/>
        <v>-5.46875E-2</v>
      </c>
    </row>
    <row r="37" spans="2:6" customFormat="1" ht="15">
      <c r="B37" t="s">
        <v>34</v>
      </c>
      <c r="C37">
        <v>0</v>
      </c>
      <c r="D37">
        <v>0</v>
      </c>
      <c r="E37">
        <f t="shared" si="0"/>
        <v>0</v>
      </c>
      <c r="F37">
        <v>0</v>
      </c>
    </row>
    <row r="38" spans="2:6" customFormat="1" ht="14.25" customHeight="1">
      <c r="B38" t="s">
        <v>35</v>
      </c>
      <c r="C38">
        <v>41</v>
      </c>
      <c r="D38">
        <v>43</v>
      </c>
      <c r="E38">
        <f t="shared" si="0"/>
        <v>2</v>
      </c>
      <c r="F38">
        <f t="shared" si="1"/>
        <v>4.878048780487805E-2</v>
      </c>
    </row>
    <row r="39" spans="2:6" customFormat="1" ht="19.5" customHeight="1">
      <c r="B39" t="s">
        <v>17</v>
      </c>
      <c r="C39">
        <v>8</v>
      </c>
      <c r="D39">
        <v>6</v>
      </c>
      <c r="E39">
        <f t="shared" si="0"/>
        <v>-2</v>
      </c>
      <c r="F39">
        <f t="shared" si="1"/>
        <v>-0.25</v>
      </c>
    </row>
    <row r="40" spans="2:6" customFormat="1" ht="21.75" customHeight="1">
      <c r="B40" t="s">
        <v>18</v>
      </c>
      <c r="C40">
        <v>113</v>
      </c>
      <c r="D40">
        <v>115</v>
      </c>
      <c r="E40">
        <f t="shared" si="0"/>
        <v>2</v>
      </c>
      <c r="F40">
        <f t="shared" si="1"/>
        <v>1.7699115044247787E-2</v>
      </c>
    </row>
    <row r="41" spans="2:6" customFormat="1" ht="21" customHeight="1">
      <c r="B41" t="s">
        <v>20</v>
      </c>
      <c r="C41">
        <f>SUM(C18:C40)</f>
        <v>1361</v>
      </c>
      <c r="D41">
        <f>SUM(D18:D40)</f>
        <v>1323</v>
      </c>
      <c r="E41">
        <f t="shared" si="0"/>
        <v>-38</v>
      </c>
      <c r="F41">
        <f>E41/C41</f>
        <v>-2.7920646583394562E-2</v>
      </c>
    </row>
    <row r="42" spans="2:6" customFormat="1" ht="15">
      <c r="B42" t="s">
        <v>75</v>
      </c>
    </row>
    <row r="43" spans="2:6" customFormat="1" ht="15"/>
    <row r="44" spans="2:6" s="7" customFormat="1"/>
    <row r="45" spans="2:6" s="7" customFormat="1"/>
    <row r="46" spans="2:6" s="7" customFormat="1"/>
    <row r="47" spans="2:6" s="7" customFormat="1"/>
    <row r="48" spans="2:6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</sheetData>
  <mergeCells count="7">
    <mergeCell ref="E2:K2"/>
    <mergeCell ref="E3:K3"/>
    <mergeCell ref="E4:K4"/>
    <mergeCell ref="E6:G6"/>
    <mergeCell ref="H6:I6"/>
    <mergeCell ref="J6:K6"/>
    <mergeCell ref="E7:G8"/>
  </mergeCells>
  <pageMargins left="0.7" right="0.7" top="0.75" bottom="0.75" header="0.3" footer="0.3"/>
  <pageSetup scale="60" orientation="landscape" horizontalDpi="4294967293" r:id="rId1"/>
  <ignoredErrors>
    <ignoredError sqref="C41:D41 N12:N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Normal="100" zoomScaleSheetLayoutView="100" workbookViewId="0">
      <selection activeCell="A62" sqref="A33:XFD62"/>
    </sheetView>
  </sheetViews>
  <sheetFormatPr baseColWidth="10" defaultRowHeight="15"/>
  <cols>
    <col min="1" max="1" width="17.42578125" customWidth="1"/>
    <col min="2" max="2" width="9.85546875" customWidth="1"/>
    <col min="3" max="3" width="21.85546875" customWidth="1"/>
    <col min="4" max="4" width="13.42578125" customWidth="1"/>
    <col min="5" max="5" width="13.5703125" customWidth="1"/>
    <col min="6" max="6" width="12.42578125" customWidth="1"/>
    <col min="7" max="7" width="10.5703125" customWidth="1"/>
    <col min="8" max="8" width="6.5703125" customWidth="1"/>
    <col min="9" max="9" width="10.5703125" customWidth="1"/>
    <col min="10" max="10" width="7.5703125" customWidth="1"/>
    <col min="11" max="11" width="8.5703125" customWidth="1"/>
    <col min="12" max="12" width="7.140625" customWidth="1"/>
    <col min="13" max="13" width="11.42578125" customWidth="1"/>
    <col min="14" max="14" width="19" customWidth="1"/>
    <col min="15" max="15" width="11.5703125" style="6"/>
  </cols>
  <sheetData>
    <row r="1" spans="1:15">
      <c r="O1"/>
    </row>
    <row r="2" spans="1:1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/>
    </row>
    <row r="3" spans="1:15">
      <c r="A3" s="10" t="s">
        <v>99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/>
    </row>
    <row r="4" spans="1:15">
      <c r="A4" s="10" t="s">
        <v>234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/>
    </row>
    <row r="5" spans="1:15">
      <c r="O5"/>
    </row>
    <row r="6" spans="1:15">
      <c r="A6" t="s">
        <v>89</v>
      </c>
      <c r="B6" t="s">
        <v>214</v>
      </c>
      <c r="C6" t="s">
        <v>213</v>
      </c>
      <c r="D6" t="s">
        <v>21</v>
      </c>
      <c r="E6" t="s">
        <v>22</v>
      </c>
      <c r="F6" t="s">
        <v>23</v>
      </c>
      <c r="G6" t="s">
        <v>97</v>
      </c>
      <c r="H6" t="s">
        <v>101</v>
      </c>
      <c r="I6" t="s">
        <v>26</v>
      </c>
      <c r="J6" t="s">
        <v>27</v>
      </c>
      <c r="K6" t="s">
        <v>215</v>
      </c>
      <c r="L6" t="s">
        <v>29</v>
      </c>
      <c r="M6" t="s">
        <v>20</v>
      </c>
      <c r="N6" t="s">
        <v>68</v>
      </c>
      <c r="O6"/>
    </row>
    <row r="7" spans="1:15" ht="24.75" customHeight="1">
      <c r="A7" t="s">
        <v>1</v>
      </c>
      <c r="B7">
        <v>0</v>
      </c>
      <c r="C7">
        <v>0</v>
      </c>
      <c r="D7">
        <v>0</v>
      </c>
      <c r="E7">
        <v>0</v>
      </c>
      <c r="F7">
        <v>53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f>SUM(B7:L7)</f>
        <v>53</v>
      </c>
      <c r="N7">
        <f t="shared" ref="N7:N30" si="0">M7/$M$30</f>
        <v>4.0060468631897203E-2</v>
      </c>
      <c r="O7"/>
    </row>
    <row r="8" spans="1:15" ht="21" customHeight="1">
      <c r="A8" t="s">
        <v>2</v>
      </c>
      <c r="B8">
        <v>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ref="M8:M29" si="1">SUM(B8:L8)</f>
        <v>4</v>
      </c>
      <c r="N8">
        <f t="shared" si="0"/>
        <v>3.0234315948601664E-3</v>
      </c>
      <c r="O8"/>
    </row>
    <row r="9" spans="1:15">
      <c r="A9" t="s">
        <v>3</v>
      </c>
      <c r="B9">
        <v>0</v>
      </c>
      <c r="C9">
        <v>0</v>
      </c>
      <c r="D9">
        <v>0</v>
      </c>
      <c r="E9">
        <v>7</v>
      </c>
      <c r="F9">
        <v>0</v>
      </c>
      <c r="G9">
        <v>0</v>
      </c>
      <c r="H9">
        <v>6</v>
      </c>
      <c r="I9">
        <v>4</v>
      </c>
      <c r="J9">
        <v>0</v>
      </c>
      <c r="K9">
        <v>0</v>
      </c>
      <c r="L9">
        <v>0</v>
      </c>
      <c r="M9">
        <f t="shared" si="1"/>
        <v>17</v>
      </c>
      <c r="N9">
        <f t="shared" si="0"/>
        <v>1.2849584278155708E-2</v>
      </c>
      <c r="O9"/>
    </row>
    <row r="10" spans="1:15">
      <c r="A10" t="s">
        <v>4</v>
      </c>
      <c r="B10">
        <v>0</v>
      </c>
      <c r="C10">
        <v>0</v>
      </c>
      <c r="D10">
        <v>6</v>
      </c>
      <c r="E10">
        <v>0</v>
      </c>
      <c r="F10">
        <v>0</v>
      </c>
      <c r="G10">
        <v>0</v>
      </c>
      <c r="H10">
        <v>7</v>
      </c>
      <c r="I10">
        <v>7</v>
      </c>
      <c r="J10">
        <v>0</v>
      </c>
      <c r="K10">
        <v>0</v>
      </c>
      <c r="L10">
        <v>0</v>
      </c>
      <c r="M10">
        <f t="shared" si="1"/>
        <v>20</v>
      </c>
      <c r="N10">
        <f t="shared" si="0"/>
        <v>1.5117157974300832E-2</v>
      </c>
      <c r="O10"/>
    </row>
    <row r="11" spans="1:15" ht="21" customHeight="1">
      <c r="A11" t="s">
        <v>5</v>
      </c>
      <c r="B11">
        <v>13</v>
      </c>
      <c r="C11">
        <v>0</v>
      </c>
      <c r="D11">
        <v>0</v>
      </c>
      <c r="E11">
        <v>10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f t="shared" si="1"/>
        <v>23</v>
      </c>
      <c r="N11">
        <f t="shared" si="0"/>
        <v>1.7384731670445956E-2</v>
      </c>
      <c r="O11"/>
    </row>
    <row r="12" spans="1:15" ht="27" customHeight="1">
      <c r="A12" t="s">
        <v>94</v>
      </c>
      <c r="B12">
        <v>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f t="shared" si="1"/>
        <v>8</v>
      </c>
      <c r="N12">
        <f t="shared" si="0"/>
        <v>6.0468631897203327E-3</v>
      </c>
      <c r="O12"/>
    </row>
    <row r="13" spans="1:15">
      <c r="A13" t="s">
        <v>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f t="shared" si="1"/>
        <v>0</v>
      </c>
      <c r="N13">
        <f t="shared" si="0"/>
        <v>0</v>
      </c>
      <c r="O13"/>
    </row>
    <row r="14" spans="1:15">
      <c r="A14" t="s">
        <v>7</v>
      </c>
      <c r="B14">
        <v>10</v>
      </c>
      <c r="C14">
        <v>245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f t="shared" si="1"/>
        <v>255</v>
      </c>
      <c r="N14">
        <f t="shared" si="0"/>
        <v>0.1927437641723356</v>
      </c>
      <c r="O14"/>
    </row>
    <row r="15" spans="1:15">
      <c r="A15" t="s">
        <v>8</v>
      </c>
      <c r="B15">
        <v>0</v>
      </c>
      <c r="C15">
        <v>0</v>
      </c>
      <c r="D15">
        <v>0</v>
      </c>
      <c r="E15">
        <v>58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f t="shared" si="1"/>
        <v>58</v>
      </c>
      <c r="N15">
        <f t="shared" si="0"/>
        <v>4.383975812547241E-2</v>
      </c>
      <c r="O15"/>
    </row>
    <row r="16" spans="1:15" ht="18.75" customHeight="1">
      <c r="A16" t="s">
        <v>9</v>
      </c>
      <c r="B16">
        <v>2</v>
      </c>
      <c r="C16">
        <v>0</v>
      </c>
      <c r="D16">
        <v>0</v>
      </c>
      <c r="E16">
        <v>2</v>
      </c>
      <c r="F16">
        <v>8</v>
      </c>
      <c r="G16">
        <v>0</v>
      </c>
      <c r="H16">
        <v>3</v>
      </c>
      <c r="I16">
        <v>3</v>
      </c>
      <c r="J16">
        <v>0</v>
      </c>
      <c r="K16">
        <v>0</v>
      </c>
      <c r="L16">
        <v>0</v>
      </c>
      <c r="M16">
        <f t="shared" si="1"/>
        <v>18</v>
      </c>
      <c r="N16">
        <f t="shared" si="0"/>
        <v>1.3605442176870748E-2</v>
      </c>
      <c r="O16"/>
    </row>
    <row r="17" spans="1:15">
      <c r="A17" t="s">
        <v>96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26</v>
      </c>
      <c r="K17">
        <v>0</v>
      </c>
      <c r="L17">
        <v>0</v>
      </c>
      <c r="M17">
        <f t="shared" si="1"/>
        <v>26</v>
      </c>
      <c r="N17">
        <f t="shared" si="0"/>
        <v>1.9652305366591082E-2</v>
      </c>
      <c r="O17"/>
    </row>
    <row r="18" spans="1:15">
      <c r="A18" t="s">
        <v>10</v>
      </c>
      <c r="B18">
        <v>0</v>
      </c>
      <c r="C18">
        <v>0</v>
      </c>
      <c r="D18">
        <v>0</v>
      </c>
      <c r="E18">
        <v>0</v>
      </c>
      <c r="F18">
        <v>38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1"/>
        <v>38</v>
      </c>
      <c r="N18">
        <f t="shared" si="0"/>
        <v>2.872260015117158E-2</v>
      </c>
      <c r="O18"/>
    </row>
    <row r="19" spans="1:15">
      <c r="A19" t="s">
        <v>11</v>
      </c>
      <c r="B19">
        <v>28</v>
      </c>
      <c r="C19">
        <v>0</v>
      </c>
      <c r="D19">
        <v>4</v>
      </c>
      <c r="E19">
        <v>0</v>
      </c>
      <c r="F19">
        <v>0</v>
      </c>
      <c r="G19">
        <v>0</v>
      </c>
      <c r="H19">
        <v>4</v>
      </c>
      <c r="I19">
        <v>0</v>
      </c>
      <c r="J19">
        <v>0</v>
      </c>
      <c r="K19">
        <v>0</v>
      </c>
      <c r="L19">
        <v>0</v>
      </c>
      <c r="M19">
        <f t="shared" si="1"/>
        <v>36</v>
      </c>
      <c r="N19">
        <f t="shared" si="0"/>
        <v>2.7210884353741496E-2</v>
      </c>
      <c r="O19"/>
    </row>
    <row r="20" spans="1:15">
      <c r="A20" t="s">
        <v>12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f t="shared" si="1"/>
        <v>0</v>
      </c>
      <c r="N20">
        <f t="shared" si="0"/>
        <v>0</v>
      </c>
      <c r="O20"/>
    </row>
    <row r="21" spans="1:15">
      <c r="A21" t="s">
        <v>13</v>
      </c>
      <c r="B21">
        <v>4</v>
      </c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1</v>
      </c>
      <c r="J21">
        <v>0</v>
      </c>
      <c r="K21">
        <v>0</v>
      </c>
      <c r="L21">
        <v>0</v>
      </c>
      <c r="M21">
        <f t="shared" si="1"/>
        <v>6</v>
      </c>
      <c r="N21">
        <f t="shared" si="0"/>
        <v>4.5351473922902496E-3</v>
      </c>
      <c r="O21"/>
    </row>
    <row r="22" spans="1:15">
      <c r="A22" t="s">
        <v>14</v>
      </c>
      <c r="B22">
        <v>73</v>
      </c>
      <c r="C22">
        <v>36</v>
      </c>
      <c r="D22">
        <v>13</v>
      </c>
      <c r="E22">
        <v>0</v>
      </c>
      <c r="F22">
        <v>0</v>
      </c>
      <c r="G22">
        <v>0</v>
      </c>
      <c r="H22">
        <v>13</v>
      </c>
      <c r="I22">
        <v>12</v>
      </c>
      <c r="J22">
        <v>0</v>
      </c>
      <c r="K22">
        <v>0</v>
      </c>
      <c r="L22">
        <v>0</v>
      </c>
      <c r="M22">
        <f t="shared" si="1"/>
        <v>147</v>
      </c>
      <c r="N22">
        <f t="shared" si="0"/>
        <v>0.1111111111111111</v>
      </c>
      <c r="O22"/>
    </row>
    <row r="23" spans="1:15">
      <c r="A23" t="s">
        <v>15</v>
      </c>
      <c r="B23">
        <v>0</v>
      </c>
      <c r="C23">
        <v>0</v>
      </c>
      <c r="D23">
        <v>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f t="shared" si="1"/>
        <v>8</v>
      </c>
      <c r="N23">
        <f t="shared" si="0"/>
        <v>6.0468631897203327E-3</v>
      </c>
      <c r="O23"/>
    </row>
    <row r="24" spans="1:15">
      <c r="A24" t="s">
        <v>150</v>
      </c>
      <c r="B24">
        <v>156</v>
      </c>
      <c r="C24">
        <v>102</v>
      </c>
      <c r="D24">
        <v>29</v>
      </c>
      <c r="E24">
        <v>24</v>
      </c>
      <c r="F24">
        <v>0</v>
      </c>
      <c r="G24">
        <v>0</v>
      </c>
      <c r="H24">
        <v>5</v>
      </c>
      <c r="I24">
        <v>5</v>
      </c>
      <c r="J24">
        <v>0</v>
      </c>
      <c r="K24">
        <v>0</v>
      </c>
      <c r="L24">
        <v>0</v>
      </c>
      <c r="M24">
        <f t="shared" si="1"/>
        <v>321</v>
      </c>
      <c r="N24">
        <f t="shared" si="0"/>
        <v>0.24263038548752835</v>
      </c>
      <c r="O24"/>
    </row>
    <row r="25" spans="1:15" ht="24" customHeight="1">
      <c r="A25" t="s">
        <v>237</v>
      </c>
      <c r="B25">
        <v>25</v>
      </c>
      <c r="C25">
        <v>0</v>
      </c>
      <c r="D25">
        <v>36</v>
      </c>
      <c r="E25">
        <v>59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0</v>
      </c>
      <c r="M25">
        <f t="shared" si="1"/>
        <v>121</v>
      </c>
      <c r="N25">
        <f t="shared" si="0"/>
        <v>9.1458805744520033E-2</v>
      </c>
      <c r="O25"/>
    </row>
    <row r="26" spans="1:15" ht="16.5" customHeight="1">
      <c r="A26" t="s">
        <v>34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si="1"/>
        <v>0</v>
      </c>
      <c r="N26">
        <f t="shared" si="0"/>
        <v>0</v>
      </c>
      <c r="O26"/>
    </row>
    <row r="27" spans="1:15" ht="24" customHeight="1">
      <c r="A27" t="s">
        <v>35</v>
      </c>
      <c r="B27">
        <v>14</v>
      </c>
      <c r="C27">
        <v>0</v>
      </c>
      <c r="D27">
        <v>5</v>
      </c>
      <c r="E27">
        <v>18</v>
      </c>
      <c r="F27">
        <v>0</v>
      </c>
      <c r="G27">
        <v>0</v>
      </c>
      <c r="H27">
        <v>3</v>
      </c>
      <c r="I27">
        <v>3</v>
      </c>
      <c r="J27">
        <v>0</v>
      </c>
      <c r="K27">
        <v>0</v>
      </c>
      <c r="L27">
        <v>0</v>
      </c>
      <c r="M27">
        <f t="shared" si="1"/>
        <v>43</v>
      </c>
      <c r="N27">
        <f t="shared" si="0"/>
        <v>3.250188964474679E-2</v>
      </c>
      <c r="O27"/>
    </row>
    <row r="28" spans="1:15" ht="18.75" customHeight="1">
      <c r="A28" t="s">
        <v>17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6</v>
      </c>
      <c r="K28">
        <v>0</v>
      </c>
      <c r="L28">
        <v>0</v>
      </c>
      <c r="M28">
        <f t="shared" si="1"/>
        <v>6</v>
      </c>
      <c r="N28">
        <f t="shared" si="0"/>
        <v>4.5351473922902496E-3</v>
      </c>
      <c r="O28"/>
    </row>
    <row r="29" spans="1:15" ht="18.75" customHeight="1">
      <c r="A29" t="s">
        <v>18</v>
      </c>
      <c r="B29">
        <v>64</v>
      </c>
      <c r="C29">
        <v>10</v>
      </c>
      <c r="D29">
        <v>0</v>
      </c>
      <c r="E29">
        <v>0</v>
      </c>
      <c r="F29">
        <v>1</v>
      </c>
      <c r="G29">
        <v>0</v>
      </c>
      <c r="H29">
        <v>4</v>
      </c>
      <c r="I29">
        <v>1</v>
      </c>
      <c r="J29">
        <v>0</v>
      </c>
      <c r="K29">
        <v>0</v>
      </c>
      <c r="L29">
        <v>35</v>
      </c>
      <c r="M29">
        <f t="shared" si="1"/>
        <v>115</v>
      </c>
      <c r="N29">
        <f t="shared" si="0"/>
        <v>8.6923658352229774E-2</v>
      </c>
      <c r="O29"/>
    </row>
    <row r="30" spans="1:15">
      <c r="A30" t="s">
        <v>20</v>
      </c>
      <c r="B30">
        <f>SUM(B7:B29)</f>
        <v>401</v>
      </c>
      <c r="C30">
        <f>SUM(C7:C29)</f>
        <v>393</v>
      </c>
      <c r="D30">
        <f t="shared" ref="D30:L30" si="2">SUM(D7:D29)</f>
        <v>101</v>
      </c>
      <c r="E30">
        <f t="shared" si="2"/>
        <v>178</v>
      </c>
      <c r="F30">
        <f t="shared" si="2"/>
        <v>100</v>
      </c>
      <c r="G30">
        <f t="shared" si="2"/>
        <v>0</v>
      </c>
      <c r="H30">
        <f t="shared" si="2"/>
        <v>47</v>
      </c>
      <c r="I30">
        <f t="shared" si="2"/>
        <v>36</v>
      </c>
      <c r="J30">
        <f t="shared" si="2"/>
        <v>32</v>
      </c>
      <c r="K30">
        <f t="shared" si="2"/>
        <v>0</v>
      </c>
      <c r="L30">
        <f t="shared" si="2"/>
        <v>35</v>
      </c>
      <c r="M30">
        <f>SUM(M7:M29)</f>
        <v>1323</v>
      </c>
      <c r="N30">
        <f t="shared" si="0"/>
        <v>1</v>
      </c>
      <c r="O30"/>
    </row>
    <row r="31" spans="1:15">
      <c r="A31" t="s">
        <v>75</v>
      </c>
      <c r="O31"/>
    </row>
    <row r="32" spans="1:15">
      <c r="O32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3">
    <mergeCell ref="A4:N4"/>
    <mergeCell ref="A3:N3"/>
    <mergeCell ref="A2:N2"/>
  </mergeCells>
  <pageMargins left="0.7" right="0.7" top="0.75" bottom="0.75" header="0.3" footer="0.3"/>
  <pageSetup paperSize="5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view="pageBreakPreview" zoomScale="60" zoomScaleNormal="100" workbookViewId="0">
      <selection activeCell="J1" sqref="J1"/>
    </sheetView>
  </sheetViews>
  <sheetFormatPr baseColWidth="10" defaultColWidth="10.85546875" defaultRowHeight="14.25"/>
  <cols>
    <col min="1" max="1" width="10.85546875" style="7"/>
    <col min="2" max="2" width="37" style="1" customWidth="1"/>
    <col min="3" max="3" width="17.5703125" style="1" customWidth="1"/>
    <col min="4" max="4" width="17" style="1" customWidth="1"/>
    <col min="5" max="5" width="17.85546875" style="1" customWidth="1"/>
    <col min="6" max="6" width="16" style="1" customWidth="1"/>
    <col min="7" max="7" width="17" style="1" customWidth="1"/>
    <col min="8" max="8" width="24.42578125" style="1" customWidth="1"/>
    <col min="9" max="12" width="10.85546875" style="7"/>
    <col min="13" max="16384" width="10.85546875" style="1"/>
  </cols>
  <sheetData>
    <row r="1" spans="2:8" customFormat="1" ht="15"/>
    <row r="2" spans="2:8" customFormat="1" ht="15">
      <c r="E2" t="s">
        <v>30</v>
      </c>
    </row>
    <row r="3" spans="2:8" customFormat="1" ht="15">
      <c r="E3" t="s">
        <v>105</v>
      </c>
    </row>
    <row r="4" spans="2:8" customFormat="1" ht="15">
      <c r="E4" t="s">
        <v>76</v>
      </c>
    </row>
    <row r="5" spans="2:8" customFormat="1" ht="15">
      <c r="E5" t="s">
        <v>240</v>
      </c>
    </row>
    <row r="6" spans="2:8" customFormat="1" ht="15">
      <c r="B6" s="10" t="s">
        <v>40</v>
      </c>
      <c r="C6" s="10" t="s">
        <v>7</v>
      </c>
      <c r="D6" s="10" t="s">
        <v>11</v>
      </c>
      <c r="E6" s="10" t="s">
        <v>14</v>
      </c>
      <c r="F6" s="10" t="s">
        <v>16</v>
      </c>
      <c r="G6" s="10" t="s">
        <v>18</v>
      </c>
      <c r="H6" s="10" t="s">
        <v>20</v>
      </c>
    </row>
    <row r="7" spans="2:8" customFormat="1" ht="15">
      <c r="B7" s="10"/>
      <c r="C7" s="10"/>
      <c r="D7" s="10"/>
      <c r="E7" s="10"/>
      <c r="F7" s="10"/>
      <c r="G7" s="10"/>
      <c r="H7" s="10"/>
    </row>
    <row r="8" spans="2:8" customFormat="1" ht="15">
      <c r="B8" t="s">
        <v>41</v>
      </c>
      <c r="C8">
        <v>112345</v>
      </c>
      <c r="D8">
        <v>0</v>
      </c>
      <c r="E8">
        <v>1362</v>
      </c>
      <c r="F8">
        <v>53817</v>
      </c>
      <c r="G8">
        <v>3502</v>
      </c>
      <c r="H8">
        <f>SUM(C8:G8)</f>
        <v>171026</v>
      </c>
    </row>
    <row r="9" spans="2:8" customFormat="1" ht="15">
      <c r="B9" t="s">
        <v>42</v>
      </c>
      <c r="C9">
        <v>890</v>
      </c>
      <c r="D9">
        <v>1879</v>
      </c>
      <c r="E9">
        <v>1829</v>
      </c>
      <c r="F9">
        <v>5265</v>
      </c>
      <c r="G9">
        <v>8531</v>
      </c>
      <c r="H9">
        <f t="shared" ref="H9:H10" si="0">SUM(C9:G9)</f>
        <v>18394</v>
      </c>
    </row>
    <row r="10" spans="2:8" customFormat="1" ht="15">
      <c r="B10" t="s">
        <v>205</v>
      </c>
      <c r="C10">
        <f>SUM(C8:C9)</f>
        <v>113235</v>
      </c>
      <c r="D10">
        <f t="shared" ref="D10:G10" si="1">SUM(D8:D9)</f>
        <v>1879</v>
      </c>
      <c r="E10">
        <f t="shared" si="1"/>
        <v>3191</v>
      </c>
      <c r="F10">
        <f t="shared" si="1"/>
        <v>59082</v>
      </c>
      <c r="G10">
        <f t="shared" si="1"/>
        <v>12033</v>
      </c>
      <c r="H10">
        <f t="shared" si="0"/>
        <v>189420</v>
      </c>
    </row>
    <row r="11" spans="2:8" customFormat="1" ht="15"/>
    <row r="12" spans="2:8" customFormat="1" ht="15">
      <c r="B12" s="10" t="s">
        <v>44</v>
      </c>
      <c r="C12" s="10" t="s">
        <v>7</v>
      </c>
      <c r="D12" s="10" t="s">
        <v>11</v>
      </c>
      <c r="E12" s="10" t="s">
        <v>14</v>
      </c>
      <c r="F12" s="10" t="s">
        <v>16</v>
      </c>
      <c r="G12" s="10" t="s">
        <v>18</v>
      </c>
      <c r="H12" s="10" t="s">
        <v>20</v>
      </c>
    </row>
    <row r="13" spans="2:8" customFormat="1" ht="15">
      <c r="B13" s="10"/>
      <c r="C13" s="10"/>
      <c r="D13" s="10"/>
      <c r="E13" s="10"/>
      <c r="F13" s="10"/>
      <c r="G13" s="10"/>
      <c r="H13" s="10"/>
    </row>
    <row r="14" spans="2:8" customFormat="1" ht="15">
      <c r="B14" t="s">
        <v>41</v>
      </c>
      <c r="C14">
        <v>29987</v>
      </c>
      <c r="D14">
        <v>1230</v>
      </c>
      <c r="E14">
        <v>3352</v>
      </c>
      <c r="F14">
        <v>24412</v>
      </c>
      <c r="G14">
        <v>10924</v>
      </c>
      <c r="H14">
        <f>SUM(C14:G14)</f>
        <v>69905</v>
      </c>
    </row>
    <row r="15" spans="2:8" customFormat="1" ht="15">
      <c r="B15" t="s">
        <v>42</v>
      </c>
      <c r="C15">
        <v>80891</v>
      </c>
      <c r="D15">
        <v>635</v>
      </c>
      <c r="E15">
        <v>783</v>
      </c>
      <c r="F15">
        <v>30939</v>
      </c>
      <c r="G15">
        <v>0</v>
      </c>
      <c r="H15">
        <f t="shared" ref="H15:H16" si="2">SUM(C15:G15)</f>
        <v>113248</v>
      </c>
    </row>
    <row r="16" spans="2:8" customFormat="1" ht="15">
      <c r="B16" t="s">
        <v>206</v>
      </c>
      <c r="C16">
        <f>SUM(C14:C15)</f>
        <v>110878</v>
      </c>
      <c r="D16">
        <f t="shared" ref="D16:G16" si="3">SUM(D14:D15)</f>
        <v>1865</v>
      </c>
      <c r="E16">
        <f t="shared" si="3"/>
        <v>4135</v>
      </c>
      <c r="F16">
        <f t="shared" si="3"/>
        <v>55351</v>
      </c>
      <c r="G16">
        <f t="shared" si="3"/>
        <v>10924</v>
      </c>
      <c r="H16">
        <f t="shared" si="2"/>
        <v>183153</v>
      </c>
    </row>
    <row r="17" spans="2:8" customFormat="1" ht="15"/>
    <row r="18" spans="2:8" customFormat="1" ht="15">
      <c r="B18" s="10" t="s">
        <v>46</v>
      </c>
      <c r="C18" s="10" t="s">
        <v>7</v>
      </c>
      <c r="D18" s="10" t="s">
        <v>11</v>
      </c>
      <c r="E18" s="10" t="s">
        <v>14</v>
      </c>
      <c r="F18" s="10" t="s">
        <v>16</v>
      </c>
      <c r="G18" s="10" t="s">
        <v>18</v>
      </c>
      <c r="H18" s="10" t="s">
        <v>20</v>
      </c>
    </row>
    <row r="19" spans="2:8" customFormat="1" ht="15">
      <c r="B19" s="10"/>
      <c r="C19" s="10"/>
      <c r="D19" s="10"/>
      <c r="E19" s="10"/>
      <c r="F19" s="10"/>
      <c r="G19" s="10"/>
      <c r="H19" s="10"/>
    </row>
    <row r="20" spans="2:8" customFormat="1" ht="15">
      <c r="B20" t="s">
        <v>41</v>
      </c>
      <c r="C20">
        <v>67545</v>
      </c>
      <c r="D20">
        <v>0</v>
      </c>
      <c r="E20">
        <v>0</v>
      </c>
      <c r="F20">
        <v>7688</v>
      </c>
      <c r="G20">
        <v>0</v>
      </c>
      <c r="H20">
        <f>SUM(C20:G20)</f>
        <v>75233</v>
      </c>
    </row>
    <row r="21" spans="2:8" customFormat="1" ht="15">
      <c r="B21" t="s">
        <v>42</v>
      </c>
      <c r="C21">
        <v>25109</v>
      </c>
      <c r="D21">
        <v>0</v>
      </c>
      <c r="E21">
        <v>0</v>
      </c>
      <c r="F21">
        <v>1128</v>
      </c>
      <c r="G21">
        <v>0</v>
      </c>
      <c r="H21">
        <f t="shared" ref="H21:H22" si="4">SUM(C21:G21)</f>
        <v>26237</v>
      </c>
    </row>
    <row r="22" spans="2:8" customFormat="1" ht="15">
      <c r="B22" t="s">
        <v>47</v>
      </c>
      <c r="C22">
        <f>SUM(C20:C21)</f>
        <v>92654</v>
      </c>
      <c r="D22">
        <f t="shared" ref="D22:G22" si="5">SUM(D20:D21)</f>
        <v>0</v>
      </c>
      <c r="E22">
        <f t="shared" si="5"/>
        <v>0</v>
      </c>
      <c r="F22">
        <f t="shared" si="5"/>
        <v>8816</v>
      </c>
      <c r="G22">
        <f t="shared" si="5"/>
        <v>0</v>
      </c>
      <c r="H22">
        <f t="shared" si="4"/>
        <v>101470</v>
      </c>
    </row>
    <row r="23" spans="2:8" customFormat="1" ht="15">
      <c r="B23" t="s">
        <v>41</v>
      </c>
      <c r="C23">
        <v>65825</v>
      </c>
      <c r="D23">
        <v>0</v>
      </c>
      <c r="E23">
        <v>0</v>
      </c>
      <c r="F23">
        <v>8494</v>
      </c>
      <c r="G23">
        <v>0</v>
      </c>
      <c r="H23">
        <f>SUM(C23:G23)</f>
        <v>74319</v>
      </c>
    </row>
    <row r="24" spans="2:8" customFormat="1" ht="15">
      <c r="B24" t="s">
        <v>42</v>
      </c>
      <c r="C24">
        <v>21891</v>
      </c>
      <c r="D24">
        <v>0</v>
      </c>
      <c r="E24">
        <v>0</v>
      </c>
      <c r="F24">
        <v>867</v>
      </c>
      <c r="G24">
        <v>0</v>
      </c>
      <c r="H24">
        <f>SUM(C24:G24)</f>
        <v>22758</v>
      </c>
    </row>
    <row r="25" spans="2:8" customFormat="1" ht="15">
      <c r="B25" t="s">
        <v>48</v>
      </c>
      <c r="C25">
        <f>SUM(C23:C24)</f>
        <v>87716</v>
      </c>
      <c r="D25">
        <f t="shared" ref="D25:G25" si="6">SUM(D23:D24)</f>
        <v>0</v>
      </c>
      <c r="E25">
        <f t="shared" si="6"/>
        <v>0</v>
      </c>
      <c r="F25">
        <f t="shared" si="6"/>
        <v>9361</v>
      </c>
      <c r="G25">
        <f t="shared" si="6"/>
        <v>0</v>
      </c>
      <c r="H25">
        <f t="shared" ref="H25" si="7">SUM(C25:G25)</f>
        <v>97077</v>
      </c>
    </row>
    <row r="26" spans="2:8" customFormat="1" ht="15">
      <c r="B26" t="s">
        <v>207</v>
      </c>
      <c r="C26">
        <f>C22+C25</f>
        <v>180370</v>
      </c>
      <c r="D26">
        <f t="shared" ref="D26:H26" si="8">D22+D25</f>
        <v>0</v>
      </c>
      <c r="E26">
        <f t="shared" si="8"/>
        <v>0</v>
      </c>
      <c r="F26">
        <f t="shared" si="8"/>
        <v>18177</v>
      </c>
      <c r="G26">
        <f t="shared" si="8"/>
        <v>0</v>
      </c>
      <c r="H26">
        <f t="shared" si="8"/>
        <v>198547</v>
      </c>
    </row>
    <row r="27" spans="2:8" customFormat="1" ht="15"/>
    <row r="28" spans="2:8" customFormat="1" ht="15">
      <c r="B28" t="s">
        <v>204</v>
      </c>
      <c r="C28">
        <f>C10+C16+C26</f>
        <v>404483</v>
      </c>
      <c r="D28">
        <f t="shared" ref="D28:H28" si="9">D10+D16+D26</f>
        <v>3744</v>
      </c>
      <c r="E28">
        <f t="shared" si="9"/>
        <v>7326</v>
      </c>
      <c r="F28">
        <f t="shared" si="9"/>
        <v>132610</v>
      </c>
      <c r="G28">
        <f t="shared" si="9"/>
        <v>22957</v>
      </c>
      <c r="H28">
        <f t="shared" si="9"/>
        <v>571120</v>
      </c>
    </row>
    <row r="29" spans="2:8" customFormat="1" ht="15">
      <c r="B29" t="s">
        <v>86</v>
      </c>
    </row>
    <row r="30" spans="2:8" customFormat="1" ht="15">
      <c r="B30" t="s">
        <v>75</v>
      </c>
    </row>
    <row r="31" spans="2:8" customFormat="1" ht="15"/>
    <row r="32" spans="2:8" customFormat="1" ht="15"/>
    <row r="33" spans="1:9" customFormat="1" ht="15"/>
    <row r="34" spans="1:9" customFormat="1" ht="15"/>
    <row r="35" spans="1:9" customFormat="1" ht="15"/>
    <row r="36" spans="1:9" customFormat="1" ht="15"/>
    <row r="37" spans="1:9" customFormat="1" ht="15"/>
    <row r="38" spans="1:9" customFormat="1" ht="15"/>
    <row r="39" spans="1:9" customFormat="1" ht="15">
      <c r="A39" s="10" t="s">
        <v>264</v>
      </c>
      <c r="B39" s="10"/>
      <c r="C39" s="10"/>
      <c r="D39" s="10"/>
      <c r="E39" s="10"/>
      <c r="F39" s="10"/>
      <c r="G39" s="10"/>
      <c r="H39" s="10"/>
      <c r="I39" s="10"/>
    </row>
    <row r="40" spans="1:9" customFormat="1" ht="15"/>
    <row r="41" spans="1:9" customFormat="1" ht="15">
      <c r="B41" t="s">
        <v>104</v>
      </c>
      <c r="C41" t="s">
        <v>7</v>
      </c>
      <c r="D41" t="s">
        <v>11</v>
      </c>
      <c r="E41" t="s">
        <v>14</v>
      </c>
      <c r="F41" t="s">
        <v>87</v>
      </c>
      <c r="G41" t="s">
        <v>18</v>
      </c>
      <c r="H41" t="s">
        <v>19</v>
      </c>
    </row>
    <row r="42" spans="1:9" customFormat="1" ht="15">
      <c r="B42" t="s">
        <v>64</v>
      </c>
      <c r="C42">
        <v>113235</v>
      </c>
      <c r="D42">
        <v>1879</v>
      </c>
      <c r="E42">
        <v>3191</v>
      </c>
      <c r="F42">
        <v>59082</v>
      </c>
      <c r="G42">
        <v>12033</v>
      </c>
      <c r="H42">
        <f>SUM(C42:G42)</f>
        <v>189420</v>
      </c>
    </row>
    <row r="43" spans="1:9" customFormat="1" ht="15">
      <c r="B43" t="s">
        <v>65</v>
      </c>
      <c r="C43">
        <v>110878</v>
      </c>
      <c r="D43">
        <v>1865</v>
      </c>
      <c r="E43">
        <v>4135</v>
      </c>
      <c r="F43">
        <v>55351</v>
      </c>
      <c r="G43">
        <v>10924</v>
      </c>
      <c r="H43">
        <f t="shared" ref="H43:H45" si="10">SUM(C43:G43)</f>
        <v>183153</v>
      </c>
    </row>
    <row r="44" spans="1:9" customFormat="1" ht="15">
      <c r="B44" t="s">
        <v>50</v>
      </c>
      <c r="C44">
        <v>180370</v>
      </c>
      <c r="D44">
        <v>0</v>
      </c>
      <c r="E44">
        <v>0</v>
      </c>
      <c r="F44">
        <v>18177</v>
      </c>
      <c r="G44">
        <v>0</v>
      </c>
      <c r="H44">
        <f t="shared" si="10"/>
        <v>198547</v>
      </c>
    </row>
    <row r="45" spans="1:9" customFormat="1" ht="15">
      <c r="B45" t="s">
        <v>204</v>
      </c>
      <c r="C45">
        <f>SUM(C42:C44)</f>
        <v>404483</v>
      </c>
      <c r="D45">
        <f t="shared" ref="D45:G45" si="11">SUM(D42:D44)</f>
        <v>3744</v>
      </c>
      <c r="E45">
        <f t="shared" si="11"/>
        <v>7326</v>
      </c>
      <c r="F45">
        <f t="shared" si="11"/>
        <v>132610</v>
      </c>
      <c r="G45">
        <f t="shared" si="11"/>
        <v>22957</v>
      </c>
      <c r="H45">
        <f t="shared" si="10"/>
        <v>571120</v>
      </c>
    </row>
    <row r="46" spans="1:9" customFormat="1" ht="15">
      <c r="B46" t="s">
        <v>75</v>
      </c>
    </row>
    <row r="47" spans="1:9" customFormat="1" ht="15"/>
    <row r="48" spans="1:9" customFormat="1" ht="15"/>
    <row r="49" spans="2:6" customFormat="1" ht="15"/>
    <row r="50" spans="2:6" customFormat="1" ht="15">
      <c r="B50" s="10" t="s">
        <v>255</v>
      </c>
      <c r="C50" s="10"/>
      <c r="D50" s="10"/>
      <c r="E50" s="10"/>
      <c r="F50" s="10"/>
    </row>
    <row r="51" spans="2:6" customFormat="1" ht="15">
      <c r="B51" s="10" t="s">
        <v>240</v>
      </c>
      <c r="C51" s="10"/>
      <c r="D51" s="10"/>
      <c r="E51" s="10"/>
      <c r="F51" s="10"/>
    </row>
    <row r="52" spans="2:6" customFormat="1" ht="15">
      <c r="B52" t="s">
        <v>40</v>
      </c>
      <c r="C52">
        <v>2023</v>
      </c>
      <c r="D52">
        <v>2024</v>
      </c>
      <c r="E52" t="s">
        <v>78</v>
      </c>
      <c r="F52" t="s">
        <v>77</v>
      </c>
    </row>
    <row r="53" spans="2:6" customFormat="1" ht="15">
      <c r="B53" t="s">
        <v>41</v>
      </c>
      <c r="C53">
        <v>167928.5</v>
      </c>
      <c r="D53">
        <v>171026</v>
      </c>
      <c r="E53">
        <f>D53-C53</f>
        <v>3097.5</v>
      </c>
      <c r="F53">
        <f>E53/C53</f>
        <v>1.8445350253232774E-2</v>
      </c>
    </row>
    <row r="54" spans="2:6" customFormat="1" ht="15">
      <c r="B54" t="s">
        <v>42</v>
      </c>
      <c r="C54">
        <v>18403</v>
      </c>
      <c r="D54">
        <v>18394</v>
      </c>
      <c r="E54">
        <f t="shared" ref="E54:E55" si="12">D54-C54</f>
        <v>-9</v>
      </c>
      <c r="F54">
        <f t="shared" ref="F54" si="13">E54/C54</f>
        <v>-4.8905069825571918E-4</v>
      </c>
    </row>
    <row r="55" spans="2:6" customFormat="1" ht="15">
      <c r="B55" t="s">
        <v>43</v>
      </c>
      <c r="C55">
        <v>186331.5</v>
      </c>
      <c r="D55">
        <v>189420</v>
      </c>
      <c r="E55">
        <f t="shared" si="12"/>
        <v>3088.5</v>
      </c>
      <c r="F55">
        <f>E55/C55</f>
        <v>1.6575297252477441E-2</v>
      </c>
    </row>
    <row r="56" spans="2:6" customFormat="1" ht="15"/>
    <row r="57" spans="2:6" customFormat="1" ht="15">
      <c r="B57" t="s">
        <v>44</v>
      </c>
      <c r="C57">
        <v>2023</v>
      </c>
      <c r="D57">
        <v>2024</v>
      </c>
      <c r="E57" t="s">
        <v>78</v>
      </c>
      <c r="F57" t="s">
        <v>77</v>
      </c>
    </row>
    <row r="58" spans="2:6" customFormat="1" ht="15">
      <c r="B58" t="s">
        <v>41</v>
      </c>
      <c r="C58">
        <v>71958</v>
      </c>
      <c r="D58">
        <v>69905</v>
      </c>
      <c r="E58">
        <f>D58-C58</f>
        <v>-2053</v>
      </c>
      <c r="F58">
        <f>E58/C58</f>
        <v>-2.8530531699046666E-2</v>
      </c>
    </row>
    <row r="59" spans="2:6" customFormat="1" ht="15">
      <c r="B59" t="s">
        <v>42</v>
      </c>
      <c r="C59">
        <v>120909.5</v>
      </c>
      <c r="D59">
        <v>113248</v>
      </c>
      <c r="E59">
        <f t="shared" ref="E59:E60" si="14">D59-C59</f>
        <v>-7661.5</v>
      </c>
      <c r="F59">
        <f t="shared" ref="F59:F60" si="15">E59/C59</f>
        <v>-6.3365575078881312E-2</v>
      </c>
    </row>
    <row r="60" spans="2:6" customFormat="1" ht="15">
      <c r="B60" t="s">
        <v>45</v>
      </c>
      <c r="C60">
        <v>192867.5</v>
      </c>
      <c r="D60">
        <v>183153</v>
      </c>
      <c r="E60">
        <f t="shared" si="14"/>
        <v>-9714.5</v>
      </c>
      <c r="F60">
        <f t="shared" si="15"/>
        <v>-5.0368776491632856E-2</v>
      </c>
    </row>
    <row r="61" spans="2:6" customFormat="1" ht="15"/>
    <row r="62" spans="2:6" customFormat="1" ht="15">
      <c r="B62" t="s">
        <v>46</v>
      </c>
      <c r="C62">
        <v>2023</v>
      </c>
      <c r="D62">
        <v>2024</v>
      </c>
      <c r="E62" t="s">
        <v>78</v>
      </c>
      <c r="F62" t="s">
        <v>77</v>
      </c>
    </row>
    <row r="63" spans="2:6" customFormat="1" ht="15">
      <c r="B63" t="s">
        <v>41</v>
      </c>
      <c r="C63">
        <v>65398.75</v>
      </c>
      <c r="D63">
        <v>75233</v>
      </c>
      <c r="E63">
        <f>D63-C63</f>
        <v>9834.25</v>
      </c>
      <c r="F63">
        <f>E63/C63</f>
        <v>0.15037366922150652</v>
      </c>
    </row>
    <row r="64" spans="2:6" customFormat="1" ht="15">
      <c r="B64" t="s">
        <v>42</v>
      </c>
      <c r="C64">
        <v>18576.75</v>
      </c>
      <c r="D64">
        <v>26237</v>
      </c>
      <c r="E64">
        <f t="shared" ref="E64:E69" si="16">D64-C64</f>
        <v>7660.25</v>
      </c>
      <c r="F64">
        <f t="shared" ref="F64:F69" si="17">E64/C64</f>
        <v>0.4123568439043428</v>
      </c>
    </row>
    <row r="65" spans="2:6" customFormat="1" ht="15">
      <c r="B65" t="s">
        <v>47</v>
      </c>
      <c r="C65">
        <v>83975.5</v>
      </c>
      <c r="D65">
        <v>101470</v>
      </c>
      <c r="E65">
        <f t="shared" si="16"/>
        <v>17494.5</v>
      </c>
      <c r="F65">
        <f t="shared" si="17"/>
        <v>0.20832861965692376</v>
      </c>
    </row>
    <row r="66" spans="2:6" customFormat="1" ht="15">
      <c r="B66" t="s">
        <v>41</v>
      </c>
      <c r="C66">
        <v>64882.75</v>
      </c>
      <c r="D66">
        <v>74319</v>
      </c>
      <c r="E66">
        <f t="shared" si="16"/>
        <v>9436.25</v>
      </c>
      <c r="F66">
        <f t="shared" si="17"/>
        <v>0.1454354200461602</v>
      </c>
    </row>
    <row r="67" spans="2:6" customFormat="1" ht="15">
      <c r="B67" t="s">
        <v>42</v>
      </c>
      <c r="C67">
        <v>15897.75</v>
      </c>
      <c r="D67">
        <v>22758</v>
      </c>
      <c r="E67">
        <f t="shared" si="16"/>
        <v>6860.25</v>
      </c>
      <c r="F67">
        <f t="shared" si="17"/>
        <v>0.43152332877293959</v>
      </c>
    </row>
    <row r="68" spans="2:6" customFormat="1" ht="15">
      <c r="B68" t="s">
        <v>48</v>
      </c>
      <c r="C68">
        <v>80780.5</v>
      </c>
      <c r="D68">
        <v>97077</v>
      </c>
      <c r="E68">
        <f t="shared" si="16"/>
        <v>16296.5</v>
      </c>
      <c r="F68">
        <f t="shared" si="17"/>
        <v>0.20173804321587513</v>
      </c>
    </row>
    <row r="69" spans="2:6" customFormat="1" ht="15">
      <c r="B69" t="s">
        <v>46</v>
      </c>
      <c r="C69">
        <v>164756</v>
      </c>
      <c r="D69">
        <v>198547</v>
      </c>
      <c r="E69">
        <f t="shared" si="16"/>
        <v>33791</v>
      </c>
      <c r="F69">
        <f t="shared" si="17"/>
        <v>0.20509723469858457</v>
      </c>
    </row>
    <row r="70" spans="2:6" customFormat="1" ht="15"/>
    <row r="71" spans="2:6" customFormat="1" ht="15">
      <c r="B71" t="s">
        <v>20</v>
      </c>
      <c r="C71">
        <f>C55+C60+C69</f>
        <v>543955</v>
      </c>
      <c r="D71">
        <f t="shared" ref="D71:E71" si="18">D55+D60+D69</f>
        <v>571120</v>
      </c>
      <c r="E71">
        <f t="shared" si="18"/>
        <v>27165</v>
      </c>
      <c r="F71">
        <f>E71/C71</f>
        <v>4.9939792813743784E-2</v>
      </c>
    </row>
    <row r="72" spans="2:6" customFormat="1" ht="15">
      <c r="B72" t="s">
        <v>75</v>
      </c>
    </row>
    <row r="73" spans="2:6" customFormat="1" ht="15">
      <c r="D73">
        <v>571120</v>
      </c>
    </row>
    <row r="74" spans="2:6" customFormat="1" ht="15"/>
    <row r="75" spans="2:6" customFormat="1" ht="15"/>
    <row r="76" spans="2:6" customFormat="1" ht="15"/>
    <row r="77" spans="2:6" customFormat="1" ht="15">
      <c r="B77" s="10" t="s">
        <v>51</v>
      </c>
      <c r="C77" s="10"/>
      <c r="D77" s="10"/>
    </row>
    <row r="78" spans="2:6" customFormat="1" ht="27.6" customHeight="1">
      <c r="B78" t="s">
        <v>111</v>
      </c>
      <c r="C78" t="s">
        <v>256</v>
      </c>
      <c r="D78" t="s">
        <v>257</v>
      </c>
    </row>
    <row r="79" spans="2:6" customFormat="1" ht="15">
      <c r="B79" t="s">
        <v>41</v>
      </c>
      <c r="C79">
        <v>167928.5</v>
      </c>
      <c r="D79">
        <v>75233</v>
      </c>
    </row>
    <row r="80" spans="2:6" customFormat="1" ht="15">
      <c r="B80" t="s">
        <v>42</v>
      </c>
      <c r="C80">
        <v>18403</v>
      </c>
      <c r="D80">
        <v>26237</v>
      </c>
    </row>
    <row r="81" spans="2:6" customFormat="1" ht="15"/>
    <row r="82" spans="2:6" customFormat="1" ht="15"/>
    <row r="83" spans="2:6" customFormat="1" ht="15"/>
    <row r="84" spans="2:6" customFormat="1" ht="15"/>
    <row r="85" spans="2:6" customFormat="1" ht="15"/>
    <row r="86" spans="2:6" customFormat="1" ht="15">
      <c r="B86" s="10" t="s">
        <v>49</v>
      </c>
      <c r="C86" s="10"/>
      <c r="D86" s="10"/>
    </row>
    <row r="87" spans="2:6" customFormat="1" ht="15">
      <c r="B87" t="s">
        <v>110</v>
      </c>
      <c r="C87" t="s">
        <v>256</v>
      </c>
      <c r="D87" t="s">
        <v>257</v>
      </c>
    </row>
    <row r="88" spans="2:6" customFormat="1" ht="15">
      <c r="B88" t="s">
        <v>41</v>
      </c>
      <c r="C88">
        <v>71958</v>
      </c>
      <c r="D88">
        <v>74319</v>
      </c>
    </row>
    <row r="89" spans="2:6" customFormat="1" ht="15">
      <c r="B89" t="s">
        <v>211</v>
      </c>
      <c r="C89">
        <v>120909.5</v>
      </c>
      <c r="D89">
        <v>22758</v>
      </c>
    </row>
    <row r="90" spans="2:6" customFormat="1" ht="15"/>
    <row r="91" spans="2:6" customFormat="1" ht="15"/>
    <row r="92" spans="2:6" customFormat="1" ht="15">
      <c r="B92" s="10" t="s">
        <v>239</v>
      </c>
      <c r="C92" s="10"/>
      <c r="D92" s="10"/>
      <c r="E92" s="10"/>
      <c r="F92" s="10"/>
    </row>
    <row r="93" spans="2:6" customFormat="1" ht="15"/>
    <row r="94" spans="2:6" customFormat="1" ht="15">
      <c r="B94" t="s">
        <v>63</v>
      </c>
      <c r="C94">
        <v>2023</v>
      </c>
      <c r="D94">
        <v>2024</v>
      </c>
      <c r="E94" t="s">
        <v>91</v>
      </c>
      <c r="F94" t="s">
        <v>90</v>
      </c>
    </row>
    <row r="95" spans="2:6" customFormat="1" ht="15">
      <c r="B95" t="s">
        <v>200</v>
      </c>
      <c r="C95">
        <v>186331.5</v>
      </c>
      <c r="D95">
        <v>189420</v>
      </c>
      <c r="E95">
        <f>D95-C95</f>
        <v>3088.5</v>
      </c>
      <c r="F95">
        <f>E95/C95</f>
        <v>1.6575297252477441E-2</v>
      </c>
    </row>
    <row r="96" spans="2:6" customFormat="1" ht="15">
      <c r="B96" t="s">
        <v>201</v>
      </c>
      <c r="C96">
        <v>192867.5</v>
      </c>
      <c r="D96">
        <v>183153</v>
      </c>
      <c r="E96">
        <f t="shared" ref="E96:E98" si="19">D96-C96</f>
        <v>-9714.5</v>
      </c>
      <c r="F96">
        <f t="shared" ref="F96:F98" si="20">E96/C96</f>
        <v>-5.0368776491632856E-2</v>
      </c>
    </row>
    <row r="97" spans="2:6" customFormat="1" ht="15">
      <c r="B97" t="s">
        <v>202</v>
      </c>
      <c r="C97">
        <v>164756</v>
      </c>
      <c r="D97">
        <v>198547</v>
      </c>
      <c r="E97">
        <f t="shared" si="19"/>
        <v>33791</v>
      </c>
      <c r="F97">
        <f t="shared" si="20"/>
        <v>0.20509723469858457</v>
      </c>
    </row>
    <row r="98" spans="2:6" customFormat="1" ht="15">
      <c r="B98" t="s">
        <v>203</v>
      </c>
      <c r="C98">
        <f>SUM(C95:C97)</f>
        <v>543955</v>
      </c>
      <c r="D98">
        <f t="shared" ref="D98" si="21">SUM(D95:D97)</f>
        <v>571120</v>
      </c>
      <c r="E98">
        <f t="shared" si="19"/>
        <v>27165</v>
      </c>
      <c r="F98">
        <f t="shared" si="20"/>
        <v>4.9939792813743784E-2</v>
      </c>
    </row>
    <row r="99" spans="2:6" customFormat="1" ht="15">
      <c r="B99" t="s">
        <v>75</v>
      </c>
    </row>
    <row r="100" spans="2:6" customFormat="1" ht="15"/>
    <row r="101" spans="2:6" customFormat="1" ht="15"/>
    <row r="102" spans="2:6" customFormat="1" ht="15"/>
    <row r="103" spans="2:6" customFormat="1" ht="15"/>
    <row r="104" spans="2:6" customFormat="1" ht="15"/>
    <row r="105" spans="2:6" customFormat="1" ht="15"/>
    <row r="106" spans="2:6" customFormat="1" ht="15"/>
    <row r="107" spans="2:6" customFormat="1" ht="15"/>
    <row r="108" spans="2:6" customFormat="1" ht="15"/>
    <row r="109" spans="2:6" customFormat="1" ht="15"/>
    <row r="110" spans="2:6" customFormat="1" ht="15"/>
    <row r="111" spans="2:6" customFormat="1" ht="15"/>
    <row r="112" spans="2:6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pans="7:8" s="7" customFormat="1"/>
    <row r="130" spans="7:8" s="7" customFormat="1"/>
    <row r="131" spans="7:8" s="7" customFormat="1"/>
    <row r="132" spans="7:8" s="7" customFormat="1"/>
    <row r="133" spans="7:8" s="7" customFormat="1"/>
    <row r="134" spans="7:8" s="7" customFormat="1"/>
    <row r="135" spans="7:8" s="7" customFormat="1"/>
    <row r="136" spans="7:8" s="7" customFormat="1"/>
    <row r="137" spans="7:8" s="7" customFormat="1"/>
    <row r="138" spans="7:8">
      <c r="G138" s="7"/>
      <c r="H138" s="7"/>
    </row>
    <row r="139" spans="7:8">
      <c r="G139" s="7"/>
      <c r="H139" s="7"/>
    </row>
    <row r="140" spans="7:8">
      <c r="G140" s="7"/>
      <c r="H140" s="7"/>
    </row>
    <row r="141" spans="7:8">
      <c r="G141" s="7"/>
      <c r="H141" s="7"/>
    </row>
    <row r="142" spans="7:8">
      <c r="G142" s="7"/>
      <c r="H142" s="7"/>
    </row>
    <row r="143" spans="7:8">
      <c r="G143" s="7"/>
      <c r="H143" s="7"/>
    </row>
    <row r="144" spans="7:8">
      <c r="G144" s="7"/>
      <c r="H144" s="7"/>
    </row>
    <row r="145" spans="7:8">
      <c r="G145" s="7"/>
      <c r="H145" s="7"/>
    </row>
    <row r="146" spans="7:8">
      <c r="G146" s="7"/>
      <c r="H146" s="7"/>
    </row>
    <row r="147" spans="7:8">
      <c r="G147" s="7"/>
      <c r="H147" s="7"/>
    </row>
    <row r="148" spans="7:8">
      <c r="G148" s="7"/>
      <c r="H148" s="7"/>
    </row>
    <row r="149" spans="7:8">
      <c r="G149" s="7"/>
      <c r="H149" s="7"/>
    </row>
  </sheetData>
  <mergeCells count="27">
    <mergeCell ref="B86:D86"/>
    <mergeCell ref="B77:D77"/>
    <mergeCell ref="B92:F92"/>
    <mergeCell ref="H6:H7"/>
    <mergeCell ref="B12:B13"/>
    <mergeCell ref="C12:C13"/>
    <mergeCell ref="D12:D13"/>
    <mergeCell ref="E12:E13"/>
    <mergeCell ref="F12:F13"/>
    <mergeCell ref="G12:G13"/>
    <mergeCell ref="H12:H13"/>
    <mergeCell ref="B6:B7"/>
    <mergeCell ref="C6:C7"/>
    <mergeCell ref="D6:D7"/>
    <mergeCell ref="E6:E7"/>
    <mergeCell ref="F6:F7"/>
    <mergeCell ref="G6:G7"/>
    <mergeCell ref="B51:F51"/>
    <mergeCell ref="B50:F50"/>
    <mergeCell ref="H18:H19"/>
    <mergeCell ref="B18:B19"/>
    <mergeCell ref="C18:C19"/>
    <mergeCell ref="D18:D19"/>
    <mergeCell ref="E18:E19"/>
    <mergeCell ref="F18:F19"/>
    <mergeCell ref="G18:G19"/>
    <mergeCell ref="A39:I39"/>
  </mergeCells>
  <pageMargins left="0.7" right="0.7" top="0.75" bottom="0.75" header="0.3" footer="0.3"/>
  <pageSetup scale="49" orientation="landscape" horizontalDpi="4294967293" verticalDpi="0" r:id="rId1"/>
  <rowBreaks count="1" manualBreakCount="1">
    <brk id="35" max="11" man="1"/>
  </rowBreaks>
  <ignoredErrors>
    <ignoredError sqref="C98:D9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6"/>
  <sheetViews>
    <sheetView view="pageBreakPreview" topLeftCell="C49" zoomScale="60" zoomScaleNormal="100" workbookViewId="0">
      <selection activeCell="C81" sqref="C81"/>
    </sheetView>
  </sheetViews>
  <sheetFormatPr baseColWidth="10" defaultRowHeight="15"/>
  <cols>
    <col min="2" max="2" width="13.42578125" customWidth="1"/>
    <col min="3" max="3" width="19.42578125" customWidth="1"/>
    <col min="4" max="4" width="26.5703125" customWidth="1"/>
    <col min="5" max="5" width="24.42578125" customWidth="1"/>
    <col min="6" max="6" width="27.42578125" customWidth="1"/>
    <col min="7" max="7" width="24.85546875" customWidth="1"/>
    <col min="8" max="8" width="27.42578125" customWidth="1"/>
    <col min="9" max="9" width="28" customWidth="1"/>
    <col min="10" max="10" width="29" customWidth="1"/>
    <col min="11" max="11" width="26.140625" customWidth="1"/>
    <col min="12" max="12" width="28.42578125" customWidth="1"/>
    <col min="13" max="13" width="25.5703125" customWidth="1"/>
    <col min="14" max="14" width="35.5703125" customWidth="1"/>
    <col min="15" max="15" width="47.5703125" bestFit="1" customWidth="1"/>
  </cols>
  <sheetData>
    <row r="2" spans="2:15">
      <c r="C2" s="10" t="s">
        <v>30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>
      <c r="C3" s="10" t="s">
        <v>99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>
      <c r="C4" s="10" t="s">
        <v>187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>
      <c r="C5" s="10" t="s">
        <v>238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15">
      <c r="C6" s="10" t="s">
        <v>64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8" spans="2:15">
      <c r="B8" t="s">
        <v>217</v>
      </c>
      <c r="C8" t="s">
        <v>137</v>
      </c>
      <c r="D8" t="s">
        <v>138</v>
      </c>
      <c r="E8" t="s">
        <v>139</v>
      </c>
      <c r="F8" t="s">
        <v>140</v>
      </c>
      <c r="G8" t="s">
        <v>141</v>
      </c>
      <c r="H8" t="s">
        <v>142</v>
      </c>
      <c r="I8" t="s">
        <v>143</v>
      </c>
      <c r="J8" t="s">
        <v>144</v>
      </c>
      <c r="K8" t="s">
        <v>145</v>
      </c>
      <c r="L8" t="s">
        <v>146</v>
      </c>
      <c r="M8" t="s">
        <v>147</v>
      </c>
      <c r="N8" t="s">
        <v>148</v>
      </c>
      <c r="O8" t="s">
        <v>149</v>
      </c>
    </row>
    <row r="9" spans="2:15">
      <c r="B9" t="s">
        <v>249</v>
      </c>
      <c r="C9" t="s">
        <v>14</v>
      </c>
      <c r="D9">
        <v>23</v>
      </c>
      <c r="E9">
        <v>0</v>
      </c>
      <c r="F9">
        <v>149</v>
      </c>
      <c r="G9">
        <v>385</v>
      </c>
      <c r="H9">
        <v>44</v>
      </c>
      <c r="I9">
        <v>14</v>
      </c>
      <c r="J9">
        <v>0</v>
      </c>
      <c r="K9">
        <v>0</v>
      </c>
      <c r="L9">
        <v>0</v>
      </c>
      <c r="M9">
        <v>0</v>
      </c>
      <c r="N9">
        <v>420</v>
      </c>
      <c r="O9">
        <v>801.5</v>
      </c>
    </row>
    <row r="10" spans="2:15">
      <c r="B10" t="s">
        <v>249</v>
      </c>
      <c r="C10" t="s">
        <v>150</v>
      </c>
      <c r="D10">
        <v>1271</v>
      </c>
      <c r="E10">
        <v>78</v>
      </c>
      <c r="F10">
        <v>191</v>
      </c>
      <c r="G10">
        <v>109</v>
      </c>
      <c r="H10">
        <v>6990</v>
      </c>
      <c r="I10">
        <v>567</v>
      </c>
      <c r="J10">
        <v>0</v>
      </c>
      <c r="K10">
        <v>0</v>
      </c>
      <c r="L10">
        <v>0</v>
      </c>
      <c r="M10">
        <v>0</v>
      </c>
      <c r="N10">
        <v>17380.5</v>
      </c>
      <c r="O10">
        <v>1571.75</v>
      </c>
    </row>
    <row r="11" spans="2:15">
      <c r="B11" t="s">
        <v>250</v>
      </c>
      <c r="C11" t="s">
        <v>7</v>
      </c>
      <c r="D11">
        <v>6592</v>
      </c>
      <c r="E11">
        <v>63</v>
      </c>
      <c r="F11">
        <v>15944</v>
      </c>
      <c r="G11">
        <v>109</v>
      </c>
      <c r="H11">
        <v>70</v>
      </c>
      <c r="I11">
        <v>0</v>
      </c>
      <c r="J11">
        <v>0</v>
      </c>
      <c r="K11">
        <v>0</v>
      </c>
      <c r="L11">
        <v>0</v>
      </c>
      <c r="M11">
        <v>0</v>
      </c>
      <c r="N11">
        <v>38637.5</v>
      </c>
      <c r="O11">
        <v>281</v>
      </c>
    </row>
    <row r="12" spans="2:15">
      <c r="B12" t="s">
        <v>250</v>
      </c>
      <c r="C12" t="s">
        <v>18</v>
      </c>
      <c r="D12">
        <v>0</v>
      </c>
      <c r="E12">
        <v>0</v>
      </c>
      <c r="F12">
        <v>592</v>
      </c>
      <c r="G12">
        <v>1223</v>
      </c>
      <c r="H12">
        <v>0</v>
      </c>
      <c r="I12">
        <v>137</v>
      </c>
      <c r="J12">
        <v>0</v>
      </c>
      <c r="K12">
        <v>0</v>
      </c>
      <c r="L12">
        <v>0</v>
      </c>
      <c r="M12">
        <v>0</v>
      </c>
      <c r="N12">
        <v>1184</v>
      </c>
      <c r="O12">
        <v>2754.25</v>
      </c>
    </row>
    <row r="13" spans="2:15">
      <c r="B13" t="s">
        <v>249</v>
      </c>
      <c r="C13" t="s">
        <v>11</v>
      </c>
      <c r="D13">
        <v>0</v>
      </c>
      <c r="E13">
        <v>67</v>
      </c>
      <c r="F13">
        <v>0</v>
      </c>
      <c r="G13">
        <v>269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605</v>
      </c>
    </row>
    <row r="14" spans="2:15">
      <c r="B14" t="s">
        <v>249</v>
      </c>
      <c r="C14" t="s">
        <v>18</v>
      </c>
      <c r="D14">
        <v>0</v>
      </c>
      <c r="E14">
        <v>0</v>
      </c>
      <c r="F14">
        <v>542</v>
      </c>
      <c r="G14">
        <v>1084</v>
      </c>
      <c r="H14">
        <v>0</v>
      </c>
      <c r="I14">
        <v>140</v>
      </c>
      <c r="J14">
        <v>0</v>
      </c>
      <c r="K14">
        <v>0</v>
      </c>
      <c r="L14">
        <v>0</v>
      </c>
      <c r="M14">
        <v>0</v>
      </c>
      <c r="N14">
        <v>1084</v>
      </c>
      <c r="O14">
        <v>2483</v>
      </c>
    </row>
    <row r="15" spans="2:15">
      <c r="B15" t="s">
        <v>249</v>
      </c>
      <c r="C15" t="s">
        <v>7</v>
      </c>
      <c r="D15">
        <v>5376</v>
      </c>
      <c r="E15">
        <v>71</v>
      </c>
      <c r="F15">
        <v>16204</v>
      </c>
      <c r="G15">
        <v>152</v>
      </c>
      <c r="H15">
        <v>102</v>
      </c>
      <c r="I15">
        <v>0</v>
      </c>
      <c r="J15">
        <v>0</v>
      </c>
      <c r="K15">
        <v>0</v>
      </c>
      <c r="L15">
        <v>0</v>
      </c>
      <c r="M15">
        <v>0</v>
      </c>
      <c r="N15">
        <v>38013.5</v>
      </c>
      <c r="O15">
        <v>375</v>
      </c>
    </row>
    <row r="16" spans="2:15">
      <c r="B16" t="s">
        <v>251</v>
      </c>
      <c r="C16" t="s">
        <v>14</v>
      </c>
      <c r="D16">
        <v>27</v>
      </c>
      <c r="E16">
        <v>13</v>
      </c>
      <c r="F16">
        <v>194</v>
      </c>
      <c r="G16">
        <v>318</v>
      </c>
      <c r="H16">
        <v>53</v>
      </c>
      <c r="I16">
        <v>48</v>
      </c>
      <c r="J16">
        <v>0</v>
      </c>
      <c r="K16">
        <v>0</v>
      </c>
      <c r="L16">
        <v>0</v>
      </c>
      <c r="M16">
        <v>0</v>
      </c>
      <c r="N16">
        <v>534.25</v>
      </c>
      <c r="O16">
        <v>757</v>
      </c>
    </row>
    <row r="17" spans="2:15">
      <c r="B17" t="s">
        <v>251</v>
      </c>
      <c r="C17" t="s">
        <v>11</v>
      </c>
      <c r="D17">
        <v>0</v>
      </c>
      <c r="E17">
        <v>33</v>
      </c>
      <c r="F17">
        <v>0</v>
      </c>
      <c r="G17">
        <v>338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709</v>
      </c>
    </row>
    <row r="18" spans="2:15">
      <c r="B18" t="s">
        <v>251</v>
      </c>
      <c r="C18" t="s">
        <v>7</v>
      </c>
      <c r="D18">
        <v>5836</v>
      </c>
      <c r="E18">
        <v>70</v>
      </c>
      <c r="F18">
        <v>14883</v>
      </c>
      <c r="G18">
        <v>82</v>
      </c>
      <c r="H18">
        <v>41</v>
      </c>
      <c r="I18">
        <v>0</v>
      </c>
      <c r="J18">
        <v>0</v>
      </c>
      <c r="K18">
        <v>0</v>
      </c>
      <c r="L18">
        <v>0</v>
      </c>
      <c r="M18">
        <v>0</v>
      </c>
      <c r="N18">
        <v>35694.25</v>
      </c>
      <c r="O18">
        <v>234</v>
      </c>
    </row>
    <row r="19" spans="2:15">
      <c r="B19" t="s">
        <v>251</v>
      </c>
      <c r="C19" t="s">
        <v>18</v>
      </c>
      <c r="D19">
        <v>0</v>
      </c>
      <c r="E19">
        <v>0</v>
      </c>
      <c r="F19">
        <v>617</v>
      </c>
      <c r="G19">
        <v>1279</v>
      </c>
      <c r="H19">
        <v>0</v>
      </c>
      <c r="I19">
        <v>327</v>
      </c>
      <c r="J19">
        <v>0</v>
      </c>
      <c r="K19">
        <v>0</v>
      </c>
      <c r="L19">
        <v>0</v>
      </c>
      <c r="M19">
        <v>0</v>
      </c>
      <c r="N19">
        <v>1234</v>
      </c>
      <c r="O19">
        <v>3293.75</v>
      </c>
    </row>
    <row r="20" spans="2:15">
      <c r="B20" t="s">
        <v>251</v>
      </c>
      <c r="C20" t="s">
        <v>150</v>
      </c>
      <c r="D20">
        <v>1322</v>
      </c>
      <c r="E20">
        <v>849</v>
      </c>
      <c r="F20">
        <v>304</v>
      </c>
      <c r="G20">
        <v>42</v>
      </c>
      <c r="H20">
        <v>6823</v>
      </c>
      <c r="I20">
        <v>631</v>
      </c>
      <c r="J20">
        <v>0</v>
      </c>
      <c r="K20">
        <v>0</v>
      </c>
      <c r="L20">
        <v>0</v>
      </c>
      <c r="M20">
        <v>0</v>
      </c>
      <c r="N20">
        <v>17281.75</v>
      </c>
      <c r="O20">
        <v>2352.75</v>
      </c>
    </row>
    <row r="21" spans="2:15">
      <c r="B21" t="s">
        <v>250</v>
      </c>
      <c r="C21" t="s">
        <v>11</v>
      </c>
      <c r="D21">
        <v>0</v>
      </c>
      <c r="E21">
        <v>77</v>
      </c>
      <c r="F21">
        <v>0</v>
      </c>
      <c r="G21">
        <v>244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565</v>
      </c>
    </row>
    <row r="22" spans="2:15">
      <c r="B22" t="s">
        <v>250</v>
      </c>
      <c r="C22" t="s">
        <v>14</v>
      </c>
      <c r="D22">
        <v>22</v>
      </c>
      <c r="E22">
        <v>6</v>
      </c>
      <c r="F22">
        <v>140</v>
      </c>
      <c r="G22">
        <v>115</v>
      </c>
      <c r="H22">
        <v>47</v>
      </c>
      <c r="I22">
        <v>15</v>
      </c>
      <c r="J22">
        <v>0</v>
      </c>
      <c r="K22">
        <v>0</v>
      </c>
      <c r="L22">
        <v>0</v>
      </c>
      <c r="M22">
        <v>0</v>
      </c>
      <c r="N22">
        <v>407.75</v>
      </c>
      <c r="O22">
        <v>269.75</v>
      </c>
    </row>
    <row r="23" spans="2:15">
      <c r="B23" t="s">
        <v>250</v>
      </c>
      <c r="C23" t="s">
        <v>150</v>
      </c>
      <c r="D23">
        <v>1231</v>
      </c>
      <c r="E23">
        <v>180</v>
      </c>
      <c r="F23">
        <v>148</v>
      </c>
      <c r="G23">
        <v>67</v>
      </c>
      <c r="H23">
        <v>7217</v>
      </c>
      <c r="I23">
        <v>392</v>
      </c>
      <c r="J23">
        <v>0</v>
      </c>
      <c r="K23">
        <v>0</v>
      </c>
      <c r="L23">
        <v>0</v>
      </c>
      <c r="M23">
        <v>0</v>
      </c>
      <c r="N23">
        <v>19154.5</v>
      </c>
      <c r="O23">
        <v>1340.75</v>
      </c>
    </row>
    <row r="24" spans="2:15" ht="33" customHeight="1">
      <c r="C24" t="s">
        <v>191</v>
      </c>
      <c r="D24">
        <f>SUM(D9:D23)</f>
        <v>21700</v>
      </c>
      <c r="E24">
        <f t="shared" ref="E24:I24" si="0">SUM(E9:E23)</f>
        <v>1507</v>
      </c>
      <c r="F24">
        <f t="shared" si="0"/>
        <v>49908</v>
      </c>
      <c r="G24">
        <f t="shared" si="0"/>
        <v>5816</v>
      </c>
      <c r="H24">
        <f t="shared" si="0"/>
        <v>21387</v>
      </c>
      <c r="I24">
        <f t="shared" si="0"/>
        <v>2271</v>
      </c>
      <c r="N24">
        <f>SUM(N9:N23)</f>
        <v>171026</v>
      </c>
      <c r="O24">
        <f>SUM(O9:O23)</f>
        <v>18393.5</v>
      </c>
    </row>
    <row r="25" spans="2:15">
      <c r="N25" s="10" t="s">
        <v>86</v>
      </c>
      <c r="O25" s="10"/>
    </row>
    <row r="26" spans="2:1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2:15">
      <c r="I27" t="s">
        <v>49</v>
      </c>
    </row>
    <row r="28" spans="2:15">
      <c r="B28" t="s">
        <v>217</v>
      </c>
      <c r="C28" t="s">
        <v>137</v>
      </c>
      <c r="D28" t="s">
        <v>151</v>
      </c>
      <c r="E28" t="s">
        <v>152</v>
      </c>
      <c r="F28" t="s">
        <v>153</v>
      </c>
      <c r="G28" t="s">
        <v>154</v>
      </c>
      <c r="H28" t="s">
        <v>155</v>
      </c>
      <c r="I28" t="s">
        <v>156</v>
      </c>
      <c r="J28" t="s">
        <v>157</v>
      </c>
      <c r="K28" t="s">
        <v>158</v>
      </c>
      <c r="L28" t="s">
        <v>159</v>
      </c>
      <c r="M28" t="s">
        <v>160</v>
      </c>
      <c r="N28" t="s">
        <v>161</v>
      </c>
      <c r="O28" t="s">
        <v>162</v>
      </c>
    </row>
    <row r="29" spans="2:15">
      <c r="B29" t="s">
        <v>249</v>
      </c>
      <c r="C29" t="s">
        <v>14</v>
      </c>
      <c r="D29">
        <v>28</v>
      </c>
      <c r="E29">
        <v>13</v>
      </c>
      <c r="F29">
        <v>526</v>
      </c>
      <c r="G29">
        <v>13</v>
      </c>
      <c r="H29">
        <v>81</v>
      </c>
      <c r="I29">
        <v>81</v>
      </c>
      <c r="J29">
        <v>0</v>
      </c>
      <c r="K29">
        <v>0</v>
      </c>
      <c r="L29">
        <v>0</v>
      </c>
      <c r="M29">
        <v>0</v>
      </c>
      <c r="N29">
        <v>1262.25</v>
      </c>
      <c r="O29">
        <v>221.25</v>
      </c>
    </row>
    <row r="30" spans="2:15">
      <c r="B30" t="s">
        <v>249</v>
      </c>
      <c r="C30" t="s">
        <v>150</v>
      </c>
      <c r="D30">
        <v>464</v>
      </c>
      <c r="E30">
        <v>946</v>
      </c>
      <c r="F30">
        <v>23</v>
      </c>
      <c r="G30">
        <v>236</v>
      </c>
      <c r="H30">
        <v>3418</v>
      </c>
      <c r="I30">
        <v>4105</v>
      </c>
      <c r="J30">
        <v>0</v>
      </c>
      <c r="K30">
        <v>0</v>
      </c>
      <c r="L30">
        <v>0</v>
      </c>
      <c r="M30">
        <v>0</v>
      </c>
      <c r="N30">
        <v>8200.5</v>
      </c>
      <c r="O30">
        <v>10654.25</v>
      </c>
    </row>
    <row r="31" spans="2:15">
      <c r="B31" t="s">
        <v>250</v>
      </c>
      <c r="C31" t="s">
        <v>7</v>
      </c>
      <c r="D31">
        <v>1139</v>
      </c>
      <c r="E31">
        <v>5372</v>
      </c>
      <c r="F31">
        <v>3961</v>
      </c>
      <c r="G31">
        <v>9907</v>
      </c>
      <c r="H31">
        <v>4</v>
      </c>
      <c r="I31">
        <v>53</v>
      </c>
      <c r="J31">
        <v>0</v>
      </c>
      <c r="K31">
        <v>0</v>
      </c>
      <c r="L31">
        <v>0</v>
      </c>
      <c r="M31">
        <v>0</v>
      </c>
      <c r="N31">
        <v>9070</v>
      </c>
      <c r="O31">
        <v>25305.25</v>
      </c>
    </row>
    <row r="32" spans="2:15">
      <c r="B32" t="s">
        <v>250</v>
      </c>
      <c r="C32" t="s">
        <v>18</v>
      </c>
      <c r="D32">
        <v>0</v>
      </c>
      <c r="E32">
        <v>0</v>
      </c>
      <c r="F32">
        <v>1148</v>
      </c>
      <c r="G32">
        <v>0</v>
      </c>
      <c r="H32">
        <v>534</v>
      </c>
      <c r="I32">
        <v>0</v>
      </c>
      <c r="J32">
        <v>0</v>
      </c>
      <c r="K32">
        <v>0</v>
      </c>
      <c r="L32">
        <v>0</v>
      </c>
      <c r="M32">
        <v>0</v>
      </c>
      <c r="N32">
        <v>3497.5</v>
      </c>
      <c r="O32">
        <v>0</v>
      </c>
    </row>
    <row r="33" spans="2:15">
      <c r="B33" t="s">
        <v>249</v>
      </c>
      <c r="C33" t="s">
        <v>11</v>
      </c>
      <c r="D33">
        <v>31</v>
      </c>
      <c r="E33">
        <v>54</v>
      </c>
      <c r="F33">
        <v>232</v>
      </c>
      <c r="G33">
        <v>85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495</v>
      </c>
      <c r="O33">
        <v>224</v>
      </c>
    </row>
    <row r="34" spans="2:15">
      <c r="B34" t="s">
        <v>249</v>
      </c>
      <c r="C34" t="s">
        <v>18</v>
      </c>
      <c r="D34">
        <v>0</v>
      </c>
      <c r="E34">
        <v>0</v>
      </c>
      <c r="F34">
        <v>1072</v>
      </c>
      <c r="G34">
        <v>0</v>
      </c>
      <c r="H34">
        <v>437</v>
      </c>
      <c r="I34">
        <v>0</v>
      </c>
      <c r="J34">
        <v>0</v>
      </c>
      <c r="K34">
        <v>0</v>
      </c>
      <c r="L34">
        <v>0</v>
      </c>
      <c r="M34">
        <v>0</v>
      </c>
      <c r="N34">
        <v>3127.25</v>
      </c>
      <c r="O34">
        <v>0</v>
      </c>
    </row>
    <row r="35" spans="2:15">
      <c r="B35" t="s">
        <v>249</v>
      </c>
      <c r="C35" t="s">
        <v>7</v>
      </c>
      <c r="D35">
        <v>1286</v>
      </c>
      <c r="E35">
        <v>4589</v>
      </c>
      <c r="F35">
        <v>5227</v>
      </c>
      <c r="G35">
        <v>11988</v>
      </c>
      <c r="H35">
        <v>1</v>
      </c>
      <c r="I35">
        <v>86</v>
      </c>
      <c r="J35">
        <v>0</v>
      </c>
      <c r="K35">
        <v>0</v>
      </c>
      <c r="L35">
        <v>0</v>
      </c>
      <c r="M35">
        <v>0</v>
      </c>
      <c r="N35">
        <v>11742.25</v>
      </c>
      <c r="O35">
        <v>28758.5</v>
      </c>
    </row>
    <row r="36" spans="2:15">
      <c r="B36" t="s">
        <v>251</v>
      </c>
      <c r="C36" t="s">
        <v>14</v>
      </c>
      <c r="D36">
        <v>35</v>
      </c>
      <c r="E36">
        <v>5</v>
      </c>
      <c r="F36">
        <v>462</v>
      </c>
      <c r="G36">
        <v>107</v>
      </c>
      <c r="H36">
        <v>88</v>
      </c>
      <c r="I36">
        <v>55</v>
      </c>
      <c r="J36">
        <v>0</v>
      </c>
      <c r="K36">
        <v>0</v>
      </c>
      <c r="L36">
        <v>0</v>
      </c>
      <c r="M36">
        <v>0</v>
      </c>
      <c r="N36">
        <v>1157</v>
      </c>
      <c r="O36">
        <v>342.75</v>
      </c>
    </row>
    <row r="37" spans="2:15">
      <c r="B37" t="s">
        <v>251</v>
      </c>
      <c r="C37" t="s">
        <v>11</v>
      </c>
      <c r="D37">
        <v>3</v>
      </c>
      <c r="E37">
        <v>57</v>
      </c>
      <c r="F37">
        <v>175</v>
      </c>
      <c r="G37">
        <v>108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353</v>
      </c>
      <c r="O37">
        <v>273</v>
      </c>
    </row>
    <row r="38" spans="2:15">
      <c r="B38" t="s">
        <v>251</v>
      </c>
      <c r="C38" t="s">
        <v>7</v>
      </c>
      <c r="D38">
        <v>1099</v>
      </c>
      <c r="E38">
        <v>7451</v>
      </c>
      <c r="F38">
        <v>3968</v>
      </c>
      <c r="G38">
        <v>9688</v>
      </c>
      <c r="H38">
        <v>62</v>
      </c>
      <c r="I38">
        <v>0</v>
      </c>
      <c r="J38">
        <v>0</v>
      </c>
      <c r="K38">
        <v>0</v>
      </c>
      <c r="L38">
        <v>0</v>
      </c>
      <c r="M38">
        <v>0</v>
      </c>
      <c r="N38">
        <v>9174.5</v>
      </c>
      <c r="O38">
        <v>26827</v>
      </c>
    </row>
    <row r="39" spans="2:15">
      <c r="B39" t="s">
        <v>251</v>
      </c>
      <c r="C39" t="s">
        <v>18</v>
      </c>
      <c r="D39">
        <v>0</v>
      </c>
      <c r="E39">
        <v>0</v>
      </c>
      <c r="F39">
        <v>1335</v>
      </c>
      <c r="G39">
        <v>0</v>
      </c>
      <c r="H39">
        <v>724</v>
      </c>
      <c r="I39">
        <v>0</v>
      </c>
      <c r="J39">
        <v>0</v>
      </c>
      <c r="K39">
        <v>0</v>
      </c>
      <c r="L39">
        <v>0</v>
      </c>
      <c r="M39">
        <v>0</v>
      </c>
      <c r="N39">
        <v>4299</v>
      </c>
      <c r="O39">
        <v>0</v>
      </c>
    </row>
    <row r="40" spans="2:15">
      <c r="B40" t="s">
        <v>251</v>
      </c>
      <c r="C40" t="s">
        <v>150</v>
      </c>
      <c r="D40">
        <v>808</v>
      </c>
      <c r="E40">
        <v>927</v>
      </c>
      <c r="F40">
        <v>15</v>
      </c>
      <c r="G40">
        <v>242</v>
      </c>
      <c r="H40">
        <v>3216</v>
      </c>
      <c r="I40">
        <v>3912</v>
      </c>
      <c r="J40">
        <v>0</v>
      </c>
      <c r="K40">
        <v>0</v>
      </c>
      <c r="L40">
        <v>0</v>
      </c>
      <c r="M40">
        <v>0</v>
      </c>
      <c r="N40">
        <v>8074</v>
      </c>
      <c r="O40">
        <v>10213</v>
      </c>
    </row>
    <row r="41" spans="2:15">
      <c r="B41" t="s">
        <v>250</v>
      </c>
      <c r="C41" t="s">
        <v>11</v>
      </c>
      <c r="D41">
        <v>0</v>
      </c>
      <c r="E41">
        <v>34</v>
      </c>
      <c r="F41">
        <v>191</v>
      </c>
      <c r="G41">
        <v>52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382</v>
      </c>
      <c r="O41">
        <v>138</v>
      </c>
    </row>
    <row r="42" spans="2:15">
      <c r="B42" t="s">
        <v>250</v>
      </c>
      <c r="C42" t="s">
        <v>14</v>
      </c>
      <c r="D42">
        <v>27</v>
      </c>
      <c r="E42">
        <v>8</v>
      </c>
      <c r="F42">
        <v>362</v>
      </c>
      <c r="G42">
        <v>72</v>
      </c>
      <c r="H42">
        <v>81</v>
      </c>
      <c r="I42">
        <v>30</v>
      </c>
      <c r="J42">
        <v>0</v>
      </c>
      <c r="K42">
        <v>0</v>
      </c>
      <c r="L42">
        <v>0</v>
      </c>
      <c r="M42">
        <v>0</v>
      </c>
      <c r="N42">
        <v>933.25</v>
      </c>
      <c r="O42">
        <v>219.5</v>
      </c>
    </row>
    <row r="43" spans="2:15">
      <c r="B43" t="s">
        <v>250</v>
      </c>
      <c r="C43" t="s">
        <v>150</v>
      </c>
      <c r="D43">
        <v>532</v>
      </c>
      <c r="E43">
        <v>625</v>
      </c>
      <c r="F43">
        <v>39</v>
      </c>
      <c r="G43">
        <v>193</v>
      </c>
      <c r="H43">
        <v>2994</v>
      </c>
      <c r="I43">
        <v>3567</v>
      </c>
      <c r="J43">
        <v>0</v>
      </c>
      <c r="K43">
        <v>0</v>
      </c>
      <c r="L43">
        <v>0</v>
      </c>
      <c r="M43">
        <v>0</v>
      </c>
      <c r="N43">
        <v>8137.5</v>
      </c>
      <c r="O43">
        <v>10071.75</v>
      </c>
    </row>
    <row r="44" spans="2:15">
      <c r="C44" t="s">
        <v>192</v>
      </c>
      <c r="D44">
        <f>SUM(D29:D43)</f>
        <v>5452</v>
      </c>
      <c r="E44">
        <f t="shared" ref="E44" si="1">SUM(E29:E43)</f>
        <v>20081</v>
      </c>
      <c r="F44">
        <f t="shared" ref="F44" si="2">SUM(F29:F43)</f>
        <v>18736</v>
      </c>
      <c r="G44">
        <f t="shared" ref="G44" si="3">SUM(G29:G43)</f>
        <v>32691</v>
      </c>
      <c r="H44">
        <f t="shared" ref="H44" si="4">SUM(H29:H43)</f>
        <v>11640</v>
      </c>
      <c r="I44">
        <f t="shared" ref="I44" si="5">SUM(I29:I43)</f>
        <v>11889</v>
      </c>
      <c r="N44">
        <f>SUM(N29:N43)</f>
        <v>69905</v>
      </c>
      <c r="O44">
        <f>SUM(O29:O43)</f>
        <v>113248.25</v>
      </c>
    </row>
    <row r="45" spans="2:15">
      <c r="N45" s="10" t="s">
        <v>86</v>
      </c>
      <c r="O45" s="10"/>
    </row>
    <row r="47" spans="2:15">
      <c r="C47" s="10" t="s">
        <v>188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50" spans="2:15">
      <c r="B50" t="s">
        <v>217</v>
      </c>
      <c r="C50" t="s">
        <v>137</v>
      </c>
      <c r="D50" t="s">
        <v>163</v>
      </c>
      <c r="E50" t="s">
        <v>164</v>
      </c>
      <c r="F50" t="s">
        <v>165</v>
      </c>
      <c r="G50" t="s">
        <v>166</v>
      </c>
      <c r="H50" t="s">
        <v>167</v>
      </c>
      <c r="I50" t="s">
        <v>168</v>
      </c>
      <c r="J50" t="s">
        <v>169</v>
      </c>
      <c r="K50" t="s">
        <v>170</v>
      </c>
      <c r="L50" t="s">
        <v>171</v>
      </c>
      <c r="M50" t="s">
        <v>172</v>
      </c>
      <c r="N50" t="s">
        <v>173</v>
      </c>
      <c r="O50" t="s">
        <v>174</v>
      </c>
    </row>
    <row r="51" spans="2:15">
      <c r="B51" t="s">
        <v>249</v>
      </c>
      <c r="C51" t="s">
        <v>7</v>
      </c>
      <c r="D51">
        <v>3367</v>
      </c>
      <c r="E51">
        <v>1563</v>
      </c>
      <c r="F51">
        <v>10623</v>
      </c>
      <c r="G51">
        <v>4157</v>
      </c>
      <c r="H51">
        <v>1</v>
      </c>
      <c r="I51">
        <v>53</v>
      </c>
      <c r="J51">
        <v>0</v>
      </c>
      <c r="K51">
        <v>0</v>
      </c>
      <c r="L51">
        <v>0</v>
      </c>
      <c r="M51">
        <v>0</v>
      </c>
      <c r="N51">
        <v>24615.25</v>
      </c>
      <c r="O51">
        <v>9996.25</v>
      </c>
    </row>
    <row r="52" spans="2:15">
      <c r="B52" t="s">
        <v>249</v>
      </c>
      <c r="C52" t="s">
        <v>150</v>
      </c>
      <c r="D52">
        <v>144</v>
      </c>
      <c r="E52">
        <v>56</v>
      </c>
      <c r="F52">
        <v>5</v>
      </c>
      <c r="G52">
        <v>0</v>
      </c>
      <c r="H52">
        <v>729</v>
      </c>
      <c r="I52">
        <v>386</v>
      </c>
      <c r="J52">
        <v>0</v>
      </c>
      <c r="K52">
        <v>0</v>
      </c>
      <c r="L52">
        <v>0</v>
      </c>
      <c r="M52">
        <v>0</v>
      </c>
      <c r="N52">
        <v>1794.25</v>
      </c>
      <c r="O52">
        <v>924.5</v>
      </c>
    </row>
    <row r="53" spans="2:15">
      <c r="B53" t="s">
        <v>251</v>
      </c>
      <c r="C53" t="s">
        <v>7</v>
      </c>
      <c r="D53">
        <v>3595</v>
      </c>
      <c r="E53">
        <v>1586</v>
      </c>
      <c r="F53">
        <v>9273</v>
      </c>
      <c r="G53">
        <v>3747</v>
      </c>
      <c r="H53">
        <v>4</v>
      </c>
      <c r="I53">
        <v>77</v>
      </c>
      <c r="J53">
        <v>0</v>
      </c>
      <c r="K53">
        <v>0</v>
      </c>
      <c r="L53">
        <v>0</v>
      </c>
      <c r="M53">
        <v>0</v>
      </c>
      <c r="N53">
        <v>22150</v>
      </c>
      <c r="O53">
        <v>9253.25</v>
      </c>
    </row>
    <row r="54" spans="2:15">
      <c r="B54" t="s">
        <v>251</v>
      </c>
      <c r="C54" t="s">
        <v>150</v>
      </c>
      <c r="D54">
        <v>230</v>
      </c>
      <c r="E54">
        <v>0</v>
      </c>
      <c r="F54">
        <v>3</v>
      </c>
      <c r="G54">
        <v>0</v>
      </c>
      <c r="H54">
        <v>833</v>
      </c>
      <c r="I54">
        <v>0</v>
      </c>
      <c r="J54">
        <v>0</v>
      </c>
      <c r="K54">
        <v>0</v>
      </c>
      <c r="L54">
        <v>0</v>
      </c>
      <c r="M54">
        <v>0</v>
      </c>
      <c r="N54">
        <v>4053.75</v>
      </c>
      <c r="O54">
        <v>173.25</v>
      </c>
    </row>
    <row r="55" spans="2:15">
      <c r="B55" t="s">
        <v>250</v>
      </c>
      <c r="C55" t="s">
        <v>7</v>
      </c>
      <c r="D55">
        <v>3824</v>
      </c>
      <c r="E55">
        <v>1042</v>
      </c>
      <c r="F55">
        <v>8408</v>
      </c>
      <c r="G55">
        <v>2347</v>
      </c>
      <c r="H55">
        <v>62</v>
      </c>
      <c r="I55">
        <v>55</v>
      </c>
      <c r="J55">
        <v>0</v>
      </c>
      <c r="K55">
        <v>0</v>
      </c>
      <c r="L55">
        <v>0</v>
      </c>
      <c r="M55">
        <v>0</v>
      </c>
      <c r="N55">
        <v>20779.5</v>
      </c>
      <c r="O55">
        <v>5859.75</v>
      </c>
    </row>
    <row r="56" spans="2:15">
      <c r="B56" t="s">
        <v>250</v>
      </c>
      <c r="C56" t="s">
        <v>150</v>
      </c>
      <c r="D56">
        <v>162</v>
      </c>
      <c r="E56">
        <v>0</v>
      </c>
      <c r="F56">
        <v>3</v>
      </c>
      <c r="G56">
        <v>0</v>
      </c>
      <c r="H56">
        <v>597</v>
      </c>
      <c r="I56">
        <v>0</v>
      </c>
      <c r="J56">
        <v>0</v>
      </c>
      <c r="K56">
        <v>0</v>
      </c>
      <c r="L56">
        <v>0</v>
      </c>
      <c r="M56">
        <v>0</v>
      </c>
      <c r="N56">
        <v>1839.75</v>
      </c>
      <c r="O56">
        <v>30.5</v>
      </c>
    </row>
    <row r="57" spans="2:15">
      <c r="C57" t="s">
        <v>193</v>
      </c>
      <c r="D57">
        <f>SUM(D51:D56)</f>
        <v>11322</v>
      </c>
      <c r="E57">
        <f t="shared" ref="E57:I57" si="6">SUM(E51:E56)</f>
        <v>4247</v>
      </c>
      <c r="F57">
        <f t="shared" si="6"/>
        <v>28315</v>
      </c>
      <c r="G57">
        <f t="shared" si="6"/>
        <v>10251</v>
      </c>
      <c r="H57">
        <f t="shared" si="6"/>
        <v>2226</v>
      </c>
      <c r="I57">
        <f t="shared" si="6"/>
        <v>571</v>
      </c>
      <c r="N57">
        <f>SUM(N51:N56)</f>
        <v>75232.5</v>
      </c>
      <c r="O57">
        <f>SUM(O51:O56)</f>
        <v>26237.5</v>
      </c>
    </row>
    <row r="58" spans="2:15">
      <c r="N58" s="10" t="s">
        <v>86</v>
      </c>
      <c r="O58" s="10"/>
    </row>
    <row r="60" spans="2:15">
      <c r="C60" s="10" t="s">
        <v>189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2" spans="2:15">
      <c r="B62" t="s">
        <v>217</v>
      </c>
      <c r="C62" t="s">
        <v>137</v>
      </c>
      <c r="D62" t="s">
        <v>175</v>
      </c>
      <c r="E62" t="s">
        <v>176</v>
      </c>
      <c r="F62" t="s">
        <v>177</v>
      </c>
      <c r="G62" t="s">
        <v>178</v>
      </c>
      <c r="H62" t="s">
        <v>179</v>
      </c>
      <c r="I62" t="s">
        <v>180</v>
      </c>
      <c r="J62" t="s">
        <v>181</v>
      </c>
      <c r="K62" t="s">
        <v>182</v>
      </c>
      <c r="L62" t="s">
        <v>183</v>
      </c>
      <c r="M62" t="s">
        <v>184</v>
      </c>
      <c r="N62" t="s">
        <v>185</v>
      </c>
      <c r="O62" t="s">
        <v>186</v>
      </c>
    </row>
    <row r="63" spans="2:15">
      <c r="B63" t="s">
        <v>249</v>
      </c>
      <c r="C63" t="s">
        <v>7</v>
      </c>
      <c r="D63">
        <v>2976</v>
      </c>
      <c r="E63">
        <v>733</v>
      </c>
      <c r="F63">
        <v>9205</v>
      </c>
      <c r="G63">
        <v>3484</v>
      </c>
      <c r="H63">
        <v>1</v>
      </c>
      <c r="I63">
        <v>70</v>
      </c>
      <c r="J63">
        <v>0</v>
      </c>
      <c r="K63">
        <v>0</v>
      </c>
      <c r="L63">
        <v>0</v>
      </c>
      <c r="M63">
        <v>0</v>
      </c>
      <c r="N63">
        <v>21388.25</v>
      </c>
      <c r="O63">
        <v>7858.5</v>
      </c>
    </row>
    <row r="64" spans="2:15">
      <c r="B64" t="s">
        <v>249</v>
      </c>
      <c r="C64" t="s">
        <v>150</v>
      </c>
      <c r="D64">
        <v>156</v>
      </c>
      <c r="E64">
        <v>24</v>
      </c>
      <c r="F64">
        <v>18</v>
      </c>
      <c r="G64">
        <v>0</v>
      </c>
      <c r="H64">
        <v>1538</v>
      </c>
      <c r="I64">
        <v>1</v>
      </c>
      <c r="J64">
        <v>0</v>
      </c>
      <c r="K64">
        <v>0</v>
      </c>
      <c r="L64">
        <v>0</v>
      </c>
      <c r="M64">
        <v>0</v>
      </c>
      <c r="N64">
        <v>3652.5</v>
      </c>
      <c r="O64">
        <v>26.25</v>
      </c>
    </row>
    <row r="65" spans="2:15">
      <c r="B65" t="s">
        <v>251</v>
      </c>
      <c r="C65" t="s">
        <v>7</v>
      </c>
      <c r="D65">
        <v>3539</v>
      </c>
      <c r="E65">
        <v>2157</v>
      </c>
      <c r="F65">
        <v>10077</v>
      </c>
      <c r="G65">
        <v>2416</v>
      </c>
      <c r="H65">
        <v>4</v>
      </c>
      <c r="I65">
        <v>35</v>
      </c>
      <c r="J65">
        <v>0</v>
      </c>
      <c r="K65">
        <v>0</v>
      </c>
      <c r="L65">
        <v>0</v>
      </c>
      <c r="M65">
        <v>0</v>
      </c>
      <c r="N65">
        <v>23702</v>
      </c>
      <c r="O65">
        <v>7067.75</v>
      </c>
    </row>
    <row r="66" spans="2:15">
      <c r="B66" t="s">
        <v>251</v>
      </c>
      <c r="C66" t="s">
        <v>150</v>
      </c>
      <c r="D66">
        <v>279</v>
      </c>
      <c r="E66">
        <v>0</v>
      </c>
      <c r="F66">
        <v>3</v>
      </c>
      <c r="G66">
        <v>0</v>
      </c>
      <c r="H66">
        <v>770</v>
      </c>
      <c r="I66">
        <v>0</v>
      </c>
      <c r="J66">
        <v>0</v>
      </c>
      <c r="K66">
        <v>0</v>
      </c>
      <c r="L66">
        <v>0</v>
      </c>
      <c r="M66">
        <v>0</v>
      </c>
      <c r="N66">
        <v>3026.25</v>
      </c>
      <c r="O66">
        <v>783</v>
      </c>
    </row>
    <row r="67" spans="2:15">
      <c r="B67" t="s">
        <v>250</v>
      </c>
      <c r="C67" t="s">
        <v>7</v>
      </c>
      <c r="D67">
        <v>3121</v>
      </c>
      <c r="E67">
        <v>1136</v>
      </c>
      <c r="F67">
        <v>8779</v>
      </c>
      <c r="G67">
        <v>2839</v>
      </c>
      <c r="H67">
        <v>25</v>
      </c>
      <c r="I67">
        <v>67</v>
      </c>
      <c r="J67">
        <v>0</v>
      </c>
      <c r="K67">
        <v>0</v>
      </c>
      <c r="L67">
        <v>0</v>
      </c>
      <c r="M67">
        <v>0</v>
      </c>
      <c r="N67">
        <v>20735.25</v>
      </c>
      <c r="O67">
        <v>6964.75</v>
      </c>
    </row>
    <row r="68" spans="2:15">
      <c r="B68" t="s">
        <v>250</v>
      </c>
      <c r="C68" t="s">
        <v>150</v>
      </c>
      <c r="D68">
        <v>164</v>
      </c>
      <c r="E68">
        <v>0</v>
      </c>
      <c r="F68">
        <v>0</v>
      </c>
      <c r="G68">
        <v>0</v>
      </c>
      <c r="H68">
        <v>636</v>
      </c>
      <c r="I68">
        <v>0</v>
      </c>
      <c r="J68">
        <v>0</v>
      </c>
      <c r="K68">
        <v>0</v>
      </c>
      <c r="L68">
        <v>0</v>
      </c>
      <c r="M68">
        <v>0</v>
      </c>
      <c r="N68">
        <v>1815.5</v>
      </c>
      <c r="O68">
        <v>58.25</v>
      </c>
    </row>
    <row r="69" spans="2:15">
      <c r="C69" t="s">
        <v>194</v>
      </c>
      <c r="D69">
        <f>SUM(D63:D68)</f>
        <v>10235</v>
      </c>
      <c r="E69">
        <f t="shared" ref="E69" si="7">SUM(E63:E68)</f>
        <v>4050</v>
      </c>
      <c r="F69">
        <f t="shared" ref="F69" si="8">SUM(F63:F68)</f>
        <v>28082</v>
      </c>
      <c r="G69">
        <f t="shared" ref="G69" si="9">SUM(G63:G68)</f>
        <v>8739</v>
      </c>
      <c r="H69">
        <f t="shared" ref="H69" si="10">SUM(H63:H68)</f>
        <v>2974</v>
      </c>
      <c r="I69">
        <f t="shared" ref="I69" si="11">SUM(I63:I68)</f>
        <v>173</v>
      </c>
      <c r="N69">
        <f>SUM(N63:N68)</f>
        <v>74319.75</v>
      </c>
      <c r="O69">
        <f>SUM(O63:O68)</f>
        <v>22758.5</v>
      </c>
    </row>
    <row r="70" spans="2:15">
      <c r="N70" s="10" t="s">
        <v>86</v>
      </c>
      <c r="O70" s="10"/>
    </row>
    <row r="71" spans="2:15">
      <c r="C71" s="10" t="s">
        <v>195</v>
      </c>
      <c r="D71" s="10"/>
    </row>
    <row r="72" spans="2:15">
      <c r="C72" s="10"/>
      <c r="D72" s="10"/>
    </row>
    <row r="73" spans="2:15">
      <c r="C73" t="s">
        <v>196</v>
      </c>
      <c r="D73">
        <v>189420</v>
      </c>
    </row>
    <row r="74" spans="2:15">
      <c r="C74" t="s">
        <v>197</v>
      </c>
      <c r="D74">
        <v>183153</v>
      </c>
    </row>
    <row r="75" spans="2:15">
      <c r="C75" t="s">
        <v>198</v>
      </c>
      <c r="D75">
        <v>101470</v>
      </c>
    </row>
    <row r="76" spans="2:15">
      <c r="C76" t="s">
        <v>199</v>
      </c>
      <c r="D76">
        <v>97077</v>
      </c>
    </row>
  </sheetData>
  <mergeCells count="13">
    <mergeCell ref="C71:D72"/>
    <mergeCell ref="C60:O60"/>
    <mergeCell ref="N45:O45"/>
    <mergeCell ref="N58:O58"/>
    <mergeCell ref="N70:O70"/>
    <mergeCell ref="C47:O47"/>
    <mergeCell ref="C5:O5"/>
    <mergeCell ref="C3:O3"/>
    <mergeCell ref="C2:O2"/>
    <mergeCell ref="C6:O6"/>
    <mergeCell ref="C26:O26"/>
    <mergeCell ref="C4:O4"/>
    <mergeCell ref="N25:O25"/>
  </mergeCells>
  <pageMargins left="0.7" right="0.7" top="0.75" bottom="0.75" header="0.3" footer="0.3"/>
  <pageSetup scale="2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view="pageBreakPreview" zoomScale="60" zoomScaleNormal="87" workbookViewId="0"/>
  </sheetViews>
  <sheetFormatPr baseColWidth="10" defaultColWidth="10.85546875" defaultRowHeight="12.75"/>
  <cols>
    <col min="1" max="1" width="28.42578125" style="3" customWidth="1"/>
    <col min="2" max="3" width="16.140625" style="3" customWidth="1"/>
    <col min="4" max="4" width="14.5703125" style="3" customWidth="1"/>
    <col min="5" max="5" width="16" style="3" customWidth="1"/>
    <col min="6" max="6" width="15.5703125" style="3" customWidth="1"/>
    <col min="7" max="7" width="15.42578125" style="3" customWidth="1"/>
    <col min="8" max="9" width="15.5703125" style="3" customWidth="1"/>
    <col min="10" max="10" width="14" style="3" customWidth="1"/>
    <col min="11" max="11" width="13.5703125" style="3" customWidth="1"/>
    <col min="12" max="12" width="16.5703125" style="3" customWidth="1"/>
    <col min="13" max="13" width="14" style="3" customWidth="1"/>
    <col min="14" max="14" width="16" style="3" customWidth="1"/>
    <col min="15" max="15" width="17.5703125" style="3" customWidth="1"/>
    <col min="16" max="16" width="17" style="3" customWidth="1"/>
    <col min="17" max="17" width="15.85546875" style="3" customWidth="1"/>
    <col min="18" max="18" width="15.42578125" style="3" customWidth="1"/>
    <col min="19" max="19" width="14" style="3" customWidth="1"/>
    <col min="20" max="20" width="13.42578125" style="3" customWidth="1"/>
    <col min="21" max="21" width="15.42578125" style="3" customWidth="1"/>
    <col min="22" max="16384" width="10.85546875" style="3"/>
  </cols>
  <sheetData>
    <row r="1" spans="1:21" customFormat="1" ht="15"/>
    <row r="2" spans="1:21" customFormat="1" ht="15"/>
    <row r="3" spans="1:21" customFormat="1" ht="15">
      <c r="A3" s="10" t="s">
        <v>67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customFormat="1" ht="15">
      <c r="A4" s="10" t="s">
        <v>99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customFormat="1" ht="15">
      <c r="A5" s="10" t="s">
        <v>208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customFormat="1" ht="15">
      <c r="A6" s="10" t="s">
        <v>232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customFormat="1" ht="15"/>
    <row r="8" spans="1:21" customFormat="1" ht="15">
      <c r="A8" t="s">
        <v>51</v>
      </c>
      <c r="B8" t="s">
        <v>3</v>
      </c>
      <c r="C8" t="s">
        <v>2</v>
      </c>
      <c r="D8" t="s">
        <v>4</v>
      </c>
      <c r="E8" t="s">
        <v>5</v>
      </c>
      <c r="F8" t="s">
        <v>52</v>
      </c>
      <c r="G8" t="s">
        <v>7</v>
      </c>
      <c r="H8" t="s">
        <v>8</v>
      </c>
      <c r="I8" t="s">
        <v>9</v>
      </c>
      <c r="J8" t="s">
        <v>11</v>
      </c>
      <c r="K8" t="s">
        <v>12</v>
      </c>
      <c r="L8" t="s">
        <v>13</v>
      </c>
      <c r="M8" t="s">
        <v>53</v>
      </c>
      <c r="N8" t="s">
        <v>14</v>
      </c>
      <c r="O8" t="s">
        <v>15</v>
      </c>
      <c r="P8" t="s">
        <v>150</v>
      </c>
      <c r="Q8" t="s">
        <v>237</v>
      </c>
      <c r="R8" t="s">
        <v>35</v>
      </c>
      <c r="S8" t="s">
        <v>17</v>
      </c>
      <c r="T8" t="s">
        <v>18</v>
      </c>
      <c r="U8" t="s">
        <v>20</v>
      </c>
    </row>
    <row r="9" spans="1:21" customFormat="1" ht="15">
      <c r="A9" t="s">
        <v>54</v>
      </c>
      <c r="B9">
        <v>0</v>
      </c>
      <c r="C9">
        <v>0</v>
      </c>
      <c r="D9">
        <v>0</v>
      </c>
      <c r="E9">
        <v>32599</v>
      </c>
      <c r="F9">
        <v>0</v>
      </c>
      <c r="G9">
        <v>121801</v>
      </c>
      <c r="H9">
        <v>0</v>
      </c>
      <c r="I9">
        <v>5900</v>
      </c>
      <c r="J9">
        <v>454</v>
      </c>
      <c r="K9">
        <v>0</v>
      </c>
      <c r="L9">
        <v>74452</v>
      </c>
      <c r="M9">
        <v>0</v>
      </c>
      <c r="N9">
        <v>5906</v>
      </c>
      <c r="O9">
        <v>0</v>
      </c>
      <c r="P9">
        <v>266955</v>
      </c>
      <c r="Q9">
        <v>215472</v>
      </c>
      <c r="R9">
        <v>13057</v>
      </c>
      <c r="S9">
        <v>0</v>
      </c>
      <c r="T9">
        <v>71436</v>
      </c>
      <c r="U9">
        <f>SUM(B9:T9)</f>
        <v>808032</v>
      </c>
    </row>
    <row r="10" spans="1:21" customFormat="1" ht="15">
      <c r="A10" t="s">
        <v>55</v>
      </c>
      <c r="B10">
        <v>0</v>
      </c>
      <c r="C10">
        <v>0</v>
      </c>
      <c r="D10">
        <v>0</v>
      </c>
      <c r="E10">
        <v>0</v>
      </c>
      <c r="F10">
        <v>0</v>
      </c>
      <c r="G10">
        <v>1254437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8918</v>
      </c>
      <c r="O10">
        <v>0</v>
      </c>
      <c r="P10">
        <v>455480</v>
      </c>
      <c r="Q10">
        <v>0</v>
      </c>
      <c r="R10">
        <v>0</v>
      </c>
      <c r="S10">
        <v>0</v>
      </c>
      <c r="T10">
        <v>4346</v>
      </c>
      <c r="U10">
        <f t="shared" ref="U10:U12" si="0">SUM(B10:T10)</f>
        <v>1723181</v>
      </c>
    </row>
    <row r="11" spans="1:21" customFormat="1" ht="15">
      <c r="A11" t="s">
        <v>56</v>
      </c>
      <c r="B11">
        <v>0</v>
      </c>
      <c r="C11">
        <v>0</v>
      </c>
      <c r="D11">
        <v>72712</v>
      </c>
      <c r="E11">
        <v>0</v>
      </c>
      <c r="F11">
        <v>0</v>
      </c>
      <c r="G11">
        <v>0</v>
      </c>
      <c r="H11">
        <v>0</v>
      </c>
      <c r="I11">
        <v>0</v>
      </c>
      <c r="J11">
        <v>155000</v>
      </c>
      <c r="K11">
        <v>0</v>
      </c>
      <c r="L11">
        <v>0</v>
      </c>
      <c r="M11">
        <v>0</v>
      </c>
      <c r="N11">
        <v>279942</v>
      </c>
      <c r="O11">
        <v>472333</v>
      </c>
      <c r="P11">
        <v>467496</v>
      </c>
      <c r="Q11">
        <v>1097819</v>
      </c>
      <c r="R11">
        <v>40975</v>
      </c>
      <c r="S11">
        <v>0</v>
      </c>
      <c r="U11">
        <f t="shared" si="0"/>
        <v>2586277</v>
      </c>
    </row>
    <row r="12" spans="1:21" customFormat="1" ht="15">
      <c r="A12" t="s">
        <v>57</v>
      </c>
      <c r="B12">
        <v>70098</v>
      </c>
      <c r="C12">
        <v>0</v>
      </c>
      <c r="E12">
        <v>431488</v>
      </c>
      <c r="F12">
        <v>0</v>
      </c>
      <c r="G12">
        <v>0</v>
      </c>
      <c r="H12">
        <v>470384</v>
      </c>
      <c r="I12">
        <v>9775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236153</v>
      </c>
      <c r="Q12">
        <v>743773</v>
      </c>
      <c r="R12">
        <v>130824</v>
      </c>
      <c r="S12">
        <v>0</v>
      </c>
      <c r="U12">
        <f t="shared" si="0"/>
        <v>2092495</v>
      </c>
    </row>
    <row r="13" spans="1:21" customFormat="1" ht="15">
      <c r="A13" t="s">
        <v>58</v>
      </c>
      <c r="B13">
        <f>SUM(B9:B12)</f>
        <v>70098</v>
      </c>
      <c r="C13">
        <f t="shared" ref="C13:U13" si="1">SUM(C9:C12)</f>
        <v>0</v>
      </c>
      <c r="D13">
        <f t="shared" si="1"/>
        <v>72712</v>
      </c>
      <c r="E13">
        <f t="shared" si="1"/>
        <v>464087</v>
      </c>
      <c r="F13">
        <f t="shared" si="1"/>
        <v>0</v>
      </c>
      <c r="G13">
        <f t="shared" si="1"/>
        <v>1376238</v>
      </c>
      <c r="H13">
        <f t="shared" si="1"/>
        <v>470384</v>
      </c>
      <c r="I13">
        <f t="shared" si="1"/>
        <v>15675</v>
      </c>
      <c r="J13">
        <f t="shared" si="1"/>
        <v>155454</v>
      </c>
      <c r="K13">
        <f t="shared" si="1"/>
        <v>0</v>
      </c>
      <c r="L13">
        <f t="shared" si="1"/>
        <v>74452</v>
      </c>
      <c r="M13">
        <f t="shared" si="1"/>
        <v>0</v>
      </c>
      <c r="N13">
        <f t="shared" si="1"/>
        <v>294766</v>
      </c>
      <c r="O13">
        <f t="shared" si="1"/>
        <v>472333</v>
      </c>
      <c r="P13">
        <f t="shared" si="1"/>
        <v>1426084</v>
      </c>
      <c r="Q13">
        <f t="shared" si="1"/>
        <v>2057064</v>
      </c>
      <c r="R13">
        <f t="shared" si="1"/>
        <v>184856</v>
      </c>
      <c r="S13">
        <f t="shared" si="1"/>
        <v>0</v>
      </c>
      <c r="T13">
        <f t="shared" si="1"/>
        <v>75782</v>
      </c>
      <c r="U13">
        <f t="shared" si="1"/>
        <v>7209985</v>
      </c>
    </row>
    <row r="14" spans="1:21" customFormat="1" ht="15"/>
    <row r="15" spans="1:21" customFormat="1" ht="15">
      <c r="A15" t="s">
        <v>49</v>
      </c>
      <c r="B15" t="s">
        <v>3</v>
      </c>
      <c r="C15" t="s">
        <v>2</v>
      </c>
      <c r="D15" t="s">
        <v>4</v>
      </c>
      <c r="E15" t="s">
        <v>5</v>
      </c>
      <c r="F15" t="s">
        <v>52</v>
      </c>
      <c r="G15" t="s">
        <v>7</v>
      </c>
      <c r="H15" t="s">
        <v>8</v>
      </c>
      <c r="I15" t="s">
        <v>9</v>
      </c>
      <c r="J15" t="s">
        <v>11</v>
      </c>
      <c r="K15" t="s">
        <v>12</v>
      </c>
      <c r="L15" t="s">
        <v>13</v>
      </c>
      <c r="M15" t="s">
        <v>53</v>
      </c>
      <c r="N15" t="s">
        <v>14</v>
      </c>
      <c r="O15" t="s">
        <v>15</v>
      </c>
      <c r="P15" t="s">
        <v>87</v>
      </c>
      <c r="Q15" t="s">
        <v>237</v>
      </c>
      <c r="R15" t="s">
        <v>35</v>
      </c>
      <c r="S15" t="s">
        <v>17</v>
      </c>
      <c r="T15" t="s">
        <v>18</v>
      </c>
      <c r="U15" t="s">
        <v>20</v>
      </c>
    </row>
    <row r="16" spans="1:21" customFormat="1" ht="15">
      <c r="A16" t="s">
        <v>54</v>
      </c>
      <c r="B16">
        <v>0</v>
      </c>
      <c r="C16">
        <v>0</v>
      </c>
      <c r="D16">
        <v>5115</v>
      </c>
      <c r="E16">
        <v>20816</v>
      </c>
      <c r="F16">
        <v>0</v>
      </c>
      <c r="G16">
        <v>0</v>
      </c>
      <c r="H16">
        <v>0</v>
      </c>
      <c r="I16">
        <v>0</v>
      </c>
      <c r="J16">
        <v>15539</v>
      </c>
      <c r="K16">
        <v>0</v>
      </c>
      <c r="L16">
        <v>0</v>
      </c>
      <c r="M16">
        <v>0</v>
      </c>
      <c r="N16">
        <v>32336</v>
      </c>
      <c r="O16">
        <v>0</v>
      </c>
      <c r="P16">
        <v>60097</v>
      </c>
      <c r="Q16">
        <v>35529</v>
      </c>
      <c r="R16">
        <v>13695</v>
      </c>
      <c r="S16">
        <v>0</v>
      </c>
      <c r="T16">
        <v>13456</v>
      </c>
      <c r="U16">
        <f>SUM(B16:T16)</f>
        <v>196583</v>
      </c>
    </row>
    <row r="17" spans="1:21" customFormat="1" ht="15">
      <c r="A17" t="s">
        <v>55</v>
      </c>
      <c r="B17">
        <v>0</v>
      </c>
      <c r="C17">
        <v>0</v>
      </c>
      <c r="D17">
        <v>0</v>
      </c>
      <c r="E17">
        <v>0</v>
      </c>
      <c r="F17">
        <v>0</v>
      </c>
      <c r="G17">
        <v>350872</v>
      </c>
      <c r="H17">
        <v>0</v>
      </c>
      <c r="I17">
        <v>0</v>
      </c>
      <c r="J17">
        <v>6925</v>
      </c>
      <c r="K17">
        <v>0</v>
      </c>
      <c r="L17">
        <v>0</v>
      </c>
      <c r="M17">
        <v>0</v>
      </c>
      <c r="N17">
        <v>16766</v>
      </c>
      <c r="O17">
        <v>0</v>
      </c>
      <c r="P17">
        <v>215850</v>
      </c>
      <c r="Q17">
        <v>0</v>
      </c>
      <c r="R17">
        <v>0</v>
      </c>
      <c r="S17">
        <v>0</v>
      </c>
      <c r="T17">
        <v>78289</v>
      </c>
      <c r="U17">
        <f t="shared" ref="U17:U19" si="2">SUM(B17:T17)</f>
        <v>668702</v>
      </c>
    </row>
    <row r="18" spans="1:21" customFormat="1" ht="15">
      <c r="A18" t="s">
        <v>56</v>
      </c>
      <c r="B18">
        <v>0</v>
      </c>
      <c r="C18">
        <v>0</v>
      </c>
      <c r="D18">
        <v>44075</v>
      </c>
      <c r="E18">
        <v>0</v>
      </c>
      <c r="F18">
        <v>0</v>
      </c>
      <c r="G18">
        <v>0</v>
      </c>
      <c r="H18">
        <v>0</v>
      </c>
      <c r="I18">
        <v>21000</v>
      </c>
      <c r="J18">
        <v>0</v>
      </c>
      <c r="K18">
        <v>0</v>
      </c>
      <c r="L18">
        <v>0</v>
      </c>
      <c r="M18">
        <v>0</v>
      </c>
      <c r="N18">
        <v>35970</v>
      </c>
      <c r="O18">
        <v>0</v>
      </c>
      <c r="P18">
        <v>21545</v>
      </c>
      <c r="Q18">
        <v>38200</v>
      </c>
      <c r="R18">
        <v>8200</v>
      </c>
      <c r="S18">
        <v>0</v>
      </c>
      <c r="U18">
        <f t="shared" si="2"/>
        <v>168990</v>
      </c>
    </row>
    <row r="19" spans="1:21" customFormat="1" ht="15">
      <c r="A19" t="s">
        <v>57</v>
      </c>
      <c r="B19">
        <v>0</v>
      </c>
      <c r="C19">
        <v>0</v>
      </c>
      <c r="E19">
        <v>0</v>
      </c>
      <c r="F19">
        <v>0</v>
      </c>
      <c r="G19">
        <v>0</v>
      </c>
      <c r="H19">
        <v>180115</v>
      </c>
      <c r="I19">
        <v>12527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S19">
        <v>0</v>
      </c>
      <c r="U19">
        <f t="shared" si="2"/>
        <v>192642</v>
      </c>
    </row>
    <row r="20" spans="1:21" customFormat="1" ht="15">
      <c r="A20" t="s">
        <v>59</v>
      </c>
      <c r="B20">
        <f>SUM(B16:B19)</f>
        <v>0</v>
      </c>
      <c r="C20">
        <f t="shared" ref="C20:T20" si="3">SUM(C16:C19)</f>
        <v>0</v>
      </c>
      <c r="D20">
        <f t="shared" si="3"/>
        <v>49190</v>
      </c>
      <c r="E20">
        <f t="shared" si="3"/>
        <v>20816</v>
      </c>
      <c r="F20">
        <f t="shared" si="3"/>
        <v>0</v>
      </c>
      <c r="G20">
        <f t="shared" si="3"/>
        <v>350872</v>
      </c>
      <c r="H20">
        <f t="shared" si="3"/>
        <v>180115</v>
      </c>
      <c r="I20">
        <f t="shared" si="3"/>
        <v>33527</v>
      </c>
      <c r="J20">
        <f t="shared" si="3"/>
        <v>22464</v>
      </c>
      <c r="K20">
        <f t="shared" si="3"/>
        <v>0</v>
      </c>
      <c r="L20">
        <f t="shared" si="3"/>
        <v>0</v>
      </c>
      <c r="M20">
        <f t="shared" si="3"/>
        <v>0</v>
      </c>
      <c r="N20">
        <f t="shared" si="3"/>
        <v>85072</v>
      </c>
      <c r="O20">
        <f t="shared" si="3"/>
        <v>0</v>
      </c>
      <c r="P20">
        <f t="shared" si="3"/>
        <v>297492</v>
      </c>
      <c r="Q20">
        <f t="shared" si="3"/>
        <v>73729</v>
      </c>
      <c r="R20">
        <f t="shared" si="3"/>
        <v>21895</v>
      </c>
      <c r="S20">
        <f t="shared" si="3"/>
        <v>0</v>
      </c>
      <c r="T20">
        <f t="shared" si="3"/>
        <v>91745</v>
      </c>
      <c r="U20">
        <f t="shared" ref="U20" si="4">SUM(U16:U19)</f>
        <v>1226917</v>
      </c>
    </row>
    <row r="21" spans="1:21" customFormat="1" ht="15"/>
    <row r="22" spans="1:21" customFormat="1" ht="15">
      <c r="A22" t="s">
        <v>50</v>
      </c>
      <c r="B22" t="s">
        <v>3</v>
      </c>
      <c r="C22" t="s">
        <v>2</v>
      </c>
      <c r="D22" t="s">
        <v>4</v>
      </c>
      <c r="E22" t="s">
        <v>5</v>
      </c>
      <c r="F22" t="s">
        <v>52</v>
      </c>
      <c r="G22" t="s">
        <v>7</v>
      </c>
      <c r="H22" t="s">
        <v>8</v>
      </c>
      <c r="I22" t="s">
        <v>9</v>
      </c>
      <c r="J22" t="s">
        <v>11</v>
      </c>
      <c r="K22" t="s">
        <v>12</v>
      </c>
      <c r="L22" t="s">
        <v>13</v>
      </c>
      <c r="M22" t="s">
        <v>53</v>
      </c>
      <c r="N22" t="s">
        <v>14</v>
      </c>
      <c r="O22" t="s">
        <v>15</v>
      </c>
      <c r="P22" t="s">
        <v>87</v>
      </c>
      <c r="Q22" t="s">
        <v>237</v>
      </c>
      <c r="R22" t="s">
        <v>35</v>
      </c>
      <c r="S22" t="s">
        <v>17</v>
      </c>
      <c r="T22" t="s">
        <v>18</v>
      </c>
      <c r="U22" t="s">
        <v>20</v>
      </c>
    </row>
    <row r="23" spans="1:21" customFormat="1" ht="15">
      <c r="A23" t="s">
        <v>47</v>
      </c>
      <c r="B23">
        <v>0</v>
      </c>
      <c r="C23">
        <v>0</v>
      </c>
      <c r="D23">
        <v>0</v>
      </c>
      <c r="E23">
        <v>0</v>
      </c>
      <c r="F23">
        <v>0</v>
      </c>
      <c r="G23">
        <v>733373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245</v>
      </c>
      <c r="O23">
        <v>0</v>
      </c>
      <c r="P23">
        <v>54519</v>
      </c>
      <c r="Q23">
        <v>0</v>
      </c>
      <c r="R23">
        <v>0</v>
      </c>
      <c r="S23">
        <v>0</v>
      </c>
      <c r="T23">
        <v>1675</v>
      </c>
      <c r="U23">
        <f>SUM(B23:T23)</f>
        <v>789812</v>
      </c>
    </row>
    <row r="24" spans="1:21" customFormat="1" ht="15">
      <c r="A24" t="s">
        <v>60</v>
      </c>
      <c r="B24">
        <v>0</v>
      </c>
      <c r="C24">
        <v>0</v>
      </c>
      <c r="D24">
        <v>0</v>
      </c>
      <c r="E24">
        <v>0</v>
      </c>
      <c r="F24">
        <v>0</v>
      </c>
      <c r="G24">
        <v>465725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3873</v>
      </c>
      <c r="O24">
        <v>0</v>
      </c>
      <c r="P24">
        <v>72880</v>
      </c>
      <c r="Q24">
        <v>0</v>
      </c>
      <c r="R24">
        <v>0</v>
      </c>
      <c r="S24">
        <v>0</v>
      </c>
      <c r="T24">
        <v>137</v>
      </c>
      <c r="U24">
        <f>SUM(B24:T24)</f>
        <v>542615</v>
      </c>
    </row>
    <row r="25" spans="1:21" customFormat="1" ht="15">
      <c r="A25" t="s">
        <v>61</v>
      </c>
      <c r="B25">
        <f>SUM(B23:B24)</f>
        <v>0</v>
      </c>
      <c r="C25">
        <f t="shared" ref="C25:T25" si="5">SUM(C23:C24)</f>
        <v>0</v>
      </c>
      <c r="D25">
        <f t="shared" si="5"/>
        <v>0</v>
      </c>
      <c r="E25">
        <f t="shared" si="5"/>
        <v>0</v>
      </c>
      <c r="F25">
        <f t="shared" si="5"/>
        <v>0</v>
      </c>
      <c r="G25">
        <f t="shared" si="5"/>
        <v>1199098</v>
      </c>
      <c r="H25">
        <f t="shared" si="5"/>
        <v>0</v>
      </c>
      <c r="I25">
        <f t="shared" si="5"/>
        <v>0</v>
      </c>
      <c r="J25">
        <f t="shared" si="5"/>
        <v>0</v>
      </c>
      <c r="K25">
        <f t="shared" si="5"/>
        <v>0</v>
      </c>
      <c r="L25">
        <f t="shared" si="5"/>
        <v>0</v>
      </c>
      <c r="M25">
        <f t="shared" si="5"/>
        <v>0</v>
      </c>
      <c r="N25">
        <f t="shared" si="5"/>
        <v>4118</v>
      </c>
      <c r="O25">
        <f t="shared" si="5"/>
        <v>0</v>
      </c>
      <c r="P25">
        <f t="shared" si="5"/>
        <v>127399</v>
      </c>
      <c r="Q25">
        <f t="shared" si="5"/>
        <v>0</v>
      </c>
      <c r="R25">
        <f t="shared" si="5"/>
        <v>0</v>
      </c>
      <c r="S25">
        <f t="shared" si="5"/>
        <v>0</v>
      </c>
      <c r="T25">
        <f t="shared" si="5"/>
        <v>1812</v>
      </c>
      <c r="U25">
        <f t="shared" ref="U25" si="6">SUM(U23:U24)</f>
        <v>1332427</v>
      </c>
    </row>
    <row r="26" spans="1:21" customFormat="1" ht="15"/>
    <row r="27" spans="1:21" customFormat="1" ht="15">
      <c r="A27" t="s">
        <v>62</v>
      </c>
      <c r="B27">
        <f>B13+B20+B25</f>
        <v>70098</v>
      </c>
      <c r="C27">
        <f t="shared" ref="C27:T27" si="7">C13+C20+C25</f>
        <v>0</v>
      </c>
      <c r="D27">
        <f t="shared" si="7"/>
        <v>121902</v>
      </c>
      <c r="E27">
        <f t="shared" si="7"/>
        <v>484903</v>
      </c>
      <c r="F27">
        <f t="shared" si="7"/>
        <v>0</v>
      </c>
      <c r="G27">
        <f t="shared" si="7"/>
        <v>2926208</v>
      </c>
      <c r="H27">
        <f t="shared" si="7"/>
        <v>650499</v>
      </c>
      <c r="I27">
        <f t="shared" si="7"/>
        <v>49202</v>
      </c>
      <c r="J27">
        <f t="shared" si="7"/>
        <v>177918</v>
      </c>
      <c r="K27">
        <f t="shared" si="7"/>
        <v>0</v>
      </c>
      <c r="L27">
        <f t="shared" si="7"/>
        <v>74452</v>
      </c>
      <c r="M27">
        <f t="shared" si="7"/>
        <v>0</v>
      </c>
      <c r="N27">
        <f t="shared" si="7"/>
        <v>383956</v>
      </c>
      <c r="O27">
        <f t="shared" si="7"/>
        <v>472333</v>
      </c>
      <c r="P27">
        <f t="shared" si="7"/>
        <v>1850975</v>
      </c>
      <c r="Q27">
        <f t="shared" si="7"/>
        <v>2130793</v>
      </c>
      <c r="R27">
        <f t="shared" si="7"/>
        <v>206751</v>
      </c>
      <c r="S27">
        <f t="shared" si="7"/>
        <v>0</v>
      </c>
      <c r="T27">
        <f t="shared" si="7"/>
        <v>169339</v>
      </c>
      <c r="U27">
        <f>U13+U20+U25</f>
        <v>9769329</v>
      </c>
    </row>
    <row r="28" spans="1:21" customFormat="1" ht="15">
      <c r="A28" t="s">
        <v>75</v>
      </c>
    </row>
    <row r="29" spans="1:21" customFormat="1" ht="15">
      <c r="A29" t="s">
        <v>88</v>
      </c>
    </row>
    <row r="30" spans="1:21" customFormat="1" ht="15"/>
    <row r="31" spans="1:21" customFormat="1" ht="15"/>
    <row r="32" spans="1:21" customFormat="1" ht="15"/>
    <row r="33" spans="1:5" customFormat="1" ht="15">
      <c r="A33" s="10" t="s">
        <v>209</v>
      </c>
      <c r="B33" s="10"/>
      <c r="C33" s="10"/>
      <c r="D33" s="10"/>
      <c r="E33" s="10"/>
    </row>
    <row r="34" spans="1:5" customFormat="1" ht="15">
      <c r="A34" s="10" t="s">
        <v>235</v>
      </c>
      <c r="B34" s="10"/>
      <c r="C34" s="10"/>
      <c r="D34" s="10"/>
      <c r="E34" s="10"/>
    </row>
    <row r="35" spans="1:5" customFormat="1" ht="15"/>
    <row r="36" spans="1:5" customFormat="1" ht="30" customHeight="1">
      <c r="A36" t="s">
        <v>51</v>
      </c>
      <c r="B36">
        <v>2023</v>
      </c>
      <c r="C36">
        <v>2024</v>
      </c>
      <c r="D36" t="s">
        <v>71</v>
      </c>
      <c r="E36" t="s">
        <v>79</v>
      </c>
    </row>
    <row r="37" spans="1:5" customFormat="1" ht="15">
      <c r="A37" t="s">
        <v>82</v>
      </c>
      <c r="B37">
        <v>571303</v>
      </c>
      <c r="C37">
        <v>808032</v>
      </c>
      <c r="D37">
        <f>C37-B37</f>
        <v>236729</v>
      </c>
      <c r="E37">
        <f>D37/B37</f>
        <v>0.41436680710586149</v>
      </c>
    </row>
    <row r="38" spans="1:5" customFormat="1" ht="15">
      <c r="A38" t="s">
        <v>80</v>
      </c>
      <c r="B38">
        <v>1670688</v>
      </c>
      <c r="C38">
        <v>1723181</v>
      </c>
      <c r="D38">
        <f t="shared" ref="D38:D40" si="8">C38-B38</f>
        <v>52493</v>
      </c>
      <c r="E38">
        <f t="shared" ref="E38:E40" si="9">D38/B38</f>
        <v>3.1419989848493556E-2</v>
      </c>
    </row>
    <row r="39" spans="1:5" customFormat="1" ht="15">
      <c r="A39" t="s">
        <v>56</v>
      </c>
      <c r="B39">
        <v>2229304.2999999998</v>
      </c>
      <c r="C39">
        <v>2586277</v>
      </c>
      <c r="D39">
        <f t="shared" si="8"/>
        <v>356972.70000000019</v>
      </c>
      <c r="E39">
        <f t="shared" si="9"/>
        <v>0.1601273993864365</v>
      </c>
    </row>
    <row r="40" spans="1:5" customFormat="1" ht="15">
      <c r="A40" t="s">
        <v>57</v>
      </c>
      <c r="B40">
        <v>2268788</v>
      </c>
      <c r="C40">
        <v>2092495</v>
      </c>
      <c r="D40">
        <f t="shared" si="8"/>
        <v>-176293</v>
      </c>
      <c r="E40">
        <f t="shared" si="9"/>
        <v>-7.7703602099446933E-2</v>
      </c>
    </row>
    <row r="41" spans="1:5" customFormat="1" ht="15">
      <c r="A41" t="s">
        <v>58</v>
      </c>
      <c r="B41">
        <f>SUM(B37:B40)</f>
        <v>6740083.2999999998</v>
      </c>
      <c r="C41">
        <f>SUM(C37:C40)</f>
        <v>7209985</v>
      </c>
      <c r="D41">
        <f t="shared" ref="D41" si="10">SUM(D37:D40)</f>
        <v>469901.70000000019</v>
      </c>
      <c r="E41">
        <f t="shared" ref="E41" si="11">D41/B41</f>
        <v>6.9717491473733004E-2</v>
      </c>
    </row>
    <row r="42" spans="1:5" customFormat="1" ht="15"/>
    <row r="43" spans="1:5" customFormat="1" ht="26.25" customHeight="1">
      <c r="A43" t="s">
        <v>49</v>
      </c>
      <c r="B43">
        <v>2023</v>
      </c>
      <c r="C43">
        <v>2024</v>
      </c>
      <c r="D43" t="s">
        <v>71</v>
      </c>
      <c r="E43" t="s">
        <v>79</v>
      </c>
    </row>
    <row r="44" spans="1:5" customFormat="1" ht="15">
      <c r="A44" t="s">
        <v>81</v>
      </c>
      <c r="B44">
        <v>147357</v>
      </c>
      <c r="C44">
        <v>196583</v>
      </c>
      <c r="D44">
        <f>C44-B44</f>
        <v>49226</v>
      </c>
      <c r="E44">
        <f>D44/B44</f>
        <v>0.33405946103680179</v>
      </c>
    </row>
    <row r="45" spans="1:5" customFormat="1" ht="15">
      <c r="A45" t="s">
        <v>80</v>
      </c>
      <c r="B45">
        <v>637659</v>
      </c>
      <c r="C45">
        <v>668702</v>
      </c>
      <c r="D45">
        <f t="shared" ref="D45:D47" si="12">C45-B45</f>
        <v>31043</v>
      </c>
      <c r="E45">
        <f t="shared" ref="E45:E47" si="13">D45/B45</f>
        <v>4.8682759907724978E-2</v>
      </c>
    </row>
    <row r="46" spans="1:5" customFormat="1" ht="15">
      <c r="A46" t="s">
        <v>107</v>
      </c>
      <c r="B46">
        <v>328113</v>
      </c>
      <c r="C46">
        <v>168990</v>
      </c>
      <c r="D46">
        <f t="shared" si="12"/>
        <v>-159123</v>
      </c>
      <c r="E46">
        <f t="shared" si="13"/>
        <v>-0.4849640215413592</v>
      </c>
    </row>
    <row r="47" spans="1:5" customFormat="1" ht="15">
      <c r="A47" t="s">
        <v>106</v>
      </c>
      <c r="B47">
        <v>413910</v>
      </c>
      <c r="C47">
        <v>192642</v>
      </c>
      <c r="D47">
        <f t="shared" si="12"/>
        <v>-221268</v>
      </c>
      <c r="E47">
        <f t="shared" si="13"/>
        <v>-0.53457998115532357</v>
      </c>
    </row>
    <row r="48" spans="1:5" customFormat="1" ht="15">
      <c r="A48" t="s">
        <v>70</v>
      </c>
      <c r="B48">
        <f>SUM(B44:B47)</f>
        <v>1527039</v>
      </c>
      <c r="C48">
        <f>SUM(C44:C47)</f>
        <v>1226917</v>
      </c>
      <c r="D48">
        <f t="shared" ref="D48" si="14">SUM(D44:D47)</f>
        <v>-300122</v>
      </c>
      <c r="E48">
        <f t="shared" ref="E48" si="15">D48/B48</f>
        <v>-0.19653852979524425</v>
      </c>
    </row>
    <row r="49" spans="1:5" customFormat="1" ht="15"/>
    <row r="50" spans="1:5" customFormat="1" ht="24" customHeight="1">
      <c r="A50" t="s">
        <v>50</v>
      </c>
      <c r="B50">
        <v>2023</v>
      </c>
      <c r="C50">
        <v>2024</v>
      </c>
      <c r="D50" t="s">
        <v>71</v>
      </c>
      <c r="E50" t="s">
        <v>79</v>
      </c>
    </row>
    <row r="51" spans="1:5" customFormat="1" ht="15">
      <c r="A51" t="s">
        <v>47</v>
      </c>
      <c r="B51">
        <v>723466</v>
      </c>
      <c r="C51">
        <v>789812</v>
      </c>
      <c r="D51">
        <f>C51-B51</f>
        <v>66346</v>
      </c>
      <c r="E51">
        <f>D51/B51</f>
        <v>9.1705760878880285E-2</v>
      </c>
    </row>
    <row r="52" spans="1:5" customFormat="1" ht="15">
      <c r="A52" t="s">
        <v>60</v>
      </c>
      <c r="B52">
        <v>631614</v>
      </c>
      <c r="C52">
        <v>542615</v>
      </c>
      <c r="D52">
        <f>C52-B52</f>
        <v>-88999</v>
      </c>
      <c r="E52">
        <f>D52/B52</f>
        <v>-0.14090726298023792</v>
      </c>
    </row>
    <row r="53" spans="1:5" customFormat="1" ht="15">
      <c r="A53" t="s">
        <v>69</v>
      </c>
      <c r="B53">
        <f>SUM(B51:B52)</f>
        <v>1355080</v>
      </c>
      <c r="C53">
        <f>SUM(C51:C52)</f>
        <v>1332427</v>
      </c>
      <c r="D53">
        <f t="shared" ref="D53" si="16">SUM(D51:D52)</f>
        <v>-22653</v>
      </c>
      <c r="E53">
        <f>D53/B53</f>
        <v>-1.6717094193700741E-2</v>
      </c>
    </row>
    <row r="54" spans="1:5" customFormat="1" ht="15"/>
    <row r="55" spans="1:5" customFormat="1" ht="15">
      <c r="A55" t="s">
        <v>210</v>
      </c>
      <c r="B55">
        <f>B41+B48+B53</f>
        <v>9622202.3000000007</v>
      </c>
      <c r="C55">
        <f t="shared" ref="C55:D55" si="17">C41+C48+C53</f>
        <v>9769329</v>
      </c>
      <c r="D55">
        <f t="shared" si="17"/>
        <v>147126.70000000019</v>
      </c>
      <c r="E55">
        <f>D55/B55</f>
        <v>1.52903353528537E-2</v>
      </c>
    </row>
    <row r="56" spans="1:5" customFormat="1" ht="15">
      <c r="A56" t="s">
        <v>75</v>
      </c>
    </row>
    <row r="57" spans="1:5" customFormat="1" ht="15"/>
    <row r="58" spans="1:5" customFormat="1" ht="15"/>
    <row r="59" spans="1:5" customFormat="1" ht="15" customHeight="1">
      <c r="A59" s="10" t="s">
        <v>108</v>
      </c>
      <c r="B59" s="10"/>
      <c r="C59" s="10"/>
      <c r="D59" s="10"/>
      <c r="E59" s="10"/>
    </row>
    <row r="60" spans="1:5" customFormat="1" ht="15" customHeight="1">
      <c r="A60" s="10" t="s">
        <v>254</v>
      </c>
      <c r="B60" s="10"/>
      <c r="C60" s="10"/>
      <c r="D60" s="10"/>
      <c r="E60" s="10"/>
    </row>
    <row r="61" spans="1:5" customFormat="1" ht="15">
      <c r="B61">
        <v>2023</v>
      </c>
      <c r="C61">
        <v>2024</v>
      </c>
      <c r="D61" t="s">
        <v>91</v>
      </c>
      <c r="E61" t="s">
        <v>90</v>
      </c>
    </row>
    <row r="62" spans="1:5" customFormat="1" ht="15">
      <c r="A62" t="s">
        <v>2</v>
      </c>
      <c r="B62">
        <v>0</v>
      </c>
      <c r="C62">
        <v>0</v>
      </c>
      <c r="D62">
        <f>C62-B62</f>
        <v>0</v>
      </c>
      <c r="E62">
        <v>0</v>
      </c>
    </row>
    <row r="63" spans="1:5" customFormat="1" ht="15">
      <c r="A63" t="s">
        <v>3</v>
      </c>
      <c r="B63">
        <v>139281</v>
      </c>
      <c r="C63">
        <v>70098</v>
      </c>
      <c r="D63">
        <f t="shared" ref="D63:D77" si="18">C63-B63</f>
        <v>-69183</v>
      </c>
      <c r="E63">
        <f t="shared" ref="E63:E77" si="19">D63/B63</f>
        <v>-0.49671527344002414</v>
      </c>
    </row>
    <row r="64" spans="1:5" customFormat="1" ht="15">
      <c r="A64" t="s">
        <v>4</v>
      </c>
      <c r="B64">
        <v>181355</v>
      </c>
      <c r="C64">
        <v>121902</v>
      </c>
      <c r="D64">
        <f t="shared" si="18"/>
        <v>-59453</v>
      </c>
      <c r="E64">
        <f t="shared" si="19"/>
        <v>-0.32782663836122522</v>
      </c>
    </row>
    <row r="65" spans="1:5" customFormat="1" ht="15">
      <c r="A65" t="s">
        <v>5</v>
      </c>
      <c r="B65">
        <v>477233</v>
      </c>
      <c r="C65">
        <v>484903</v>
      </c>
      <c r="D65">
        <f t="shared" si="18"/>
        <v>7670</v>
      </c>
      <c r="E65">
        <f t="shared" si="19"/>
        <v>1.6071813977658712E-2</v>
      </c>
    </row>
    <row r="66" spans="1:5" customFormat="1" ht="15">
      <c r="A66" t="s">
        <v>7</v>
      </c>
      <c r="B66">
        <v>2807565</v>
      </c>
      <c r="C66">
        <v>2926208</v>
      </c>
      <c r="D66">
        <f t="shared" si="18"/>
        <v>118643</v>
      </c>
      <c r="E66">
        <f t="shared" si="19"/>
        <v>4.2258327055651426E-2</v>
      </c>
    </row>
    <row r="67" spans="1:5" customFormat="1" ht="15">
      <c r="A67" t="s">
        <v>8</v>
      </c>
      <c r="B67">
        <v>743995</v>
      </c>
      <c r="C67">
        <v>650499</v>
      </c>
      <c r="D67">
        <f t="shared" si="18"/>
        <v>-93496</v>
      </c>
      <c r="E67">
        <f t="shared" si="19"/>
        <v>-0.12566751120639252</v>
      </c>
    </row>
    <row r="68" spans="1:5" customFormat="1" ht="15">
      <c r="A68" t="s">
        <v>9</v>
      </c>
      <c r="B68">
        <v>27247</v>
      </c>
      <c r="C68">
        <v>49202</v>
      </c>
      <c r="D68">
        <f t="shared" si="18"/>
        <v>21955</v>
      </c>
      <c r="E68">
        <f t="shared" si="19"/>
        <v>0.80577678276507503</v>
      </c>
    </row>
    <row r="69" spans="1:5" customFormat="1" ht="15">
      <c r="A69" t="s">
        <v>11</v>
      </c>
      <c r="B69">
        <v>149040</v>
      </c>
      <c r="C69">
        <v>177918</v>
      </c>
      <c r="D69">
        <f t="shared" si="18"/>
        <v>28878</v>
      </c>
      <c r="E69">
        <f t="shared" si="19"/>
        <v>0.19376006441223834</v>
      </c>
    </row>
    <row r="70" spans="1:5" customFormat="1" ht="15">
      <c r="A70" t="s">
        <v>13</v>
      </c>
      <c r="B70">
        <v>38528</v>
      </c>
      <c r="C70">
        <v>74452</v>
      </c>
      <c r="D70">
        <f t="shared" si="18"/>
        <v>35924</v>
      </c>
      <c r="E70">
        <f t="shared" si="19"/>
        <v>0.93241279069767447</v>
      </c>
    </row>
    <row r="71" spans="1:5" customFormat="1" ht="15">
      <c r="A71" t="s">
        <v>14</v>
      </c>
      <c r="B71">
        <v>398032</v>
      </c>
      <c r="C71">
        <v>383956</v>
      </c>
      <c r="D71">
        <f t="shared" si="18"/>
        <v>-14076</v>
      </c>
      <c r="E71">
        <f t="shared" si="19"/>
        <v>-3.5363990834907745E-2</v>
      </c>
    </row>
    <row r="72" spans="1:5" customFormat="1" ht="15">
      <c r="A72" t="s">
        <v>87</v>
      </c>
      <c r="B72">
        <v>3581084.3</v>
      </c>
      <c r="C72">
        <v>3981768</v>
      </c>
      <c r="D72">
        <f t="shared" si="18"/>
        <v>400683.70000000019</v>
      </c>
      <c r="E72">
        <f t="shared" si="19"/>
        <v>0.11188893263417457</v>
      </c>
    </row>
    <row r="73" spans="1:5" customFormat="1" ht="15">
      <c r="A73" t="s">
        <v>15</v>
      </c>
      <c r="B73">
        <v>469917</v>
      </c>
      <c r="C73">
        <v>472333</v>
      </c>
      <c r="D73">
        <f t="shared" si="18"/>
        <v>2416</v>
      </c>
      <c r="E73">
        <f t="shared" si="19"/>
        <v>5.141333469527597E-3</v>
      </c>
    </row>
    <row r="74" spans="1:5" customFormat="1" ht="15">
      <c r="A74" t="s">
        <v>35</v>
      </c>
      <c r="B74">
        <v>228387</v>
      </c>
      <c r="C74">
        <v>206751</v>
      </c>
      <c r="D74">
        <f t="shared" si="18"/>
        <v>-21636</v>
      </c>
      <c r="E74">
        <f t="shared" si="19"/>
        <v>-9.4733938446584093E-2</v>
      </c>
    </row>
    <row r="75" spans="1:5" customFormat="1" ht="15">
      <c r="A75" t="s">
        <v>17</v>
      </c>
      <c r="B75">
        <v>6</v>
      </c>
      <c r="C75">
        <v>0</v>
      </c>
      <c r="D75">
        <f t="shared" si="18"/>
        <v>-6</v>
      </c>
      <c r="E75">
        <f t="shared" si="19"/>
        <v>-1</v>
      </c>
    </row>
    <row r="76" spans="1:5" customFormat="1" ht="15">
      <c r="A76" t="s">
        <v>18</v>
      </c>
      <c r="B76">
        <v>380532</v>
      </c>
      <c r="C76">
        <v>169339</v>
      </c>
      <c r="D76">
        <f t="shared" si="18"/>
        <v>-211193</v>
      </c>
      <c r="E76">
        <f t="shared" si="19"/>
        <v>-0.55499406094625414</v>
      </c>
    </row>
    <row r="77" spans="1:5" customFormat="1" ht="15">
      <c r="A77" t="s">
        <v>62</v>
      </c>
      <c r="B77">
        <f>SUM(B62:B76)</f>
        <v>9622202.3000000007</v>
      </c>
      <c r="C77">
        <f t="shared" ref="C77" si="20">SUM(C62:C76)</f>
        <v>9769329</v>
      </c>
      <c r="D77">
        <f t="shared" si="18"/>
        <v>147126.69999999925</v>
      </c>
      <c r="E77">
        <f t="shared" si="19"/>
        <v>1.5290335352853603E-2</v>
      </c>
    </row>
    <row r="78" spans="1:5" customFormat="1" ht="15">
      <c r="A78" t="s">
        <v>75</v>
      </c>
    </row>
    <row r="79" spans="1:5" customFormat="1" ht="15"/>
    <row r="80" spans="1:5" customFormat="1" ht="15"/>
    <row r="81" spans="1:21" customFormat="1" ht="15">
      <c r="A81" s="10" t="s">
        <v>236</v>
      </c>
      <c r="B81" s="10"/>
      <c r="C81" s="10"/>
      <c r="D81" s="10"/>
      <c r="E81" s="10"/>
    </row>
    <row r="82" spans="1:21" customFormat="1" ht="15" customHeight="1"/>
    <row r="83" spans="1:21" customFormat="1" ht="15">
      <c r="A83" t="s">
        <v>92</v>
      </c>
      <c r="B83">
        <v>2023</v>
      </c>
      <c r="C83">
        <v>2024</v>
      </c>
      <c r="D83" t="s">
        <v>190</v>
      </c>
      <c r="E83" t="s">
        <v>90</v>
      </c>
    </row>
    <row r="84" spans="1:21" customFormat="1" ht="15">
      <c r="A84" t="s">
        <v>51</v>
      </c>
      <c r="B84">
        <v>6740083.2999999998</v>
      </c>
      <c r="C84">
        <v>7209985</v>
      </c>
      <c r="D84">
        <f>C84-B84</f>
        <v>469901.70000000019</v>
      </c>
      <c r="E84">
        <f>D84/B84</f>
        <v>6.9717491473733004E-2</v>
      </c>
    </row>
    <row r="85" spans="1:21" customFormat="1" ht="15">
      <c r="A85" t="s">
        <v>65</v>
      </c>
      <c r="B85">
        <v>1527039</v>
      </c>
      <c r="C85">
        <v>1226917</v>
      </c>
      <c r="D85">
        <f t="shared" ref="D85:D87" si="21">C85-B85</f>
        <v>-300122</v>
      </c>
      <c r="E85">
        <f t="shared" ref="E85:E87" si="22">D85/B85</f>
        <v>-0.19653852979524425</v>
      </c>
    </row>
    <row r="86" spans="1:21" customFormat="1" ht="15">
      <c r="A86" t="s">
        <v>50</v>
      </c>
      <c r="B86">
        <v>1355080</v>
      </c>
      <c r="C86">
        <v>1332427</v>
      </c>
      <c r="D86">
        <f t="shared" si="21"/>
        <v>-22653</v>
      </c>
      <c r="E86">
        <f t="shared" si="22"/>
        <v>-1.6717094193700741E-2</v>
      </c>
    </row>
    <row r="87" spans="1:21" customFormat="1" ht="15">
      <c r="A87" t="s">
        <v>19</v>
      </c>
      <c r="B87">
        <f>SUM(B84:B86)</f>
        <v>9622202.3000000007</v>
      </c>
      <c r="C87">
        <f>SUM(C84:C86)</f>
        <v>9769329</v>
      </c>
      <c r="D87">
        <f t="shared" si="21"/>
        <v>147126.69999999925</v>
      </c>
      <c r="E87">
        <f t="shared" si="22"/>
        <v>1.5290335352853603E-2</v>
      </c>
    </row>
    <row r="88" spans="1:21" customFormat="1" ht="15">
      <c r="A88" t="s">
        <v>75</v>
      </c>
    </row>
    <row r="89" spans="1:21" customFormat="1" ht="15"/>
    <row r="90" spans="1:21" customFormat="1" ht="15"/>
    <row r="91" spans="1:21" s="8" customFormat="1"/>
    <row r="92" spans="1:21" s="8" customFormat="1"/>
    <row r="93" spans="1:21" s="8" customFormat="1"/>
    <row r="94" spans="1:21"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6:21"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6:21"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6:21"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6:21"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6:21"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6:21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6:21"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6:21"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6:21"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</sheetData>
  <mergeCells count="9">
    <mergeCell ref="A34:E34"/>
    <mergeCell ref="A81:E81"/>
    <mergeCell ref="A3:U3"/>
    <mergeCell ref="A33:E33"/>
    <mergeCell ref="A6:U6"/>
    <mergeCell ref="A5:U5"/>
    <mergeCell ref="A4:U4"/>
    <mergeCell ref="A59:E59"/>
    <mergeCell ref="A60:E60"/>
  </mergeCells>
  <pageMargins left="0.7" right="0.7" top="0.75" bottom="0.75" header="0.3" footer="0.3"/>
  <pageSetup scale="35" orientation="landscape" horizontalDpi="4294967293" verticalDpi="0" r:id="rId1"/>
  <ignoredErrors>
    <ignoredError sqref="B48:C48 B87:C87 B41:D41 B77:C77 B53:C5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view="pageBreakPreview" zoomScale="60" zoomScaleNormal="100" workbookViewId="0">
      <selection activeCell="B1" sqref="B1"/>
    </sheetView>
  </sheetViews>
  <sheetFormatPr baseColWidth="10" defaultRowHeight="15"/>
  <cols>
    <col min="1" max="1" width="11.5703125" style="6"/>
    <col min="2" max="2" width="27.85546875" customWidth="1"/>
    <col min="3" max="3" width="22.5703125" customWidth="1"/>
    <col min="4" max="4" width="23" customWidth="1"/>
    <col min="5" max="6" width="16.5703125" customWidth="1"/>
    <col min="7" max="7" width="30" customWidth="1"/>
  </cols>
  <sheetData>
    <row r="1" spans="1:36" s="6" customFormat="1">
      <c r="A1"/>
      <c r="B1"/>
      <c r="C1"/>
      <c r="D1"/>
      <c r="E1"/>
      <c r="F1"/>
      <c r="G1"/>
      <c r="H1"/>
      <c r="I1"/>
      <c r="J1"/>
      <c r="K1"/>
      <c r="L1"/>
    </row>
    <row r="2" spans="1:36" s="6" customFormat="1">
      <c r="A2"/>
      <c r="B2" s="10" t="s">
        <v>30</v>
      </c>
      <c r="C2" s="10"/>
      <c r="D2" s="10"/>
      <c r="E2" s="10"/>
      <c r="F2" s="10"/>
      <c r="G2" s="10"/>
      <c r="H2"/>
      <c r="I2"/>
      <c r="J2"/>
      <c r="K2"/>
      <c r="L2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6" customFormat="1">
      <c r="A3"/>
      <c r="B3" s="10" t="s">
        <v>99</v>
      </c>
      <c r="C3" s="10"/>
      <c r="D3" s="10"/>
      <c r="E3" s="10"/>
      <c r="F3" s="10"/>
      <c r="G3" s="10"/>
      <c r="H3"/>
      <c r="I3"/>
      <c r="J3"/>
      <c r="K3"/>
      <c r="L3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6" customFormat="1">
      <c r="A4"/>
      <c r="B4" s="10" t="s">
        <v>112</v>
      </c>
      <c r="C4" s="10"/>
      <c r="D4" s="10"/>
      <c r="E4" s="10"/>
      <c r="F4" s="10"/>
      <c r="G4" s="10"/>
      <c r="H4"/>
      <c r="I4"/>
      <c r="J4"/>
      <c r="K4"/>
      <c r="L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6" customFormat="1">
      <c r="A5"/>
      <c r="B5" s="10" t="s">
        <v>240</v>
      </c>
      <c r="C5" s="10"/>
      <c r="D5" s="10"/>
      <c r="E5" s="10"/>
      <c r="F5" s="10"/>
      <c r="G5" s="10"/>
      <c r="H5"/>
      <c r="I5"/>
      <c r="J5"/>
      <c r="K5"/>
      <c r="L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>
      <c r="A6"/>
      <c r="B6" t="s">
        <v>38</v>
      </c>
      <c r="C6" t="s">
        <v>113</v>
      </c>
      <c r="D6" t="s">
        <v>114</v>
      </c>
      <c r="E6" t="s">
        <v>115</v>
      </c>
      <c r="F6" t="s">
        <v>116</v>
      </c>
      <c r="G6" t="s">
        <v>117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"/>
      <c r="AD6" s="1"/>
      <c r="AE6" s="1"/>
      <c r="AF6" s="1"/>
      <c r="AG6" s="1"/>
      <c r="AH6" s="1"/>
      <c r="AI6" s="1"/>
      <c r="AJ6" s="1"/>
    </row>
    <row r="7" spans="1:36">
      <c r="A7"/>
      <c r="B7" t="s">
        <v>39</v>
      </c>
      <c r="C7">
        <v>83954</v>
      </c>
      <c r="D7">
        <v>181578</v>
      </c>
      <c r="E7">
        <f>SUM(C7:D7)</f>
        <v>265532</v>
      </c>
      <c r="F7">
        <v>79538</v>
      </c>
      <c r="G7">
        <v>93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"/>
      <c r="AD7" s="1"/>
      <c r="AE7" s="1"/>
      <c r="AF7" s="1"/>
      <c r="AG7" s="1"/>
      <c r="AH7" s="1"/>
      <c r="AI7" s="1"/>
      <c r="AJ7" s="1"/>
    </row>
    <row r="8" spans="1:36">
      <c r="A8"/>
      <c r="B8" t="s">
        <v>95</v>
      </c>
      <c r="C8">
        <v>70069</v>
      </c>
      <c r="D8">
        <v>76357</v>
      </c>
      <c r="E8">
        <f t="shared" ref="E8:E15" si="0">SUM(C8:D8)</f>
        <v>146426</v>
      </c>
      <c r="F8">
        <v>51369</v>
      </c>
      <c r="G8">
        <v>188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"/>
      <c r="AD8" s="1"/>
      <c r="AE8" s="1"/>
      <c r="AF8" s="1"/>
      <c r="AG8" s="1"/>
      <c r="AH8" s="1"/>
      <c r="AI8" s="1"/>
      <c r="AJ8" s="1"/>
    </row>
    <row r="9" spans="1:36">
      <c r="A9"/>
      <c r="B9" t="s">
        <v>9</v>
      </c>
      <c r="C9">
        <v>12849</v>
      </c>
      <c r="D9">
        <v>23523</v>
      </c>
      <c r="E9">
        <f t="shared" si="0"/>
        <v>36372</v>
      </c>
      <c r="F9">
        <v>11127</v>
      </c>
      <c r="G9">
        <v>14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"/>
      <c r="AD9" s="1"/>
      <c r="AE9" s="1"/>
      <c r="AF9" s="1"/>
      <c r="AG9" s="1"/>
      <c r="AH9" s="1"/>
      <c r="AI9" s="1"/>
      <c r="AJ9" s="1"/>
    </row>
    <row r="10" spans="1:36">
      <c r="A10"/>
      <c r="B10" t="s">
        <v>17</v>
      </c>
      <c r="C10">
        <v>0</v>
      </c>
      <c r="D10">
        <v>0</v>
      </c>
      <c r="E10">
        <f t="shared" si="0"/>
        <v>0</v>
      </c>
      <c r="F10">
        <v>0</v>
      </c>
      <c r="G10">
        <v>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"/>
      <c r="AD10" s="1"/>
      <c r="AE10" s="1"/>
      <c r="AF10" s="1"/>
      <c r="AG10" s="1"/>
      <c r="AH10" s="1"/>
      <c r="AI10" s="1"/>
      <c r="AJ10" s="1"/>
    </row>
    <row r="11" spans="1:36">
      <c r="A11"/>
      <c r="B11" t="s">
        <v>248</v>
      </c>
      <c r="C11">
        <v>1</v>
      </c>
      <c r="D11">
        <v>0</v>
      </c>
      <c r="E11">
        <f t="shared" si="0"/>
        <v>1</v>
      </c>
      <c r="F11">
        <v>114</v>
      </c>
      <c r="G11">
        <v>135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"/>
      <c r="AD11" s="1"/>
      <c r="AE11" s="1"/>
      <c r="AF11" s="1"/>
      <c r="AG11" s="1"/>
      <c r="AH11" s="1"/>
      <c r="AI11" s="1"/>
      <c r="AJ11" s="1"/>
    </row>
    <row r="12" spans="1:36">
      <c r="A12"/>
      <c r="B12" t="s">
        <v>119</v>
      </c>
      <c r="C12">
        <v>12197</v>
      </c>
      <c r="D12">
        <v>0</v>
      </c>
      <c r="E12">
        <f t="shared" si="0"/>
        <v>12197</v>
      </c>
      <c r="F12">
        <v>3919</v>
      </c>
      <c r="G12">
        <v>12910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"/>
      <c r="AD12" s="1"/>
      <c r="AE12" s="1"/>
      <c r="AF12" s="1"/>
      <c r="AG12" s="1"/>
      <c r="AH12" s="1"/>
      <c r="AI12" s="1"/>
      <c r="AJ12" s="1"/>
    </row>
    <row r="13" spans="1:36">
      <c r="A13"/>
      <c r="B13" t="s">
        <v>34</v>
      </c>
      <c r="C13">
        <v>0</v>
      </c>
      <c r="D13">
        <v>0</v>
      </c>
      <c r="E13">
        <f t="shared" si="0"/>
        <v>0</v>
      </c>
      <c r="F13">
        <v>0</v>
      </c>
      <c r="G13">
        <v>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"/>
      <c r="AD13" s="1"/>
      <c r="AE13" s="1"/>
      <c r="AF13" s="1"/>
      <c r="AG13" s="1"/>
      <c r="AH13" s="1"/>
      <c r="AI13" s="1"/>
      <c r="AJ13" s="1"/>
    </row>
    <row r="14" spans="1:36">
      <c r="A14"/>
      <c r="B14" t="s">
        <v>120</v>
      </c>
      <c r="C14">
        <v>0</v>
      </c>
      <c r="D14">
        <v>0</v>
      </c>
      <c r="E14">
        <f t="shared" si="0"/>
        <v>0</v>
      </c>
      <c r="F14">
        <v>0</v>
      </c>
      <c r="G14">
        <v>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"/>
      <c r="AD14" s="1"/>
      <c r="AE14" s="1"/>
      <c r="AF14" s="1"/>
      <c r="AG14" s="1"/>
      <c r="AH14" s="1"/>
      <c r="AI14" s="1"/>
      <c r="AJ14" s="1"/>
    </row>
    <row r="15" spans="1:36">
      <c r="A15"/>
      <c r="B15" t="s">
        <v>20</v>
      </c>
      <c r="C15">
        <f>SUM(C7:C14)</f>
        <v>179070</v>
      </c>
      <c r="D15">
        <f t="shared" ref="D15:G15" si="1">SUM(D7:D14)</f>
        <v>281458</v>
      </c>
      <c r="E15">
        <f t="shared" si="0"/>
        <v>460528</v>
      </c>
      <c r="F15">
        <f t="shared" si="1"/>
        <v>146067</v>
      </c>
      <c r="G15">
        <f t="shared" si="1"/>
        <v>13340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1"/>
      <c r="AD15" s="1"/>
      <c r="AE15" s="1"/>
      <c r="AF15" s="1"/>
      <c r="AG15" s="1"/>
      <c r="AH15" s="1"/>
      <c r="AI15" s="1"/>
      <c r="AJ15" s="1"/>
    </row>
    <row r="16" spans="1:36" s="6" customFormat="1">
      <c r="A16"/>
      <c r="B16" t="s">
        <v>75</v>
      </c>
      <c r="C16"/>
      <c r="D16"/>
      <c r="E16"/>
      <c r="F16"/>
      <c r="G16"/>
      <c r="H16"/>
      <c r="I16"/>
      <c r="J16"/>
      <c r="K16"/>
      <c r="L1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6" customFormat="1">
      <c r="A17"/>
      <c r="B17" s="10" t="s">
        <v>231</v>
      </c>
      <c r="C17" s="10"/>
      <c r="D17" s="10"/>
      <c r="E17" s="10"/>
      <c r="F17" s="10"/>
      <c r="G17" s="10"/>
      <c r="H17"/>
      <c r="I17"/>
      <c r="J17"/>
      <c r="K17"/>
      <c r="L1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6" customFormat="1">
      <c r="A18"/>
      <c r="B18" s="10"/>
      <c r="C18" s="10"/>
      <c r="D18" s="10"/>
      <c r="E18" s="10"/>
      <c r="F18" s="10"/>
      <c r="G18" s="10"/>
      <c r="H18"/>
      <c r="I18"/>
      <c r="J18"/>
      <c r="K18"/>
      <c r="L18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>
      <c r="A19"/>
    </row>
    <row r="20" spans="1:36">
      <c r="A20"/>
      <c r="B20" s="10" t="s">
        <v>241</v>
      </c>
      <c r="C20" s="10"/>
    </row>
    <row r="21" spans="1:36">
      <c r="A21"/>
      <c r="B21" t="s">
        <v>38</v>
      </c>
      <c r="C21">
        <v>2024</v>
      </c>
    </row>
    <row r="22" spans="1:36">
      <c r="A22"/>
      <c r="B22" t="s">
        <v>121</v>
      </c>
      <c r="C22">
        <v>53</v>
      </c>
    </row>
    <row r="23" spans="1:36">
      <c r="A23"/>
      <c r="B23" t="s">
        <v>262</v>
      </c>
      <c r="C23">
        <v>38</v>
      </c>
    </row>
    <row r="24" spans="1:36">
      <c r="A24"/>
      <c r="B24" t="s">
        <v>9</v>
      </c>
      <c r="C24">
        <v>8</v>
      </c>
    </row>
    <row r="25" spans="1:36">
      <c r="A25"/>
      <c r="B25" t="s">
        <v>135</v>
      </c>
      <c r="C25">
        <v>0</v>
      </c>
    </row>
    <row r="26" spans="1:36">
      <c r="A26"/>
      <c r="B26" t="s">
        <v>122</v>
      </c>
      <c r="C26">
        <v>1</v>
      </c>
    </row>
    <row r="27" spans="1:36">
      <c r="A27"/>
      <c r="B27" t="s">
        <v>123</v>
      </c>
      <c r="C27">
        <v>36</v>
      </c>
    </row>
    <row r="28" spans="1:36">
      <c r="A28"/>
      <c r="B28" t="s">
        <v>34</v>
      </c>
      <c r="C28">
        <v>0</v>
      </c>
    </row>
    <row r="29" spans="1:36">
      <c r="A29"/>
      <c r="B29" t="s">
        <v>124</v>
      </c>
      <c r="C29">
        <v>0</v>
      </c>
    </row>
    <row r="30" spans="1:36">
      <c r="A30"/>
      <c r="B30" t="s">
        <v>20</v>
      </c>
      <c r="C30">
        <f>SUM(C22:C29)</f>
        <v>136</v>
      </c>
    </row>
    <row r="31" spans="1:36">
      <c r="A31"/>
      <c r="B31" t="s">
        <v>75</v>
      </c>
    </row>
    <row r="32" spans="1:36">
      <c r="A32"/>
    </row>
    <row r="33" spans="1:6">
      <c r="A33"/>
    </row>
    <row r="34" spans="1:6">
      <c r="A34"/>
      <c r="B34" s="10" t="s">
        <v>30</v>
      </c>
      <c r="C34" s="10"/>
      <c r="D34" s="10"/>
      <c r="E34" s="10"/>
      <c r="F34" s="10"/>
    </row>
    <row r="35" spans="1:6">
      <c r="A35"/>
      <c r="B35" s="10" t="s">
        <v>99</v>
      </c>
      <c r="C35" s="10"/>
      <c r="D35" s="10"/>
      <c r="E35" s="10"/>
      <c r="F35" s="10"/>
    </row>
    <row r="36" spans="1:6">
      <c r="A36"/>
      <c r="B36" s="10" t="s">
        <v>112</v>
      </c>
      <c r="C36" s="10"/>
      <c r="D36" s="10"/>
      <c r="E36" s="10"/>
      <c r="F36" s="10"/>
    </row>
    <row r="37" spans="1:6">
      <c r="A37"/>
      <c r="B37" s="10" t="s">
        <v>125</v>
      </c>
      <c r="C37" s="10"/>
      <c r="D37" s="10"/>
      <c r="E37" s="10"/>
      <c r="F37" s="10"/>
    </row>
    <row r="38" spans="1:6">
      <c r="A38"/>
      <c r="B38" s="10" t="s">
        <v>242</v>
      </c>
      <c r="C38" s="10"/>
      <c r="D38" s="10"/>
      <c r="E38" s="10"/>
      <c r="F38" s="10"/>
    </row>
    <row r="39" spans="1:6">
      <c r="A39"/>
      <c r="B39" t="s">
        <v>126</v>
      </c>
      <c r="C39" t="s">
        <v>259</v>
      </c>
      <c r="D39" t="s">
        <v>260</v>
      </c>
      <c r="E39" t="s">
        <v>36</v>
      </c>
      <c r="F39" t="s">
        <v>37</v>
      </c>
    </row>
    <row r="40" spans="1:6">
      <c r="A40"/>
      <c r="B40" t="s">
        <v>39</v>
      </c>
      <c r="C40">
        <v>192704</v>
      </c>
      <c r="D40">
        <v>265532</v>
      </c>
      <c r="E40">
        <f>D40-C40</f>
        <v>72828</v>
      </c>
      <c r="F40">
        <f>E40/C40</f>
        <v>0.37792676851544338</v>
      </c>
    </row>
    <row r="41" spans="1:6">
      <c r="A41"/>
      <c r="B41" t="s">
        <v>9</v>
      </c>
      <c r="C41">
        <v>32501</v>
      </c>
      <c r="D41">
        <v>36372</v>
      </c>
      <c r="E41">
        <f t="shared" ref="E41:E48" si="2">D41-C41</f>
        <v>3871</v>
      </c>
      <c r="F41">
        <f t="shared" ref="F41:F48" si="3">E41/C41</f>
        <v>0.11910402756838251</v>
      </c>
    </row>
    <row r="42" spans="1:6">
      <c r="A42"/>
      <c r="B42" t="s">
        <v>118</v>
      </c>
      <c r="C42">
        <v>0</v>
      </c>
      <c r="D42">
        <v>0</v>
      </c>
      <c r="E42">
        <f t="shared" si="2"/>
        <v>0</v>
      </c>
      <c r="F42">
        <v>0</v>
      </c>
    </row>
    <row r="43" spans="1:6">
      <c r="A43"/>
      <c r="B43" t="s">
        <v>95</v>
      </c>
      <c r="C43">
        <v>99996</v>
      </c>
      <c r="D43">
        <v>146426</v>
      </c>
      <c r="E43">
        <f t="shared" si="2"/>
        <v>46430</v>
      </c>
      <c r="F43">
        <f t="shared" si="3"/>
        <v>0.46431857274290972</v>
      </c>
    </row>
    <row r="44" spans="1:6">
      <c r="A44"/>
      <c r="B44" t="s">
        <v>127</v>
      </c>
      <c r="C44">
        <v>0</v>
      </c>
      <c r="D44">
        <v>0</v>
      </c>
      <c r="E44">
        <f t="shared" si="2"/>
        <v>0</v>
      </c>
      <c r="F44">
        <v>0</v>
      </c>
    </row>
    <row r="45" spans="1:6">
      <c r="A45"/>
      <c r="B45" t="s">
        <v>128</v>
      </c>
      <c r="C45">
        <v>0</v>
      </c>
      <c r="D45">
        <v>1</v>
      </c>
      <c r="E45">
        <f t="shared" si="2"/>
        <v>1</v>
      </c>
      <c r="F45">
        <v>1</v>
      </c>
    </row>
    <row r="46" spans="1:6">
      <c r="A46"/>
      <c r="B46" t="s">
        <v>123</v>
      </c>
      <c r="C46">
        <v>15427</v>
      </c>
      <c r="D46">
        <v>12197</v>
      </c>
      <c r="E46">
        <f t="shared" si="2"/>
        <v>-3230</v>
      </c>
      <c r="F46">
        <f t="shared" si="3"/>
        <v>-0.20937317689764698</v>
      </c>
    </row>
    <row r="47" spans="1:6">
      <c r="A47"/>
      <c r="B47" t="s">
        <v>124</v>
      </c>
      <c r="C47">
        <v>0</v>
      </c>
      <c r="D47">
        <v>0</v>
      </c>
      <c r="E47">
        <f t="shared" si="2"/>
        <v>0</v>
      </c>
      <c r="F47">
        <v>0</v>
      </c>
    </row>
    <row r="48" spans="1:6">
      <c r="A48"/>
      <c r="B48" t="s">
        <v>20</v>
      </c>
      <c r="C48">
        <f>SUM(C40:C47)</f>
        <v>340628</v>
      </c>
      <c r="D48">
        <f>SUM(D40:D47)</f>
        <v>460528</v>
      </c>
      <c r="E48">
        <f t="shared" si="2"/>
        <v>119900</v>
      </c>
      <c r="F48">
        <f t="shared" si="3"/>
        <v>0.35199689984381788</v>
      </c>
    </row>
    <row r="49" spans="1:12">
      <c r="A49"/>
      <c r="B49" t="s">
        <v>75</v>
      </c>
    </row>
    <row r="50" spans="1:12">
      <c r="A50"/>
    </row>
    <row r="51" spans="1:12">
      <c r="A51"/>
    </row>
    <row r="52" spans="1:12">
      <c r="A52"/>
    </row>
    <row r="53" spans="1:12">
      <c r="A53"/>
    </row>
    <row r="54" spans="1:12">
      <c r="A54"/>
      <c r="B54" s="10" t="s">
        <v>30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>
      <c r="A55"/>
      <c r="B55" s="10" t="s">
        <v>99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>
      <c r="A56"/>
      <c r="B56" s="10" t="s">
        <v>129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>
      <c r="A57"/>
      <c r="B57" s="10" t="s">
        <v>243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>
      <c r="A58"/>
      <c r="B58" t="s">
        <v>130</v>
      </c>
      <c r="C58" t="s">
        <v>39</v>
      </c>
      <c r="D58" t="s">
        <v>6</v>
      </c>
      <c r="E58" t="s">
        <v>9</v>
      </c>
      <c r="F58" t="s">
        <v>98</v>
      </c>
      <c r="G58" t="s">
        <v>131</v>
      </c>
      <c r="H58" t="s">
        <v>119</v>
      </c>
      <c r="I58" t="s">
        <v>216</v>
      </c>
      <c r="J58" t="s">
        <v>95</v>
      </c>
      <c r="K58" t="s">
        <v>132</v>
      </c>
      <c r="L58" t="s">
        <v>19</v>
      </c>
    </row>
    <row r="59" spans="1:12">
      <c r="A59"/>
      <c r="B59" t="s">
        <v>244</v>
      </c>
      <c r="C59">
        <v>116107</v>
      </c>
      <c r="D59">
        <v>0</v>
      </c>
      <c r="E59">
        <v>14299</v>
      </c>
      <c r="F59">
        <v>0</v>
      </c>
      <c r="G59">
        <v>0</v>
      </c>
      <c r="H59">
        <v>6118</v>
      </c>
      <c r="I59">
        <v>0</v>
      </c>
      <c r="J59">
        <v>71888</v>
      </c>
      <c r="K59">
        <v>0</v>
      </c>
      <c r="L59">
        <f>SUM(C59:K59)</f>
        <v>208412</v>
      </c>
    </row>
    <row r="60" spans="1:12">
      <c r="A60"/>
      <c r="B60" t="s">
        <v>245</v>
      </c>
      <c r="C60">
        <v>80199</v>
      </c>
      <c r="D60">
        <v>0</v>
      </c>
      <c r="E60">
        <v>13929</v>
      </c>
      <c r="F60">
        <v>0</v>
      </c>
      <c r="G60">
        <v>0</v>
      </c>
      <c r="H60">
        <v>4030</v>
      </c>
      <c r="I60">
        <v>0</v>
      </c>
      <c r="J60">
        <v>41239</v>
      </c>
      <c r="K60">
        <v>0</v>
      </c>
      <c r="L60">
        <f t="shared" ref="L60:L61" si="4">SUM(C60:K60)</f>
        <v>139397</v>
      </c>
    </row>
    <row r="61" spans="1:12">
      <c r="A61"/>
      <c r="B61" t="s">
        <v>246</v>
      </c>
      <c r="C61">
        <v>69226</v>
      </c>
      <c r="D61">
        <v>0</v>
      </c>
      <c r="E61">
        <v>8144</v>
      </c>
      <c r="F61">
        <v>0</v>
      </c>
      <c r="G61">
        <v>1</v>
      </c>
      <c r="H61">
        <v>2049</v>
      </c>
      <c r="J61">
        <v>33299</v>
      </c>
      <c r="K61">
        <v>0</v>
      </c>
      <c r="L61">
        <f t="shared" si="4"/>
        <v>112719</v>
      </c>
    </row>
    <row r="62" spans="1:12">
      <c r="A62"/>
      <c r="B62" t="s">
        <v>19</v>
      </c>
      <c r="C62">
        <f>SUM(C59:C61)</f>
        <v>265532</v>
      </c>
      <c r="D62">
        <f t="shared" ref="D62:L62" si="5">SUM(D59:D61)</f>
        <v>0</v>
      </c>
      <c r="E62">
        <f t="shared" si="5"/>
        <v>36372</v>
      </c>
      <c r="F62">
        <f t="shared" si="5"/>
        <v>0</v>
      </c>
      <c r="G62">
        <f t="shared" si="5"/>
        <v>1</v>
      </c>
      <c r="H62">
        <f t="shared" si="5"/>
        <v>12197</v>
      </c>
      <c r="I62">
        <f>SUM(I59:I61)</f>
        <v>0</v>
      </c>
      <c r="J62">
        <f t="shared" si="5"/>
        <v>146426</v>
      </c>
      <c r="K62">
        <f t="shared" si="5"/>
        <v>0</v>
      </c>
      <c r="L62">
        <f t="shared" si="5"/>
        <v>460528</v>
      </c>
    </row>
    <row r="63" spans="1:12">
      <c r="A63"/>
      <c r="B63" t="s">
        <v>75</v>
      </c>
    </row>
    <row r="64" spans="1:12">
      <c r="A64"/>
    </row>
    <row r="65" spans="1:6">
      <c r="A65"/>
    </row>
    <row r="66" spans="1:6">
      <c r="A66"/>
      <c r="B66" s="10" t="s">
        <v>30</v>
      </c>
      <c r="C66" s="10"/>
      <c r="D66" s="10"/>
      <c r="E66" s="10"/>
      <c r="F66" s="10"/>
    </row>
    <row r="67" spans="1:6">
      <c r="A67"/>
      <c r="B67" s="10" t="s">
        <v>109</v>
      </c>
      <c r="C67" s="10"/>
      <c r="D67" s="10"/>
      <c r="E67" s="10"/>
      <c r="F67" s="10"/>
    </row>
    <row r="68" spans="1:6">
      <c r="A68"/>
      <c r="B68" s="10" t="s">
        <v>112</v>
      </c>
      <c r="C68" s="10"/>
      <c r="D68" s="10"/>
      <c r="E68" s="10"/>
      <c r="F68" s="10"/>
    </row>
    <row r="69" spans="1:6">
      <c r="A69"/>
      <c r="B69" s="10" t="s">
        <v>240</v>
      </c>
      <c r="C69" s="10"/>
      <c r="D69" s="10"/>
      <c r="E69" s="10"/>
      <c r="F69" s="10"/>
    </row>
    <row r="70" spans="1:6">
      <c r="A70"/>
    </row>
    <row r="71" spans="1:6">
      <c r="A71"/>
      <c r="B71" t="s">
        <v>89</v>
      </c>
      <c r="C71" t="s">
        <v>244</v>
      </c>
      <c r="D71" t="s">
        <v>245</v>
      </c>
      <c r="E71" t="s">
        <v>246</v>
      </c>
      <c r="F71" t="s">
        <v>19</v>
      </c>
    </row>
    <row r="72" spans="1:6">
      <c r="A72"/>
      <c r="B72" t="s">
        <v>121</v>
      </c>
      <c r="C72">
        <v>22</v>
      </c>
      <c r="D72">
        <v>16</v>
      </c>
      <c r="E72">
        <v>15</v>
      </c>
      <c r="F72">
        <f>SUM(C72:E72)</f>
        <v>53</v>
      </c>
    </row>
    <row r="73" spans="1:6">
      <c r="A73"/>
      <c r="B73" t="s">
        <v>262</v>
      </c>
      <c r="C73">
        <v>18</v>
      </c>
      <c r="D73">
        <v>11</v>
      </c>
      <c r="E73">
        <v>9</v>
      </c>
      <c r="F73">
        <f t="shared" ref="F73:F80" si="6">SUM(C73:E73)</f>
        <v>38</v>
      </c>
    </row>
    <row r="74" spans="1:6">
      <c r="A74"/>
      <c r="B74" t="s">
        <v>9</v>
      </c>
      <c r="C74">
        <v>3</v>
      </c>
      <c r="D74">
        <v>3</v>
      </c>
      <c r="E74">
        <v>2</v>
      </c>
      <c r="F74">
        <f t="shared" si="6"/>
        <v>8</v>
      </c>
    </row>
    <row r="75" spans="1:6">
      <c r="A75"/>
      <c r="B75" t="s">
        <v>98</v>
      </c>
      <c r="C75">
        <v>0</v>
      </c>
      <c r="D75">
        <v>0</v>
      </c>
      <c r="E75">
        <v>0</v>
      </c>
      <c r="F75">
        <f t="shared" si="6"/>
        <v>0</v>
      </c>
    </row>
    <row r="76" spans="1:6">
      <c r="A76"/>
      <c r="B76" t="s">
        <v>133</v>
      </c>
      <c r="C76">
        <v>0</v>
      </c>
      <c r="D76">
        <v>0</v>
      </c>
      <c r="E76">
        <v>1</v>
      </c>
      <c r="F76">
        <f t="shared" si="6"/>
        <v>1</v>
      </c>
    </row>
    <row r="77" spans="1:6">
      <c r="A77"/>
      <c r="B77" t="s">
        <v>123</v>
      </c>
      <c r="C77">
        <v>11</v>
      </c>
      <c r="D77">
        <v>13</v>
      </c>
      <c r="E77">
        <v>12</v>
      </c>
      <c r="F77">
        <f t="shared" si="6"/>
        <v>36</v>
      </c>
    </row>
    <row r="78" spans="1:6">
      <c r="A78"/>
      <c r="B78" t="s">
        <v>132</v>
      </c>
      <c r="C78">
        <v>0</v>
      </c>
      <c r="D78">
        <v>0</v>
      </c>
      <c r="E78">
        <v>0</v>
      </c>
      <c r="F78">
        <f t="shared" si="6"/>
        <v>0</v>
      </c>
    </row>
    <row r="79" spans="1:6">
      <c r="A79"/>
      <c r="B79" t="s">
        <v>134</v>
      </c>
      <c r="C79">
        <v>0</v>
      </c>
      <c r="D79">
        <v>0</v>
      </c>
      <c r="E79">
        <v>0</v>
      </c>
      <c r="F79">
        <f t="shared" si="6"/>
        <v>0</v>
      </c>
    </row>
    <row r="80" spans="1:6">
      <c r="A80"/>
      <c r="B80" t="s">
        <v>20</v>
      </c>
      <c r="C80">
        <f>SUM(C72:C79)</f>
        <v>54</v>
      </c>
      <c r="D80">
        <f t="shared" ref="D80:E80" si="7">SUM(D72:D79)</f>
        <v>43</v>
      </c>
      <c r="E80">
        <f t="shared" si="7"/>
        <v>39</v>
      </c>
      <c r="F80">
        <f t="shared" si="6"/>
        <v>136</v>
      </c>
    </row>
    <row r="81" spans="1:7">
      <c r="A81"/>
      <c r="B81" t="s">
        <v>75</v>
      </c>
    </row>
    <row r="82" spans="1:7">
      <c r="A82"/>
      <c r="B82" s="10" t="s">
        <v>265</v>
      </c>
      <c r="C82" s="10"/>
      <c r="D82" s="10"/>
      <c r="E82" s="10"/>
      <c r="F82" s="10"/>
    </row>
    <row r="83" spans="1:7">
      <c r="A83"/>
    </row>
    <row r="84" spans="1:7">
      <c r="A84"/>
    </row>
    <row r="85" spans="1:7">
      <c r="A85"/>
    </row>
    <row r="86" spans="1:7">
      <c r="A86"/>
      <c r="B86" s="10" t="s">
        <v>30</v>
      </c>
      <c r="C86" s="10"/>
      <c r="D86" s="10"/>
      <c r="E86" s="10"/>
      <c r="F86" s="10"/>
    </row>
    <row r="87" spans="1:7">
      <c r="A87"/>
      <c r="B87" s="10" t="s">
        <v>109</v>
      </c>
      <c r="C87" s="10"/>
      <c r="D87" s="10"/>
      <c r="E87" s="10"/>
      <c r="F87" s="10"/>
    </row>
    <row r="88" spans="1:7">
      <c r="A88"/>
      <c r="B88" s="10" t="s">
        <v>112</v>
      </c>
      <c r="C88" s="10"/>
      <c r="D88" s="10"/>
      <c r="E88" s="10"/>
      <c r="F88" s="10"/>
    </row>
    <row r="89" spans="1:7">
      <c r="A89"/>
      <c r="B89" s="10" t="s">
        <v>247</v>
      </c>
      <c r="C89" s="10"/>
      <c r="D89" s="10"/>
      <c r="E89" s="10"/>
      <c r="F89" s="10"/>
    </row>
    <row r="90" spans="1:7">
      <c r="A90"/>
    </row>
    <row r="91" spans="1:7">
      <c r="A91"/>
      <c r="B91" t="s">
        <v>89</v>
      </c>
      <c r="C91" t="s">
        <v>259</v>
      </c>
      <c r="D91" t="s">
        <v>263</v>
      </c>
      <c r="E91" t="s">
        <v>71</v>
      </c>
      <c r="F91" t="s">
        <v>267</v>
      </c>
    </row>
    <row r="92" spans="1:7">
      <c r="A92"/>
      <c r="B92" t="s">
        <v>121</v>
      </c>
      <c r="C92">
        <v>42</v>
      </c>
      <c r="D92">
        <v>53</v>
      </c>
      <c r="E92">
        <f>D92-C92</f>
        <v>11</v>
      </c>
      <c r="F92">
        <f>E92/C92</f>
        <v>0.26190476190476192</v>
      </c>
    </row>
    <row r="93" spans="1:7">
      <c r="A93"/>
      <c r="B93" t="s">
        <v>262</v>
      </c>
      <c r="C93">
        <v>28</v>
      </c>
      <c r="D93">
        <v>38</v>
      </c>
      <c r="E93">
        <f t="shared" ref="E93:E100" si="8">D93-C93</f>
        <v>10</v>
      </c>
      <c r="F93">
        <f t="shared" ref="F93:F100" si="9">E93/C93</f>
        <v>0.35714285714285715</v>
      </c>
    </row>
    <row r="94" spans="1:7">
      <c r="A94"/>
      <c r="B94" t="s">
        <v>9</v>
      </c>
      <c r="C94">
        <v>7</v>
      </c>
      <c r="D94">
        <v>8</v>
      </c>
      <c r="E94">
        <f t="shared" si="8"/>
        <v>1</v>
      </c>
      <c r="F94">
        <f t="shared" si="9"/>
        <v>0.14285714285714285</v>
      </c>
    </row>
    <row r="95" spans="1:7">
      <c r="A95"/>
      <c r="B95" t="s">
        <v>135</v>
      </c>
      <c r="C95">
        <v>0</v>
      </c>
      <c r="D95">
        <v>0</v>
      </c>
      <c r="E95">
        <f t="shared" si="8"/>
        <v>0</v>
      </c>
      <c r="F95">
        <v>0</v>
      </c>
      <c r="G95" t="s">
        <v>266</v>
      </c>
    </row>
    <row r="96" spans="1:7">
      <c r="A96"/>
      <c r="B96" t="s">
        <v>122</v>
      </c>
      <c r="C96">
        <v>0</v>
      </c>
      <c r="D96">
        <v>1</v>
      </c>
      <c r="E96">
        <f t="shared" si="8"/>
        <v>1</v>
      </c>
      <c r="F96">
        <v>1</v>
      </c>
    </row>
    <row r="97" spans="1:36">
      <c r="A97"/>
      <c r="B97" t="s">
        <v>123</v>
      </c>
      <c r="C97">
        <v>38</v>
      </c>
      <c r="D97">
        <v>36</v>
      </c>
      <c r="E97">
        <f t="shared" si="8"/>
        <v>-2</v>
      </c>
      <c r="F97">
        <f t="shared" si="9"/>
        <v>-5.2631578947368418E-2</v>
      </c>
    </row>
    <row r="98" spans="1:36">
      <c r="A98"/>
      <c r="B98" t="s">
        <v>34</v>
      </c>
      <c r="C98">
        <v>0</v>
      </c>
      <c r="D98">
        <v>0</v>
      </c>
      <c r="E98">
        <f t="shared" si="8"/>
        <v>0</v>
      </c>
      <c r="F98">
        <v>0</v>
      </c>
      <c r="G98" t="s">
        <v>266</v>
      </c>
    </row>
    <row r="99" spans="1:36">
      <c r="A99"/>
      <c r="B99" t="s">
        <v>136</v>
      </c>
      <c r="C99">
        <v>0</v>
      </c>
      <c r="D99">
        <v>0</v>
      </c>
      <c r="E99">
        <f t="shared" si="8"/>
        <v>0</v>
      </c>
      <c r="F99">
        <v>0</v>
      </c>
      <c r="G99" t="s">
        <v>266</v>
      </c>
    </row>
    <row r="100" spans="1:36">
      <c r="A100"/>
      <c r="B100" t="s">
        <v>20</v>
      </c>
      <c r="C100">
        <f>SUM(C92:C99)</f>
        <v>115</v>
      </c>
      <c r="D100">
        <f>SUM(D92:D99)</f>
        <v>136</v>
      </c>
      <c r="E100">
        <f t="shared" si="8"/>
        <v>21</v>
      </c>
      <c r="F100">
        <f t="shared" si="9"/>
        <v>0.18260869565217391</v>
      </c>
    </row>
    <row r="101" spans="1:36" s="6" customFormat="1">
      <c r="B101" s="9" t="s">
        <v>75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s="6" customFormat="1"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</sheetData>
  <mergeCells count="25">
    <mergeCell ref="B89:F89"/>
    <mergeCell ref="B55:L55"/>
    <mergeCell ref="B2:G2"/>
    <mergeCell ref="B3:G3"/>
    <mergeCell ref="B4:G4"/>
    <mergeCell ref="B5:G5"/>
    <mergeCell ref="B20:C20"/>
    <mergeCell ref="B34:F34"/>
    <mergeCell ref="B35:F35"/>
    <mergeCell ref="B36:F36"/>
    <mergeCell ref="B37:F37"/>
    <mergeCell ref="B38:F38"/>
    <mergeCell ref="B54:L54"/>
    <mergeCell ref="B18:G18"/>
    <mergeCell ref="B17:G17"/>
    <mergeCell ref="B69:F69"/>
    <mergeCell ref="B82:F82"/>
    <mergeCell ref="B86:F86"/>
    <mergeCell ref="B87:F87"/>
    <mergeCell ref="B88:F88"/>
    <mergeCell ref="B56:L56"/>
    <mergeCell ref="B57:L57"/>
    <mergeCell ref="B66:F66"/>
    <mergeCell ref="B67:F67"/>
    <mergeCell ref="B68:F68"/>
  </mergeCells>
  <pageMargins left="0.7" right="0.7" top="0.75" bottom="0.75" header="0.3" footer="0.3"/>
  <pageSetup scale="26" orientation="portrait" verticalDpi="0" r:id="rId1"/>
  <ignoredErrors>
    <ignoredError sqref="E15" formula="1"/>
    <ignoredError sqref="C48:D48 C100:D100 C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40"/>
  <sheetViews>
    <sheetView view="pageBreakPreview" zoomScale="60" zoomScaleNormal="100" workbookViewId="0">
      <selection activeCell="J12" sqref="J12"/>
    </sheetView>
  </sheetViews>
  <sheetFormatPr baseColWidth="10" defaultRowHeight="15"/>
  <cols>
    <col min="1" max="1" width="11.5703125" style="6"/>
    <col min="3" max="3" width="13.5703125" customWidth="1"/>
    <col min="4" max="4" width="14.5703125" customWidth="1"/>
    <col min="5" max="5" width="15.42578125" customWidth="1"/>
    <col min="6" max="6" width="15.5703125" customWidth="1"/>
    <col min="7" max="7" width="15.85546875" customWidth="1"/>
    <col min="8" max="21" width="11.5703125" style="6"/>
  </cols>
  <sheetData>
    <row r="1" spans="1:8">
      <c r="A1"/>
      <c r="H1"/>
    </row>
    <row r="2" spans="1:8">
      <c r="A2"/>
      <c r="H2"/>
    </row>
    <row r="3" spans="1:8">
      <c r="A3"/>
      <c r="H3"/>
    </row>
    <row r="4" spans="1:8">
      <c r="A4"/>
      <c r="H4"/>
    </row>
    <row r="5" spans="1:8">
      <c r="A5"/>
      <c r="H5"/>
    </row>
    <row r="6" spans="1:8" s="6" customFormat="1">
      <c r="A6"/>
      <c r="B6"/>
      <c r="C6"/>
      <c r="D6"/>
      <c r="E6"/>
      <c r="F6"/>
      <c r="G6"/>
      <c r="H6"/>
    </row>
    <row r="7" spans="1:8" s="6" customFormat="1">
      <c r="A7"/>
      <c r="B7" s="10" t="s">
        <v>261</v>
      </c>
      <c r="C7" s="10"/>
      <c r="D7" s="10"/>
      <c r="E7" s="10"/>
      <c r="F7" s="10"/>
      <c r="G7" s="10"/>
      <c r="H7"/>
    </row>
    <row r="8" spans="1:8">
      <c r="A8"/>
      <c r="B8" s="10" t="s">
        <v>84</v>
      </c>
      <c r="C8" s="10"/>
      <c r="D8" s="10" t="s">
        <v>31</v>
      </c>
      <c r="E8" s="10"/>
      <c r="F8" s="10" t="s">
        <v>32</v>
      </c>
      <c r="G8" s="10"/>
      <c r="H8"/>
    </row>
    <row r="9" spans="1:8">
      <c r="A9"/>
      <c r="B9" s="10"/>
      <c r="C9" s="10"/>
      <c r="D9" t="s">
        <v>259</v>
      </c>
      <c r="E9" t="s">
        <v>260</v>
      </c>
      <c r="F9" t="s">
        <v>102</v>
      </c>
      <c r="G9" t="s">
        <v>103</v>
      </c>
      <c r="H9"/>
    </row>
    <row r="10" spans="1:8">
      <c r="A10"/>
      <c r="B10" s="10" t="s">
        <v>33</v>
      </c>
      <c r="C10" s="10"/>
      <c r="D10">
        <f>+'COMPARATIVO EMB.'!N12</f>
        <v>1361</v>
      </c>
      <c r="E10">
        <f>+'COMPARATIVO EMB.'!N13</f>
        <v>1323</v>
      </c>
      <c r="F10">
        <f>E10-D10</f>
        <v>-38</v>
      </c>
      <c r="G10">
        <f>F10/D10</f>
        <v>-2.7920646583394562E-2</v>
      </c>
      <c r="H10"/>
    </row>
    <row r="11" spans="1:8">
      <c r="A11"/>
      <c r="B11" s="10" t="s">
        <v>222</v>
      </c>
      <c r="C11" s="10" t="s">
        <v>223</v>
      </c>
      <c r="D11" s="10">
        <f>+'CARGAS G.'!B41</f>
        <v>6740083.2999999998</v>
      </c>
      <c r="E11" s="10">
        <f>+'CARGAS G.'!C41</f>
        <v>7209985</v>
      </c>
      <c r="F11" s="10">
        <f>E11-D11</f>
        <v>469901.70000000019</v>
      </c>
      <c r="G11" s="10">
        <f>F11/D11</f>
        <v>6.9717491473733004E-2</v>
      </c>
      <c r="H11"/>
    </row>
    <row r="12" spans="1:8">
      <c r="A12"/>
      <c r="B12" s="10"/>
      <c r="C12" s="10"/>
      <c r="D12" s="10"/>
      <c r="E12" s="10"/>
      <c r="F12" s="10"/>
      <c r="G12" s="10"/>
      <c r="H12"/>
    </row>
    <row r="13" spans="1:8">
      <c r="A13"/>
      <c r="B13" s="10" t="s">
        <v>224</v>
      </c>
      <c r="C13" s="10" t="s">
        <v>225</v>
      </c>
      <c r="D13" s="10">
        <f>+'CARGAS G.'!B48</f>
        <v>1527039</v>
      </c>
      <c r="E13" s="10">
        <f>+'CARGAS G.'!C48</f>
        <v>1226917</v>
      </c>
      <c r="F13" s="10">
        <f t="shared" ref="F13" si="0">E13-D13</f>
        <v>-300122</v>
      </c>
      <c r="G13" s="10">
        <f>F13/D13</f>
        <v>-0.19653852979524425</v>
      </c>
      <c r="H13"/>
    </row>
    <row r="14" spans="1:8">
      <c r="A14"/>
      <c r="B14" s="10"/>
      <c r="C14" s="10"/>
      <c r="D14" s="10"/>
      <c r="E14" s="10"/>
      <c r="F14" s="10"/>
      <c r="G14" s="10"/>
      <c r="H14"/>
    </row>
    <row r="15" spans="1:8">
      <c r="A15"/>
      <c r="B15" s="10"/>
      <c r="C15" s="10" t="s">
        <v>226</v>
      </c>
      <c r="D15" s="10">
        <f>+'CARGAS G.'!B53</f>
        <v>1355080</v>
      </c>
      <c r="E15" s="10">
        <f>+'CARGAS G.'!C53</f>
        <v>1332427</v>
      </c>
      <c r="F15" s="10">
        <f t="shared" ref="F15" si="1">E15-D15</f>
        <v>-22653</v>
      </c>
      <c r="G15" s="10">
        <f>F15/D15</f>
        <v>-1.6717094193700741E-2</v>
      </c>
      <c r="H15"/>
    </row>
    <row r="16" spans="1:8">
      <c r="A16"/>
      <c r="B16" s="10"/>
      <c r="C16" s="10"/>
      <c r="D16" s="10"/>
      <c r="E16" s="10"/>
      <c r="F16" s="10"/>
      <c r="G16" s="10"/>
      <c r="H16"/>
    </row>
    <row r="17" spans="1:8">
      <c r="A17"/>
      <c r="B17" s="10"/>
      <c r="C17" s="10" t="s">
        <v>227</v>
      </c>
      <c r="D17" s="10">
        <f>+'CARGAS G.'!B55</f>
        <v>9622202.3000000007</v>
      </c>
      <c r="E17" s="10">
        <f>+'CARGAS G.'!C55</f>
        <v>9769329</v>
      </c>
      <c r="F17" s="10">
        <f t="shared" ref="F17" si="2">E17-D17</f>
        <v>147126.69999999925</v>
      </c>
      <c r="G17" s="10">
        <f>F17/D17</f>
        <v>1.5290335352853603E-2</v>
      </c>
      <c r="H17"/>
    </row>
    <row r="18" spans="1:8">
      <c r="A18"/>
      <c r="B18" s="10"/>
      <c r="C18" s="10"/>
      <c r="D18" s="10"/>
      <c r="E18" s="10"/>
      <c r="F18" s="10"/>
      <c r="G18" s="10"/>
      <c r="H18"/>
    </row>
    <row r="19" spans="1:8">
      <c r="A19"/>
      <c r="B19" s="10" t="s">
        <v>228</v>
      </c>
      <c r="C19" s="10"/>
      <c r="D19" s="10">
        <f>+'CONTENEDORES TEUS'!C71</f>
        <v>543955</v>
      </c>
      <c r="E19" s="10">
        <f>+'CONTENEDORES TEUS'!D71</f>
        <v>571120</v>
      </c>
      <c r="F19" s="10">
        <f t="shared" ref="F19" si="3">E19-D19</f>
        <v>27165</v>
      </c>
      <c r="G19" s="10">
        <f>F19/D19</f>
        <v>4.9939792813743784E-2</v>
      </c>
      <c r="H19"/>
    </row>
    <row r="20" spans="1:8">
      <c r="A20"/>
      <c r="B20" s="10"/>
      <c r="C20" s="10"/>
      <c r="D20" s="10"/>
      <c r="E20" s="10"/>
      <c r="F20" s="10"/>
      <c r="G20" s="10"/>
      <c r="H20"/>
    </row>
    <row r="21" spans="1:8">
      <c r="A21"/>
      <c r="B21" s="10" t="s">
        <v>229</v>
      </c>
      <c r="C21" s="10"/>
      <c r="D21" s="10">
        <f>+PASAJEROS!C48</f>
        <v>340628</v>
      </c>
      <c r="E21" s="10">
        <f>+PASAJEROS!D48</f>
        <v>460528</v>
      </c>
      <c r="F21" s="10">
        <f t="shared" ref="F21" si="4">E21-D21</f>
        <v>119900</v>
      </c>
      <c r="G21" s="10">
        <f>F21/D21</f>
        <v>0.35199689984381788</v>
      </c>
      <c r="H21"/>
    </row>
    <row r="22" spans="1:8">
      <c r="A22"/>
      <c r="B22" s="10"/>
      <c r="C22" s="10"/>
      <c r="D22" s="10"/>
      <c r="E22" s="10"/>
      <c r="F22" s="10"/>
      <c r="G22" s="10"/>
      <c r="H22"/>
    </row>
    <row r="23" spans="1:8">
      <c r="A23"/>
      <c r="B23" s="10" t="s">
        <v>230</v>
      </c>
      <c r="C23" s="10"/>
      <c r="D23" s="10">
        <f>+PASAJEROS!C100</f>
        <v>115</v>
      </c>
      <c r="E23" s="10">
        <f>+PASAJEROS!D100</f>
        <v>136</v>
      </c>
      <c r="F23" s="10">
        <f t="shared" ref="F23" si="5">E23-D23</f>
        <v>21</v>
      </c>
      <c r="G23" s="10">
        <f>F23/D23</f>
        <v>0.18260869565217391</v>
      </c>
      <c r="H23"/>
    </row>
    <row r="24" spans="1:8">
      <c r="A24"/>
      <c r="B24" s="10"/>
      <c r="C24" s="10"/>
      <c r="D24" s="10"/>
      <c r="E24" s="10"/>
      <c r="F24" s="10"/>
      <c r="G24" s="10"/>
      <c r="H24"/>
    </row>
    <row r="25" spans="1:8" s="6" customFormat="1">
      <c r="A25"/>
      <c r="B25" s="10" t="s">
        <v>231</v>
      </c>
      <c r="C25" s="10"/>
      <c r="D25" s="10"/>
      <c r="E25" s="10"/>
      <c r="F25" s="10"/>
      <c r="G25" s="10"/>
      <c r="H25"/>
    </row>
    <row r="26" spans="1:8" s="6" customFormat="1">
      <c r="A26"/>
      <c r="B26" s="10" t="s">
        <v>258</v>
      </c>
      <c r="C26" s="10"/>
      <c r="D26" s="10"/>
      <c r="E26" s="10"/>
      <c r="F26" s="10"/>
      <c r="G26" s="10"/>
      <c r="H26"/>
    </row>
    <row r="27" spans="1:8" s="6" customFormat="1">
      <c r="A27"/>
      <c r="B27"/>
      <c r="C27"/>
      <c r="D27"/>
      <c r="E27"/>
      <c r="F27"/>
      <c r="G27"/>
      <c r="H27"/>
    </row>
    <row r="28" spans="1:8" s="6" customFormat="1">
      <c r="A28"/>
      <c r="B28"/>
      <c r="C28"/>
      <c r="D28"/>
      <c r="E28"/>
      <c r="F28"/>
      <c r="G28"/>
      <c r="H28"/>
    </row>
    <row r="29" spans="1:8" s="6" customFormat="1">
      <c r="A29"/>
      <c r="B29"/>
      <c r="C29"/>
      <c r="D29"/>
      <c r="E29"/>
      <c r="F29"/>
      <c r="G29"/>
      <c r="H29"/>
    </row>
    <row r="30" spans="1:8" s="6" customFormat="1">
      <c r="A30"/>
      <c r="B30"/>
      <c r="C30"/>
      <c r="D30"/>
      <c r="E30"/>
      <c r="F30"/>
      <c r="G30"/>
      <c r="H30"/>
    </row>
    <row r="31" spans="1:8" s="6" customFormat="1">
      <c r="A31"/>
      <c r="B31"/>
      <c r="C31"/>
      <c r="D31"/>
      <c r="E31"/>
      <c r="F31"/>
      <c r="G31"/>
      <c r="H31"/>
    </row>
    <row r="32" spans="1:8" s="6" customFormat="1">
      <c r="A32"/>
      <c r="B32"/>
      <c r="C32"/>
      <c r="D32"/>
      <c r="E32"/>
      <c r="F32"/>
      <c r="G32"/>
      <c r="H32"/>
    </row>
    <row r="33" spans="1:8" s="6" customFormat="1">
      <c r="A33"/>
      <c r="B33"/>
      <c r="C33"/>
      <c r="D33"/>
      <c r="E33"/>
      <c r="F33"/>
      <c r="G33"/>
      <c r="H33"/>
    </row>
    <row r="34" spans="1:8">
      <c r="A34"/>
      <c r="H34"/>
    </row>
    <row r="35" spans="1:8">
      <c r="A35"/>
      <c r="H35"/>
    </row>
    <row r="36" spans="1:8">
      <c r="A36"/>
      <c r="H36"/>
    </row>
    <row r="37" spans="1:8">
      <c r="A37"/>
      <c r="H37"/>
    </row>
    <row r="38" spans="1:8">
      <c r="A38"/>
      <c r="H38"/>
    </row>
    <row r="39" spans="1:8">
      <c r="A39"/>
      <c r="H39"/>
    </row>
    <row r="40" spans="1:8">
      <c r="A40"/>
      <c r="H40"/>
    </row>
  </sheetData>
  <mergeCells count="47">
    <mergeCell ref="B7:G7"/>
    <mergeCell ref="B8:C8"/>
    <mergeCell ref="D8:E8"/>
    <mergeCell ref="F8:G8"/>
    <mergeCell ref="B9:C9"/>
    <mergeCell ref="B10:C10"/>
    <mergeCell ref="G11:G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7:G18"/>
    <mergeCell ref="B15:B16"/>
    <mergeCell ref="C15:C16"/>
    <mergeCell ref="D15:D16"/>
    <mergeCell ref="E15:E16"/>
    <mergeCell ref="F15:F16"/>
    <mergeCell ref="G15:G16"/>
    <mergeCell ref="B17:B18"/>
    <mergeCell ref="C17:C18"/>
    <mergeCell ref="D17:D18"/>
    <mergeCell ref="E17:E18"/>
    <mergeCell ref="F17:F18"/>
    <mergeCell ref="B25:G25"/>
    <mergeCell ref="B26:G26"/>
    <mergeCell ref="B23:C24"/>
    <mergeCell ref="D23:D24"/>
    <mergeCell ref="E23:E24"/>
    <mergeCell ref="F23:F24"/>
    <mergeCell ref="G23:G24"/>
    <mergeCell ref="E19:E20"/>
    <mergeCell ref="F19:F20"/>
    <mergeCell ref="G19:G20"/>
    <mergeCell ref="B21:C22"/>
    <mergeCell ref="D21:D22"/>
    <mergeCell ref="E21:E22"/>
    <mergeCell ref="F21:F22"/>
    <mergeCell ref="G21:G22"/>
    <mergeCell ref="B19:C20"/>
    <mergeCell ref="D19:D20"/>
  </mergeCells>
  <pageMargins left="0.7" right="0.7" top="0.75" bottom="0.75" header="0.3" footer="0.3"/>
  <pageSetup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EMBARCACIONES </vt:lpstr>
      <vt:lpstr>COMPARATIVO EMB.</vt:lpstr>
      <vt:lpstr>Representacion porct.</vt:lpstr>
      <vt:lpstr>CONTENEDORES TEUS</vt:lpstr>
      <vt:lpstr>Contenedores por Unidad</vt:lpstr>
      <vt:lpstr>CARGAS G.</vt:lpstr>
      <vt:lpstr>PASAJEROS</vt:lpstr>
      <vt:lpstr>RESUMEN</vt:lpstr>
      <vt:lpstr>'CARGAS G.'!Área_de_impresión</vt:lpstr>
      <vt:lpstr>'COMPARATIVO EMB.'!Área_de_impresión</vt:lpstr>
      <vt:lpstr>'CONTENEDORES TEUS'!Área_de_impresión</vt:lpstr>
      <vt:lpstr>'EMBARCACIONES '!Área_de_impresión</vt:lpstr>
      <vt:lpstr>PASAJEROS!Área_de_impresión</vt:lpstr>
      <vt:lpstr>'Representacion porct.'!Área_de_impresión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Lenovo</cp:lastModifiedBy>
  <cp:lastPrinted>2024-10-23T01:14:53Z</cp:lastPrinted>
  <dcterms:created xsi:type="dcterms:W3CDTF">2023-01-12T15:54:36Z</dcterms:created>
  <dcterms:modified xsi:type="dcterms:W3CDTF">2024-10-23T01:59:06Z</dcterms:modified>
</cp:coreProperties>
</file>