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D:\Documents\EVIDENCIAS DEL SUB-PORTAL\FINANZAS\Relacion Ingresos &amp; Egresos\2024\"/>
    </mc:Choice>
  </mc:AlternateContent>
  <xr:revisionPtr revIDLastSave="0" documentId="8_{819E43ED-E46F-45B4-8BA2-A5A0D226B80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GRESO Y EGRESO OCT. 2024" sheetId="3" r:id="rId1"/>
    <sheet name="Presup. Aprobado-Ejec OAI " sheetId="5" r:id="rId2"/>
  </sheets>
  <definedNames>
    <definedName name="_xlnm.Print_Area" localSheetId="0">'INGRESO Y EGRESO OCT. 2024'!$A$1:$I$578</definedName>
    <definedName name="_xlnm.Print_Area" localSheetId="1">'Presup. Aprobado-Ejec OAI '!$A$1:$S$85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" i="5" l="1"/>
  <c r="E10" i="5"/>
  <c r="E80" i="5" s="1"/>
  <c r="F10" i="5"/>
  <c r="R10" i="5" s="1"/>
  <c r="G10" i="5"/>
  <c r="G80" i="5" s="1"/>
  <c r="H10" i="5"/>
  <c r="H80" i="5" s="1"/>
  <c r="I10" i="5"/>
  <c r="I80" i="5" s="1"/>
  <c r="J10" i="5"/>
  <c r="J80" i="5" s="1"/>
  <c r="K10" i="5"/>
  <c r="L10" i="5"/>
  <c r="M10" i="5"/>
  <c r="N10" i="5"/>
  <c r="O10" i="5"/>
  <c r="P10" i="5"/>
  <c r="Q10" i="5"/>
  <c r="Q80" i="5" s="1"/>
  <c r="R11" i="5"/>
  <c r="R12" i="5"/>
  <c r="R13" i="5"/>
  <c r="R14" i="5"/>
  <c r="R15" i="5"/>
  <c r="D16" i="5"/>
  <c r="E16" i="5"/>
  <c r="F16" i="5"/>
  <c r="R16" i="5" s="1"/>
  <c r="G16" i="5"/>
  <c r="H16" i="5"/>
  <c r="I16" i="5"/>
  <c r="J16" i="5"/>
  <c r="K16" i="5"/>
  <c r="L16" i="5"/>
  <c r="L80" i="5" s="1"/>
  <c r="M16" i="5"/>
  <c r="M80" i="5" s="1"/>
  <c r="N16" i="5"/>
  <c r="O16" i="5"/>
  <c r="P16" i="5"/>
  <c r="Q16" i="5"/>
  <c r="R17" i="5"/>
  <c r="R18" i="5"/>
  <c r="R19" i="5"/>
  <c r="R20" i="5"/>
  <c r="R21" i="5"/>
  <c r="R22" i="5"/>
  <c r="R23" i="5"/>
  <c r="R24" i="5"/>
  <c r="R25" i="5"/>
  <c r="D26" i="5"/>
  <c r="E26" i="5"/>
  <c r="F26" i="5"/>
  <c r="G26" i="5"/>
  <c r="H26" i="5"/>
  <c r="R26" i="5" s="1"/>
  <c r="I26" i="5"/>
  <c r="J26" i="5"/>
  <c r="K26" i="5"/>
  <c r="L26" i="5"/>
  <c r="M26" i="5"/>
  <c r="N26" i="5"/>
  <c r="N80" i="5" s="1"/>
  <c r="O26" i="5"/>
  <c r="P26" i="5"/>
  <c r="Q26" i="5"/>
  <c r="R27" i="5"/>
  <c r="R28" i="5"/>
  <c r="R29" i="5"/>
  <c r="R30" i="5"/>
  <c r="R31" i="5"/>
  <c r="R32" i="5"/>
  <c r="R33" i="5"/>
  <c r="R34" i="5"/>
  <c r="R35" i="5"/>
  <c r="D36" i="5"/>
  <c r="E36" i="5"/>
  <c r="F36" i="5"/>
  <c r="R36" i="5" s="1"/>
  <c r="G36" i="5"/>
  <c r="H36" i="5"/>
  <c r="I36" i="5"/>
  <c r="J36" i="5"/>
  <c r="K36" i="5"/>
  <c r="L36" i="5"/>
  <c r="M36" i="5"/>
  <c r="N36" i="5"/>
  <c r="O36" i="5"/>
  <c r="P36" i="5"/>
  <c r="Q36" i="5"/>
  <c r="R37" i="5"/>
  <c r="R38" i="5"/>
  <c r="R39" i="5"/>
  <c r="R43" i="5"/>
  <c r="R44" i="5"/>
  <c r="R45" i="5"/>
  <c r="R46" i="5"/>
  <c r="R47" i="5"/>
  <c r="R48" i="5"/>
  <c r="R51" i="5"/>
  <c r="D52" i="5"/>
  <c r="E52" i="5"/>
  <c r="F52" i="5"/>
  <c r="G52" i="5"/>
  <c r="H52" i="5"/>
  <c r="I52" i="5"/>
  <c r="R52" i="5" s="1"/>
  <c r="J52" i="5"/>
  <c r="K52" i="5"/>
  <c r="L52" i="5"/>
  <c r="M52" i="5"/>
  <c r="N52" i="5"/>
  <c r="O52" i="5"/>
  <c r="P52" i="5"/>
  <c r="Q52" i="5"/>
  <c r="R53" i="5"/>
  <c r="R54" i="5"/>
  <c r="R55" i="5"/>
  <c r="R56" i="5"/>
  <c r="R57" i="5"/>
  <c r="R58" i="5"/>
  <c r="R59" i="5"/>
  <c r="R60" i="5"/>
  <c r="R61" i="5"/>
  <c r="D62" i="5"/>
  <c r="E62" i="5"/>
  <c r="F62" i="5"/>
  <c r="G62" i="5"/>
  <c r="R62" i="5" s="1"/>
  <c r="H62" i="5"/>
  <c r="I62" i="5"/>
  <c r="J62" i="5"/>
  <c r="K62" i="5"/>
  <c r="K80" i="5" s="1"/>
  <c r="L62" i="5"/>
  <c r="M62" i="5"/>
  <c r="N62" i="5"/>
  <c r="O62" i="5"/>
  <c r="P62" i="5"/>
  <c r="P80" i="5" s="1"/>
  <c r="Q62" i="5"/>
  <c r="R63" i="5"/>
  <c r="R64" i="5"/>
  <c r="R65" i="5"/>
  <c r="D66" i="5"/>
  <c r="E66" i="5"/>
  <c r="F66" i="5"/>
  <c r="G66" i="5"/>
  <c r="R66" i="5" s="1"/>
  <c r="H66" i="5"/>
  <c r="I66" i="5"/>
  <c r="J66" i="5"/>
  <c r="K66" i="5"/>
  <c r="L66" i="5"/>
  <c r="M66" i="5"/>
  <c r="N66" i="5"/>
  <c r="O66" i="5"/>
  <c r="P66" i="5"/>
  <c r="Q66" i="5"/>
  <c r="R67" i="5"/>
  <c r="R68" i="5"/>
  <c r="R69" i="5"/>
  <c r="R70" i="5"/>
  <c r="D71" i="5"/>
  <c r="E71" i="5"/>
  <c r="R71" i="5"/>
  <c r="R72" i="5"/>
  <c r="R73" i="5"/>
  <c r="R74" i="5"/>
  <c r="D75" i="5"/>
  <c r="E75" i="5"/>
  <c r="F75" i="5"/>
  <c r="G75" i="5"/>
  <c r="H75" i="5"/>
  <c r="R75" i="5" s="1"/>
  <c r="I75" i="5"/>
  <c r="J75" i="5"/>
  <c r="K75" i="5"/>
  <c r="R76" i="5"/>
  <c r="R77" i="5"/>
  <c r="R78" i="5"/>
  <c r="R79" i="5"/>
  <c r="D80" i="5"/>
  <c r="O80" i="5"/>
  <c r="R80" i="5" l="1"/>
  <c r="F80" i="5"/>
</calcChain>
</file>

<file path=xl/sharedStrings.xml><?xml version="1.0" encoding="utf-8"?>
<sst xmlns="http://schemas.openxmlformats.org/spreadsheetml/2006/main" count="1029" uniqueCount="546">
  <si>
    <t>US/RD$</t>
  </si>
  <si>
    <t>PUERTO</t>
  </si>
  <si>
    <t>REFERENCIA</t>
  </si>
  <si>
    <t>FECHA</t>
  </si>
  <si>
    <t>VALOR US$</t>
  </si>
  <si>
    <t>TOTAL RD$</t>
  </si>
  <si>
    <t>TOTAL GENERAL</t>
  </si>
  <si>
    <t>DEPOSITOS EN TRANSITOS</t>
  </si>
  <si>
    <t>CONCEPTO</t>
  </si>
  <si>
    <t>VALOR RD$</t>
  </si>
  <si>
    <t>CUENTA OPERACIONES No. 010-500107-4</t>
  </si>
  <si>
    <t>DEPOSITOS BANCARIOS</t>
  </si>
  <si>
    <t>CUENTA DOLAR No. 010-238720-6</t>
  </si>
  <si>
    <t>CUENTA NOMINA No. 010-500126-0</t>
  </si>
  <si>
    <t>VALOR</t>
  </si>
  <si>
    <t>TOTAL</t>
  </si>
  <si>
    <t>OFIC.CENT.</t>
  </si>
  <si>
    <t>CUENTA OPERACIONES</t>
  </si>
  <si>
    <t>PUERTO LUPERON</t>
  </si>
  <si>
    <t xml:space="preserve">TASA </t>
  </si>
  <si>
    <t>FECHA INGRESO</t>
  </si>
  <si>
    <t>DESCRIPCION</t>
  </si>
  <si>
    <t>Cta # 010-500107-4</t>
  </si>
  <si>
    <t>CONCILIACION DE CUENTA NOMINA</t>
  </si>
  <si>
    <t>Cta # 010-500126-0</t>
  </si>
  <si>
    <t xml:space="preserve"> TOTAL </t>
  </si>
  <si>
    <t>LA CANA</t>
  </si>
  <si>
    <t>PAGO ACH</t>
  </si>
  <si>
    <t xml:space="preserve">  PAGOS ACH</t>
  </si>
  <si>
    <t>PUERTO PLATA</t>
  </si>
  <si>
    <t xml:space="preserve">TOTAL GENERAL </t>
  </si>
  <si>
    <t>PRIMA POSITIVA</t>
  </si>
  <si>
    <t>Cuenta No.010-238720-6 Banco de Reservas</t>
  </si>
  <si>
    <t>0201-000082</t>
  </si>
  <si>
    <t>CUENTA DÓLAR</t>
  </si>
  <si>
    <t>SAN PEDRO</t>
  </si>
  <si>
    <t>SUBTOTAL</t>
  </si>
  <si>
    <t>CHEQUES REINTEGRADO</t>
  </si>
  <si>
    <t>No.CHEQUE</t>
  </si>
  <si>
    <t>BENEFICIARIO</t>
  </si>
  <si>
    <t>SAMANA</t>
  </si>
  <si>
    <t>OFICINA CENTRAL</t>
  </si>
  <si>
    <t>BOCA CHICA</t>
  </si>
  <si>
    <t>LUPERON</t>
  </si>
  <si>
    <t>AZUA</t>
  </si>
  <si>
    <t>BARAHONA</t>
  </si>
  <si>
    <t>MANZANILLO</t>
  </si>
  <si>
    <t>CALDERA BANI</t>
  </si>
  <si>
    <t>030345-1</t>
  </si>
  <si>
    <t>LA ROMANA</t>
  </si>
  <si>
    <t>REF.</t>
  </si>
  <si>
    <t>CR CTA CTE</t>
  </si>
  <si>
    <t>SAN PEDRO DE MACORIS</t>
  </si>
  <si>
    <t>RELACION DE TRANSFERENCIAS ACH. RECIBIDAS DE TERCEROS</t>
  </si>
  <si>
    <t>HAINA OCCIDENTAL</t>
  </si>
  <si>
    <t>ACH</t>
  </si>
  <si>
    <t xml:space="preserve">DEPOSITO </t>
  </si>
  <si>
    <t xml:space="preserve">Numero </t>
  </si>
  <si>
    <t>Fecha</t>
  </si>
  <si>
    <t>Beneficiario</t>
  </si>
  <si>
    <t>Concepto</t>
  </si>
  <si>
    <t xml:space="preserve">Cuenta </t>
  </si>
  <si>
    <t>Monto</t>
  </si>
  <si>
    <t>SIND. NAC. TRABAJADORES Y EMPLEADOS DE APORDOM</t>
  </si>
  <si>
    <t>INSTITUTO DE AUXILIOS Y VIVIENDA (INAVI)</t>
  </si>
  <si>
    <t>*** ANULADO ***</t>
  </si>
  <si>
    <t>JOHANNY MARIA CARREÑO PIMENTEL</t>
  </si>
  <si>
    <t>PAGO RETENCION A EMPLEADOS</t>
  </si>
  <si>
    <t>REPOSICION DE CAJA CHICA</t>
  </si>
  <si>
    <t>PRESTACIONES LABORALES</t>
  </si>
  <si>
    <t>DONACIONES</t>
  </si>
  <si>
    <t>NOMINA</t>
  </si>
  <si>
    <t>50 000,00</t>
  </si>
  <si>
    <t>ANYARLENE BERGES PEÑA</t>
  </si>
  <si>
    <t>DIETA CONSEJO ADM.</t>
  </si>
  <si>
    <t>15 000,00</t>
  </si>
  <si>
    <t>00305-6</t>
  </si>
  <si>
    <t>20020447-1</t>
  </si>
  <si>
    <t>020450-1</t>
  </si>
  <si>
    <t>631977866-6</t>
  </si>
  <si>
    <t>310060524-5</t>
  </si>
  <si>
    <t>631976601-6</t>
  </si>
  <si>
    <t>30090518-8</t>
  </si>
  <si>
    <t>638657003-6</t>
  </si>
  <si>
    <t>310110093-5</t>
  </si>
  <si>
    <t>0010205-17</t>
  </si>
  <si>
    <t>901750-5</t>
  </si>
  <si>
    <t>902504-13</t>
  </si>
  <si>
    <t>MANZANILLA</t>
  </si>
  <si>
    <t>30270-1</t>
  </si>
  <si>
    <t>30273-1</t>
  </si>
  <si>
    <t>30277-1</t>
  </si>
  <si>
    <t>HAINA ORIENTAL</t>
  </si>
  <si>
    <t>30280-1</t>
  </si>
  <si>
    <t>30090434-8</t>
  </si>
  <si>
    <t>638657475-6</t>
  </si>
  <si>
    <t>60020121-10</t>
  </si>
  <si>
    <t>310010150-5</t>
  </si>
  <si>
    <t>20010349-1</t>
  </si>
  <si>
    <t>20010353-1</t>
  </si>
  <si>
    <t>20020405-1</t>
  </si>
  <si>
    <t>20020408-1</t>
  </si>
  <si>
    <t>020461-1</t>
  </si>
  <si>
    <t>0090324-8</t>
  </si>
  <si>
    <t>62822502-6</t>
  </si>
  <si>
    <t>91499-10</t>
  </si>
  <si>
    <t>47220-10</t>
  </si>
  <si>
    <t>20030272-1</t>
  </si>
  <si>
    <t>20030275-1</t>
  </si>
  <si>
    <t>0020306-5</t>
  </si>
  <si>
    <t>10020309-5</t>
  </si>
  <si>
    <t>0010473-20</t>
  </si>
  <si>
    <t>SANTA BARBARA</t>
  </si>
  <si>
    <t>110696-8</t>
  </si>
  <si>
    <t>20150772-6</t>
  </si>
  <si>
    <t>20150773-6</t>
  </si>
  <si>
    <t>638656434-6</t>
  </si>
  <si>
    <t>638656476-6</t>
  </si>
  <si>
    <t>2030035-1</t>
  </si>
  <si>
    <t>10060463-5</t>
  </si>
  <si>
    <t>30363-1</t>
  </si>
  <si>
    <t>30366-1</t>
  </si>
  <si>
    <t>30369-1</t>
  </si>
  <si>
    <t>30110983-26</t>
  </si>
  <si>
    <t>30110986-8</t>
  </si>
  <si>
    <t>638580801-6</t>
  </si>
  <si>
    <t>20150774-6</t>
  </si>
  <si>
    <t>10020061-5</t>
  </si>
  <si>
    <t>10020064-5</t>
  </si>
  <si>
    <t>20030261-1</t>
  </si>
  <si>
    <t>20030264-1</t>
  </si>
  <si>
    <t>30090416-26</t>
  </si>
  <si>
    <t>638580987-6</t>
  </si>
  <si>
    <t>2030008-1</t>
  </si>
  <si>
    <t>10010109-5</t>
  </si>
  <si>
    <t>0010264-20</t>
  </si>
  <si>
    <t>727391-10</t>
  </si>
  <si>
    <t>20020212-1</t>
  </si>
  <si>
    <t>20020215-1</t>
  </si>
  <si>
    <t>30010175-8</t>
  </si>
  <si>
    <t>598138289-6</t>
  </si>
  <si>
    <t>20150776-6</t>
  </si>
  <si>
    <t>0070200-5</t>
  </si>
  <si>
    <t>0040214-12</t>
  </si>
  <si>
    <t>20020159-1</t>
  </si>
  <si>
    <t>20020162-1</t>
  </si>
  <si>
    <t>30010261-8</t>
  </si>
  <si>
    <t>30010264-26</t>
  </si>
  <si>
    <t>598138350-6</t>
  </si>
  <si>
    <t>400100234-9</t>
  </si>
  <si>
    <t>400100237-9</t>
  </si>
  <si>
    <t>310060231-5</t>
  </si>
  <si>
    <t>60020509-10</t>
  </si>
  <si>
    <t>020148-1</t>
  </si>
  <si>
    <t>020151-1</t>
  </si>
  <si>
    <t>0060326-7</t>
  </si>
  <si>
    <t>SANS SOUCI</t>
  </si>
  <si>
    <t>7223418-1</t>
  </si>
  <si>
    <t>7280497-1</t>
  </si>
  <si>
    <t>30090415-8</t>
  </si>
  <si>
    <t>628226804-6</t>
  </si>
  <si>
    <t>215594-5</t>
  </si>
  <si>
    <t>598138494-6</t>
  </si>
  <si>
    <t>201032-1</t>
  </si>
  <si>
    <t>201035-1</t>
  </si>
  <si>
    <t>2010238-1</t>
  </si>
  <si>
    <t>242368-10</t>
  </si>
  <si>
    <t>10010696-11</t>
  </si>
  <si>
    <t>10010699-11</t>
  </si>
  <si>
    <t>10010702-11</t>
  </si>
  <si>
    <t>10010705-11</t>
  </si>
  <si>
    <t>36889-21</t>
  </si>
  <si>
    <t>310060617-5</t>
  </si>
  <si>
    <t>20020392-1</t>
  </si>
  <si>
    <t>20020395-1</t>
  </si>
  <si>
    <t>20020398-1</t>
  </si>
  <si>
    <t>30010332-8</t>
  </si>
  <si>
    <t>232251-11</t>
  </si>
  <si>
    <t>264294-11</t>
  </si>
  <si>
    <t>400020122-9</t>
  </si>
  <si>
    <t>400020125-9</t>
  </si>
  <si>
    <t>10070131-5</t>
  </si>
  <si>
    <t>20020283-1</t>
  </si>
  <si>
    <t>20020288-1</t>
  </si>
  <si>
    <t>20150777-6</t>
  </si>
  <si>
    <t>638582586-6</t>
  </si>
  <si>
    <t>30015-1</t>
  </si>
  <si>
    <t>70030120-17</t>
  </si>
  <si>
    <t>20030229-1</t>
  </si>
  <si>
    <t>20030233-1</t>
  </si>
  <si>
    <t>310060408-5</t>
  </si>
  <si>
    <t>10060412-5</t>
  </si>
  <si>
    <t>30020307-8</t>
  </si>
  <si>
    <t>638582948-6</t>
  </si>
  <si>
    <t>10050146-5</t>
  </si>
  <si>
    <t>20030254-1</t>
  </si>
  <si>
    <t>20030257-1</t>
  </si>
  <si>
    <t>0030028-8</t>
  </si>
  <si>
    <t>90030034-26</t>
  </si>
  <si>
    <t>638583117-6</t>
  </si>
  <si>
    <t>0010184-5</t>
  </si>
  <si>
    <t>0010187-5</t>
  </si>
  <si>
    <t>0010378-11</t>
  </si>
  <si>
    <t>0010382-11</t>
  </si>
  <si>
    <t>20020333-1</t>
  </si>
  <si>
    <t>20020336-1</t>
  </si>
  <si>
    <t>30020596-26</t>
  </si>
  <si>
    <t>30020599-8</t>
  </si>
  <si>
    <t>638662556-6</t>
  </si>
  <si>
    <t>360098-5</t>
  </si>
  <si>
    <t>638662694-6</t>
  </si>
  <si>
    <t>010488-1</t>
  </si>
  <si>
    <t>010491-1</t>
  </si>
  <si>
    <t>0090465-9</t>
  </si>
  <si>
    <t>0090468-9</t>
  </si>
  <si>
    <t>0090471-9</t>
  </si>
  <si>
    <t>0090475-9</t>
  </si>
  <si>
    <t>0090479-9</t>
  </si>
  <si>
    <t>030704-1</t>
  </si>
  <si>
    <t>030707-1</t>
  </si>
  <si>
    <t>030710-1</t>
  </si>
  <si>
    <t>30111128-8</t>
  </si>
  <si>
    <t>638628864-6</t>
  </si>
  <si>
    <t>010104-1</t>
  </si>
  <si>
    <t>0010084-5</t>
  </si>
  <si>
    <t>020536-1</t>
  </si>
  <si>
    <t>020543-1</t>
  </si>
  <si>
    <t>00100374-9</t>
  </si>
  <si>
    <t>00100378-9</t>
  </si>
  <si>
    <t>0020409-8</t>
  </si>
  <si>
    <t>638663189-6</t>
  </si>
  <si>
    <t>030210-1</t>
  </si>
  <si>
    <t>4611797-11</t>
  </si>
  <si>
    <t>300020446-12</t>
  </si>
  <si>
    <t>030353-1</t>
  </si>
  <si>
    <t>60020434-1</t>
  </si>
  <si>
    <t>20150775-6</t>
  </si>
  <si>
    <t>638628251-6</t>
  </si>
  <si>
    <t>0010086-5</t>
  </si>
  <si>
    <t>30110133-8</t>
  </si>
  <si>
    <t>00050136-12</t>
  </si>
  <si>
    <t>030258-1</t>
  </si>
  <si>
    <t>030255-1</t>
  </si>
  <si>
    <t>030261-1</t>
  </si>
  <si>
    <t>030264-1</t>
  </si>
  <si>
    <t>30010327-26</t>
  </si>
  <si>
    <t>30010330-8</t>
  </si>
  <si>
    <t>651239160-6</t>
  </si>
  <si>
    <t>020460-1</t>
  </si>
  <si>
    <t>020463-1</t>
  </si>
  <si>
    <t>9737994-13</t>
  </si>
  <si>
    <t>0010040-5</t>
  </si>
  <si>
    <t>0010043-5</t>
  </si>
  <si>
    <t>638631947-6</t>
  </si>
  <si>
    <t>651238529-6</t>
  </si>
  <si>
    <t>00100498-5</t>
  </si>
  <si>
    <t>70010711-17</t>
  </si>
  <si>
    <t>0030654-11</t>
  </si>
  <si>
    <t>020664-1</t>
  </si>
  <si>
    <t>020668-1</t>
  </si>
  <si>
    <t>020672-1</t>
  </si>
  <si>
    <t>020675-1</t>
  </si>
  <si>
    <t>30090758-8</t>
  </si>
  <si>
    <t>30090761-26</t>
  </si>
  <si>
    <t>651237683-6</t>
  </si>
  <si>
    <t>00100152-9</t>
  </si>
  <si>
    <t>00100139-9</t>
  </si>
  <si>
    <t>00100143-9</t>
  </si>
  <si>
    <t>00100148-9</t>
  </si>
  <si>
    <t>00100155-9</t>
  </si>
  <si>
    <t>020185-1</t>
  </si>
  <si>
    <t>020188-1</t>
  </si>
  <si>
    <t>400060337-9</t>
  </si>
  <si>
    <t>400060340-9</t>
  </si>
  <si>
    <t>120431-10</t>
  </si>
  <si>
    <t>318794-8</t>
  </si>
  <si>
    <t>30090462-8</t>
  </si>
  <si>
    <t>0010061-5</t>
  </si>
  <si>
    <t>030090-1</t>
  </si>
  <si>
    <t>20150778-6</t>
  </si>
  <si>
    <t>650601317-6</t>
  </si>
  <si>
    <t>00050145-12</t>
  </si>
  <si>
    <t>10030654-11</t>
  </si>
  <si>
    <t>60010287-10</t>
  </si>
  <si>
    <t>60010290-10</t>
  </si>
  <si>
    <t>26108712-10</t>
  </si>
  <si>
    <t>400160342-9</t>
  </si>
  <si>
    <t>400160345-9</t>
  </si>
  <si>
    <t>030307-1</t>
  </si>
  <si>
    <t>030310-1</t>
  </si>
  <si>
    <t>954863-6</t>
  </si>
  <si>
    <t>9973004-6</t>
  </si>
  <si>
    <t>650601006-6</t>
  </si>
  <si>
    <t>0010081-5</t>
  </si>
  <si>
    <t>10060383-5</t>
  </si>
  <si>
    <t>90070329-8</t>
  </si>
  <si>
    <t>90070332-26</t>
  </si>
  <si>
    <t>59860-5</t>
  </si>
  <si>
    <t>030132-1</t>
  </si>
  <si>
    <t>030135-1</t>
  </si>
  <si>
    <t>10050151-10</t>
  </si>
  <si>
    <t>CREDITO CUENTA CORRIENTE</t>
  </si>
  <si>
    <t>650602373-6</t>
  </si>
  <si>
    <t>JULIAN BRITO</t>
  </si>
  <si>
    <t>PAGO PRESTACIONES</t>
  </si>
  <si>
    <t>EDWIN LARA FERMIN</t>
  </si>
  <si>
    <t>GUSTAVO MORILLO</t>
  </si>
  <si>
    <t>EVANGELISTA GOMEZ MALDONADO</t>
  </si>
  <si>
    <t>PUERTO LA ROMANA</t>
  </si>
  <si>
    <t>56707421-1</t>
  </si>
  <si>
    <t>579745-1</t>
  </si>
  <si>
    <t>DEP. EN US</t>
  </si>
  <si>
    <t>DEP. EN RD$</t>
  </si>
  <si>
    <t>20030155-3</t>
  </si>
  <si>
    <t>63370-8</t>
  </si>
  <si>
    <t>20020183-3</t>
  </si>
  <si>
    <t>405484-10</t>
  </si>
  <si>
    <t>820030117-3</t>
  </si>
  <si>
    <t>266838-1</t>
  </si>
  <si>
    <t>20010514-3</t>
  </si>
  <si>
    <t>20010518-3</t>
  </si>
  <si>
    <t>20010232-3</t>
  </si>
  <si>
    <t>20030142-3</t>
  </si>
  <si>
    <t>20030145-3</t>
  </si>
  <si>
    <t>20010179-3</t>
  </si>
  <si>
    <t>3050015-13</t>
  </si>
  <si>
    <t>3050018-13</t>
  </si>
  <si>
    <t>3050021-13</t>
  </si>
  <si>
    <t>3050024-13</t>
  </si>
  <si>
    <t>3050027-13</t>
  </si>
  <si>
    <t>3165356-10</t>
  </si>
  <si>
    <t>10050211-3</t>
  </si>
  <si>
    <t>20010321-3</t>
  </si>
  <si>
    <t>20010324-3</t>
  </si>
  <si>
    <t>3004017-3</t>
  </si>
  <si>
    <t>20010323-3</t>
  </si>
  <si>
    <t>20010195-3</t>
  </si>
  <si>
    <t>3030024-13</t>
  </si>
  <si>
    <t>0030028-13</t>
  </si>
  <si>
    <t>3030031-13</t>
  </si>
  <si>
    <t>20010236-3</t>
  </si>
  <si>
    <t>20030619-3</t>
  </si>
  <si>
    <t>20030622-3</t>
  </si>
  <si>
    <t>10020298-3</t>
  </si>
  <si>
    <t>310070111-5</t>
  </si>
  <si>
    <t>342272-10</t>
  </si>
  <si>
    <t>20010354-3</t>
  </si>
  <si>
    <t>0030243-3</t>
  </si>
  <si>
    <t>0099318-13</t>
  </si>
  <si>
    <t>20030401-3</t>
  </si>
  <si>
    <t>20030189-3</t>
  </si>
  <si>
    <t>20030192-3</t>
  </si>
  <si>
    <t>3050004-13</t>
  </si>
  <si>
    <t>3050007-13</t>
  </si>
  <si>
    <t>3050010-13</t>
  </si>
  <si>
    <t>30050194-2</t>
  </si>
  <si>
    <t>20030177-3</t>
  </si>
  <si>
    <t>20010177-3</t>
  </si>
  <si>
    <t>20010180-3</t>
  </si>
  <si>
    <t>DEPOSITOS EN TRANSITO</t>
  </si>
  <si>
    <t>20020161-3</t>
  </si>
  <si>
    <t>0030005-13</t>
  </si>
  <si>
    <t>10/15/2024</t>
  </si>
  <si>
    <t>10/18/2024</t>
  </si>
  <si>
    <t>10/22/2024</t>
  </si>
  <si>
    <t>10/23/2024</t>
  </si>
  <si>
    <t>10/24/2024</t>
  </si>
  <si>
    <t>10/25/2024</t>
  </si>
  <si>
    <t>10/28/2024</t>
  </si>
  <si>
    <t>JOSE EZEQUIEL MOREL GONZALEZ</t>
  </si>
  <si>
    <t>JOELVIN CASTILLO</t>
  </si>
  <si>
    <t>AMANCIA PEREZ GUZMAN</t>
  </si>
  <si>
    <t>HECTOR MANUEL RIVAS CRISOSTOMO</t>
  </si>
  <si>
    <t>ANGELA CUEVAS PEREZ</t>
  </si>
  <si>
    <t>ERIC ALFONSO MOTA BONILLA</t>
  </si>
  <si>
    <t>JOSE ABRAHAM PANIAGUA REYES</t>
  </si>
  <si>
    <t>IVAN SANCHEZ VALDEZ</t>
  </si>
  <si>
    <t>FRANKLIN BIENVENIDO CORDERO TEJEDA</t>
  </si>
  <si>
    <t>MARTIN GUZMAN TEJEDA</t>
  </si>
  <si>
    <t>MIRANDA MARTINEZ POLANCO</t>
  </si>
  <si>
    <t>OLGA ALEXANDRA GUERRERO PEÑA</t>
  </si>
  <si>
    <t>JERIZA ERITFER PEÑA CUEVAS</t>
  </si>
  <si>
    <t>JUANITO MARTINEZ MINAYA</t>
  </si>
  <si>
    <t>CASA HOGAR DE ANCIANOS REMANSO DE AMOR, EIRL</t>
  </si>
  <si>
    <t>JOSE MARIA ALEXANDER MOQUETE MARTINEZ</t>
  </si>
  <si>
    <t>JOSE LUIS PEREZ</t>
  </si>
  <si>
    <t>JOSE ARISMENDI SAMUEL PERALTA FRANCO</t>
  </si>
  <si>
    <t>KATHERINE ELAINE SOSA VARGAS</t>
  </si>
  <si>
    <t>BRAYAN RAMIREZ JIMINIAN</t>
  </si>
  <si>
    <t>QUESIA DALET MOTA MEJIA</t>
  </si>
  <si>
    <t>ORDEN DE PADRES PREDICADORES CONV .LOS DOMINICOS</t>
  </si>
  <si>
    <t>MANUEL REYES SUERO</t>
  </si>
  <si>
    <t xml:space="preserve">JOSE SILVERIO ALMONTE </t>
  </si>
  <si>
    <t>RAIZA ODALYS CABRERA ROMAN</t>
  </si>
  <si>
    <t xml:space="preserve">JOSE MIGUEL ESPINAL JIMENEZ </t>
  </si>
  <si>
    <t>SAITER MANCEBO ZUAZO</t>
  </si>
  <si>
    <t xml:space="preserve">NAHURIS RODRIGUEZ DURAN </t>
  </si>
  <si>
    <t xml:space="preserve">CLARITZA VIRGINIA JAQUEZ MARQUEZ </t>
  </si>
  <si>
    <t>GRABIEL PINALES SEGURA</t>
  </si>
  <si>
    <t>TULIO RAMIREZ TRAVIESO</t>
  </si>
  <si>
    <t xml:space="preserve">YOKASTA MILAGROS GARCIA FIGUEREO DE NOVAS </t>
  </si>
  <si>
    <t xml:space="preserve">ALEJANDRO DE LEON </t>
  </si>
  <si>
    <t xml:space="preserve">ALCALDIA MUNICIPAL DE BARAHONA </t>
  </si>
  <si>
    <t xml:space="preserve">ALCALDIA MUNICIPAL  DE VILLA LA MATA </t>
  </si>
  <si>
    <t>PANTALEON HILARIO MEDINA</t>
  </si>
  <si>
    <t xml:space="preserve">JUAN ANTONIO  POZO SORIANO </t>
  </si>
  <si>
    <t>EVANGELISTA GOMEZ  MALDONADO</t>
  </si>
  <si>
    <t>13 300,00</t>
  </si>
  <si>
    <t>48 250,00</t>
  </si>
  <si>
    <t>46 778,87</t>
  </si>
  <si>
    <t>23 002,77</t>
  </si>
  <si>
    <t>29 513,91</t>
  </si>
  <si>
    <t>135 355,87</t>
  </si>
  <si>
    <t>42 140,95</t>
  </si>
  <si>
    <t>333 068,82</t>
  </si>
  <si>
    <t>226 319,77</t>
  </si>
  <si>
    <t>2 365,59</t>
  </si>
  <si>
    <t>56 294,38</t>
  </si>
  <si>
    <t>311 219,08</t>
  </si>
  <si>
    <t>142 379,53</t>
  </si>
  <si>
    <t>150 879,85</t>
  </si>
  <si>
    <t>12 134,54</t>
  </si>
  <si>
    <t>57 500,00</t>
  </si>
  <si>
    <t>30 414,52</t>
  </si>
  <si>
    <t>24 739,34</t>
  </si>
  <si>
    <t>198 623,59</t>
  </si>
  <si>
    <t>61 615,61</t>
  </si>
  <si>
    <t>140 097,15</t>
  </si>
  <si>
    <t>120 000,00</t>
  </si>
  <si>
    <t>9 535,00</t>
  </si>
  <si>
    <t>107 800,00</t>
  </si>
  <si>
    <t>87 910,00</t>
  </si>
  <si>
    <t>80 482,62</t>
  </si>
  <si>
    <t>15 247,31</t>
  </si>
  <si>
    <t>20 444,49</t>
  </si>
  <si>
    <t>10 889,23</t>
  </si>
  <si>
    <t>33 736,04</t>
  </si>
  <si>
    <t>23 565,40</t>
  </si>
  <si>
    <t>134 062,99</t>
  </si>
  <si>
    <t>201 172,50</t>
  </si>
  <si>
    <t>24 494,73</t>
  </si>
  <si>
    <t>7 881,72</t>
  </si>
  <si>
    <t>33 057,71</t>
  </si>
  <si>
    <t>250 000,00</t>
  </si>
  <si>
    <t>22 763,18</t>
  </si>
  <si>
    <t>990 516,11</t>
  </si>
  <si>
    <t>ASISTENCIA ECONOMICA</t>
  </si>
  <si>
    <t>4840 822,46</t>
  </si>
  <si>
    <t>TOTAL DE CHEQUES:49</t>
  </si>
  <si>
    <t xml:space="preserve">Fuente: Registro en el sistema de gestión financiera (SIGEF). </t>
  </si>
  <si>
    <r>
      <rPr>
        <b/>
        <sz val="12"/>
        <color theme="1"/>
        <rFont val="Calibri"/>
        <family val="2"/>
        <scheme val="minor"/>
      </rPr>
      <t>Total devengado:</t>
    </r>
    <r>
      <rPr>
        <sz val="12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</si>
  <si>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r>
      <t xml:space="preserve">Presupuesto modificado:  </t>
    </r>
    <r>
      <rPr>
        <sz val="12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</si>
  <si>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2"/>
        <color theme="1"/>
        <rFont val="Calibri"/>
        <family val="2"/>
        <scheme val="minor"/>
      </rPr>
      <t>Presupuesto aprobado:</t>
    </r>
    <r>
      <rPr>
        <sz val="12"/>
        <color theme="1"/>
        <rFont val="Calibri"/>
        <family val="2"/>
        <scheme val="minor"/>
      </rPr>
      <t xml:space="preserve"> Se refiere al presupuesto aprobado en la Ley de Presupuesto General del Estado.</t>
    </r>
  </si>
  <si>
    <t>Total general</t>
  </si>
  <si>
    <t>4.3.5 - DISMINUCIÓN DEPÓSITOS FONDOS DE TERCEROS</t>
  </si>
  <si>
    <t>4.3 - DISMINUCIÓN DE FONDOS DE TERCEROS</t>
  </si>
  <si>
    <t>4.2.2 - DISMINUCIÓN DE PASIVOS NO CORRIENTES</t>
  </si>
  <si>
    <t>4.2.1 - DISMINUCIÓN DE PASIVOS CORRIENTES</t>
  </si>
  <si>
    <t>4.2 - DISMINUCIÓN DE PASIVOS</t>
  </si>
  <si>
    <t>4.1.2 - INCREMENTO DE ACTIVOS FINANCIEROS NO CORRIENTES</t>
  </si>
  <si>
    <t>4.1.1 - INCREMENTO DE ACTIVOS FINANCIEROS CORRIENTES</t>
  </si>
  <si>
    <t>4.1 - INCREMENTO DE ACTIVOS FINANCIEROS</t>
  </si>
  <si>
    <t>4 - APLICACIONES FINANCIERAS</t>
  </si>
  <si>
    <t>2.9.1 - INTERESES DE LA DEUDA PÚBLICA INTERNA</t>
  </si>
  <si>
    <t>2.9 - GASTOS FINANCIEROS</t>
  </si>
  <si>
    <t>2.8.2 - ADQUISICIÓN DE TÍTULOS VALORES REPRESENTATIVOS DE DEUDA</t>
  </si>
  <si>
    <t>2.8.1 - CONCESIÓN DE PRESTAMOS</t>
  </si>
  <si>
    <t>2.8 - ADQUISICION DE ACTIVOS FINANCIEROS CON FINES DE POLÍTICA</t>
  </si>
  <si>
    <t>2.7.3 - CONSTRUCCIONES EN BIENES CONCESIONADOS</t>
  </si>
  <si>
    <t>2.7.2 - INFRAESTRUCTURA</t>
  </si>
  <si>
    <t>2.7.1 - OBRAS EN EDIFICACIONES</t>
  </si>
  <si>
    <t>2.7 - OBRAS</t>
  </si>
  <si>
    <t>2.6.9 - EDIFICIOS, ESTRUCTURAS, TIERRAS, TERRENOS Y OBJETOS DE VALOR</t>
  </si>
  <si>
    <t>2.6.8 - BIENES INTANGIBLES</t>
  </si>
  <si>
    <t>2.6.7 - ACTIVOS BIOLÓGICOS</t>
  </si>
  <si>
    <t>2.6.6 - EQUIPOS DE DEFENSA Y SEGURIDAD</t>
  </si>
  <si>
    <t>2.6.5 - MAQUINARIA, OTROS EQUIPOS Y HERRAMIENTAS</t>
  </si>
  <si>
    <t>2.6.4 - VEHÍCULOS Y EQUIPO DE TRANSPORTE, TRACCIÓN Y ELEVACIÓN</t>
  </si>
  <si>
    <t>2.6.3 - EQUIPO E INSTRUMENTAL, CIENTÍFICO Y LABORATORIO</t>
  </si>
  <si>
    <t>2.6.2 - MOBILIARIO Y EQUIPO AUDIOVISUAL, RECREATIVO Y EDUCACIONAL</t>
  </si>
  <si>
    <t>2.6.1 - MOBILIARIO Y EQUIPO</t>
  </si>
  <si>
    <t>2.6 - BIENES MUEBLES, INMUEBLES E INTANGIBLES</t>
  </si>
  <si>
    <t>2.5.9 - TRANSFERENCIAS DE CAPITAL A OTRAS INSTITUCIONES PÚBLICAS</t>
  </si>
  <si>
    <t>2.5.6 - TRANSFERENCIAS DE CAPITAL AL SECTOR EXTERNO</t>
  </si>
  <si>
    <t>2.5.4 - TRANSFERENCIAS DE CAPITAL  A EMPRESAS PÚBLICAS NO FINANCIERAS</t>
  </si>
  <si>
    <t>2.5.3 - TRANSFERENCIAS DE CAPITAL A GOBIERNOS GENERALES LOCALES</t>
  </si>
  <si>
    <t>2.5.2 - TRANSFERENCIAS DE CAPITAL AL GOBIERNO GENERAL  NACIONAL</t>
  </si>
  <si>
    <t>2.5.1 - TRANSFERENCIAS DE CAPITAL AL SECTOR PRIVADO</t>
  </si>
  <si>
    <t>2.5 - TRANSFERENCIAS DE CAPITAL</t>
  </si>
  <si>
    <t>2.4.9 - TRANSFERENCIAS CORRIENTES A OTRAS INSTITUCIONES PÚBLICAS</t>
  </si>
  <si>
    <t>2.4.7 - TRANSFERENCIAS CORRIENTES AL SECTOR EXTERNO</t>
  </si>
  <si>
    <t>2.4.6 - SUBVENCIONES</t>
  </si>
  <si>
    <t>2.4.5 - TRANSFERENCIAS CORRIENTES A INSTITUCIONES PÚBLICAS FINANCIERAS</t>
  </si>
  <si>
    <t>2.4.4 - TRANSFERENCIAS CORRIENTES A EMPRESAS PÚBLICAS NO FINANCIERAS</t>
  </si>
  <si>
    <t>2.4.3 - TRANSFERENCIAS CORRIENTES A GOBIERNOS GENERALES LOCALES</t>
  </si>
  <si>
    <t>2.4.2 - TRANSFERENCIAS CORRIENTES AL  GOBIERNO GENERAL NACIONAL</t>
  </si>
  <si>
    <t>2.4.1 - TRANSFERENCIAS CORRIENTES AL SECTOR PRIVADO</t>
  </si>
  <si>
    <t>2.4 - TRANSFERENCIAS CORRIENTES</t>
  </si>
  <si>
    <t>2.3.9 - PRODUCTOS Y ÚTILES VARIOS</t>
  </si>
  <si>
    <t>2.3.8 - GASTOS QUE SE ASIGNARÁN DURANTE EL EJERCICIO (ART. 32 Y 33 LEY 423-06)</t>
  </si>
  <si>
    <t>2.3.7 - COMBUSTIBLES, LUBRICANTES, PRODUCTOS QUÍMICOS Y CONEXOS</t>
  </si>
  <si>
    <t>2.3.6 - PRODUCTOS DE MINERALES, METÁLICOS Y NO METÁLICOS</t>
  </si>
  <si>
    <t>2.3.5 - PRODUCTOS DE CUERO, CAUCHO Y PLÁSTICO</t>
  </si>
  <si>
    <t>2.3.4 - PRODUCTOS FARMACÉUTICOS</t>
  </si>
  <si>
    <t>2.3.3 - PRODUCTOS DE PAPEL, CARTÓN E IMPRESOS</t>
  </si>
  <si>
    <t>2.3.2 - TEXTILES Y VESTUARIOS</t>
  </si>
  <si>
    <t>2.3.1 - ALIMENTOS Y PRODUCTOS AGROFORESTALES</t>
  </si>
  <si>
    <t>2.3 - MATERIALES Y SUMINISTROS</t>
  </si>
  <si>
    <t>2.2.9 - OTRAS CONTRATACIONES DE SERVICIOS</t>
  </si>
  <si>
    <t>2.2.8 - OTROS SERVICIOS NO INCLUIDOS EN CONCEPTOS ANTERIORES</t>
  </si>
  <si>
    <t>2.2.7 - SERVICIOS DE CONSERVACIÓN, REPARACIONES MENORES E INSTALACIONES TEMPORALES</t>
  </si>
  <si>
    <t>2.2.6 - SEGUROS</t>
  </si>
  <si>
    <t>2.2.5 - ALQUILERES Y RENTAS</t>
  </si>
  <si>
    <t>2.2.4 - TRANSPORTE Y ALMACENAJE</t>
  </si>
  <si>
    <t>2.2.3 - VIÁTICOS</t>
  </si>
  <si>
    <t>2.2.2 - PUBLICIDAD, IMPRESIÓN Y ENCUADERNACIÓN</t>
  </si>
  <si>
    <t>2.2.1 - SERVICIOS BÁSICOS</t>
  </si>
  <si>
    <t>2.2 - CONTRATACIÓN DE SERVICIOS</t>
  </si>
  <si>
    <t>2.1.5 - CONTRIBUCIONES A LA SEGURIDAD SOCIAL</t>
  </si>
  <si>
    <t>2.1.4 - GRATIFICACIONES Y BONIFICACIONES</t>
  </si>
  <si>
    <t>2.1.3 - DIETAS Y GASTOS DE REPRESENTACIÓN</t>
  </si>
  <si>
    <t>2.1.2 - SOBRESUELDOS</t>
  </si>
  <si>
    <t>2.1.1 - REMUNERACIONES</t>
  </si>
  <si>
    <t>2.1 - REMUNERACIONES Y CONTRIBUCIONES</t>
  </si>
  <si>
    <t>2 - GASTOS</t>
  </si>
  <si>
    <t xml:space="preserve">Total </t>
  </si>
  <si>
    <t>Diciembre</t>
  </si>
  <si>
    <t xml:space="preserve">Noviembre </t>
  </si>
  <si>
    <t>Octubre</t>
  </si>
  <si>
    <t>Septiembre</t>
  </si>
  <si>
    <t xml:space="preserve">Agosto </t>
  </si>
  <si>
    <t>Julio</t>
  </si>
  <si>
    <t>Junio</t>
  </si>
  <si>
    <t>Mayo</t>
  </si>
  <si>
    <t>Abril</t>
  </si>
  <si>
    <t>Marzo</t>
  </si>
  <si>
    <t>Febrero</t>
  </si>
  <si>
    <t xml:space="preserve">Enero </t>
  </si>
  <si>
    <t xml:space="preserve">Gasto devengado </t>
  </si>
  <si>
    <t>Presupuesto Modificado</t>
  </si>
  <si>
    <t>Presupuesto Aprobado</t>
  </si>
  <si>
    <t>DETALLE</t>
  </si>
  <si>
    <t>En RD$</t>
  </si>
  <si>
    <t xml:space="preserve">Ejecución de Gastos y Aplicaciones Financieras </t>
  </si>
  <si>
    <t xml:space="preserve">AUTORIDAD PORTUARIA DOMINICANA </t>
  </si>
  <si>
    <t>PRESIDENCIA DE LA REPUBLICA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</si>
</sst>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-&quot;$&quot;* #,##0.00_-;\-&quot;$&quot;* #,##0.00_-;_-&quot;$&quot;* &quot;-&quot;??_-;_-@_-"/>
    <numFmt numFmtId="165" formatCode="_(&quot;RD$&quot;* #,##0.00_);_(&quot;RD$&quot;* \(#,##0.00\);_(&quot;RD$&quot;* &quot;-&quot;??_);_(@_)"/>
    <numFmt numFmtId="166" formatCode="_(* #,##0_);_(* \(#,##0\);_(* &quot;-&quot;??_);_(@_)"/>
    <numFmt numFmtId="167" formatCode="_(* #,##0.0_);_(* \(#,##0.0\);_(* &quot;-&quot;??_);_(@_)"/>
  </numFmts>
  <fonts count="5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  <font>
      <b/>
      <sz val="13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name val="Calibri"/>
      <family val="2"/>
      <scheme val="minor"/>
    </font>
    <font>
      <sz val="14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10"/>
      <color rgb="FF000000"/>
      <name val="Arial"/>
      <family val="2"/>
    </font>
    <font>
      <i/>
      <sz val="14"/>
      <color rgb="FFFFFFFF"/>
      <name val="Arial"/>
      <family val="2"/>
    </font>
    <font>
      <b/>
      <i/>
      <sz val="10"/>
      <color rgb="FF000080"/>
      <name val="Arial"/>
      <family val="2"/>
    </font>
    <font>
      <sz val="1"/>
      <color rgb="FF000000"/>
      <name val="Arial"/>
      <family val="2"/>
    </font>
    <font>
      <b/>
      <i/>
      <sz val="11"/>
      <color rgb="FF0000FF"/>
      <name val="Arial"/>
      <family val="2"/>
    </font>
    <font>
      <b/>
      <i/>
      <sz val="9"/>
      <color rgb="FF0000FF"/>
      <name val="Arial"/>
      <family val="2"/>
    </font>
    <font>
      <sz val="8"/>
      <color rgb="FF000000"/>
      <name val="Arial"/>
      <family val="2"/>
    </font>
    <font>
      <sz val="7"/>
      <color rgb="FF000000"/>
      <name val="Arial"/>
      <family val="2"/>
    </font>
    <font>
      <b/>
      <i/>
      <sz val="8"/>
      <color rgb="FF000000"/>
      <name val="Arial"/>
      <family val="2"/>
    </font>
    <font>
      <b/>
      <sz val="8"/>
      <color rgb="FF000000"/>
      <name val="Arial"/>
      <family val="2"/>
    </font>
    <font>
      <sz val="11"/>
      <color rgb="FF000000"/>
      <name val="Arial"/>
      <family val="2"/>
    </font>
    <font>
      <sz val="8"/>
      <name val="Calibri"/>
      <family val="2"/>
      <scheme val="minor"/>
    </font>
    <font>
      <sz val="12"/>
      <color theme="1"/>
      <name val="Arial"/>
      <family val="2"/>
    </font>
    <font>
      <sz val="10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sz val="11"/>
      <color rgb="FF333333"/>
      <name val="Arial"/>
      <family val="2"/>
    </font>
    <font>
      <b/>
      <sz val="11"/>
      <color rgb="FF333333"/>
      <name val="Arial"/>
      <family val="2"/>
    </font>
    <font>
      <b/>
      <sz val="12"/>
      <color rgb="FF333333"/>
      <name val="Arial"/>
      <family val="2"/>
    </font>
    <font>
      <sz val="11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4"/>
      <name val="Calibri"/>
      <family val="2"/>
      <scheme val="minor"/>
    </font>
    <font>
      <b/>
      <sz val="13"/>
      <color rgb="FF000000"/>
      <name val="Arial"/>
      <family val="2"/>
    </font>
    <font>
      <b/>
      <sz val="11"/>
      <color rgb="FF000000"/>
      <name val="Arial"/>
      <family val="2"/>
    </font>
    <font>
      <b/>
      <sz val="10"/>
      <color rgb="FF000000"/>
      <name val="Arial"/>
      <family val="2"/>
    </font>
    <font>
      <sz val="13"/>
      <name val="Arial"/>
      <family val="2"/>
    </font>
    <font>
      <b/>
      <i/>
      <sz val="18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6"/>
      <color rgb="FF000000"/>
      <name val="Calibri"/>
      <family val="2"/>
      <scheme val="minor"/>
    </font>
    <font>
      <b/>
      <sz val="16"/>
      <color rgb="FF00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8EA9DB"/>
        <bgColor rgb="FF000000"/>
      </patternFill>
    </fill>
    <fill>
      <patternFill patternType="solid">
        <fgColor theme="4"/>
        <bgColor theme="4" tint="0.7999816888943144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249977111117893"/>
        <bgColor theme="4" tint="0.79998168889431442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/>
      <bottom style="thin">
        <color theme="4" tint="0.3999755851924192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9" fillId="3" borderId="0">
      <alignment horizontal="left" vertical="top"/>
    </xf>
    <xf numFmtId="0" fontId="19" fillId="3" borderId="0">
      <alignment horizontal="left" vertical="top"/>
    </xf>
    <xf numFmtId="0" fontId="23" fillId="3" borderId="0">
      <alignment horizontal="left" vertical="top"/>
    </xf>
    <xf numFmtId="0" fontId="25" fillId="3" borderId="0">
      <alignment horizontal="left" vertical="top"/>
    </xf>
    <xf numFmtId="0" fontId="25" fillId="3" borderId="0">
      <alignment horizontal="right" vertical="top"/>
    </xf>
    <xf numFmtId="0" fontId="27" fillId="3" borderId="0">
      <alignment horizontal="left" vertical="top"/>
    </xf>
    <xf numFmtId="0" fontId="28" fillId="3" borderId="0">
      <alignment horizontal="right" vertical="top"/>
    </xf>
    <xf numFmtId="0" fontId="22" fillId="3" borderId="0">
      <alignment horizontal="left" vertical="top"/>
    </xf>
    <xf numFmtId="0" fontId="22" fillId="3" borderId="0">
      <alignment horizontal="left" vertical="top"/>
    </xf>
    <xf numFmtId="0" fontId="29" fillId="3" borderId="0">
      <alignment horizontal="center" vertical="top"/>
    </xf>
    <xf numFmtId="0" fontId="21" fillId="3" borderId="0">
      <alignment horizontal="left" vertical="top"/>
    </xf>
    <xf numFmtId="0" fontId="21" fillId="3" borderId="0">
      <alignment horizontal="left" vertical="top"/>
    </xf>
    <xf numFmtId="0" fontId="20" fillId="3" borderId="0">
      <alignment horizontal="left" vertical="top"/>
    </xf>
    <xf numFmtId="0" fontId="21" fillId="3" borderId="0">
      <alignment horizontal="left" vertical="top"/>
    </xf>
    <xf numFmtId="0" fontId="21" fillId="3" borderId="0">
      <alignment horizontal="left" vertical="top"/>
    </xf>
    <xf numFmtId="0" fontId="21" fillId="3" borderId="0">
      <alignment horizontal="left" vertical="top"/>
    </xf>
    <xf numFmtId="0" fontId="21" fillId="3" borderId="0">
      <alignment horizontal="left" vertical="top"/>
    </xf>
    <xf numFmtId="0" fontId="21" fillId="3" borderId="0">
      <alignment horizontal="left" vertical="top"/>
    </xf>
    <xf numFmtId="0" fontId="19" fillId="3" borderId="0">
      <alignment horizontal="left" vertical="top"/>
    </xf>
    <xf numFmtId="0" fontId="21" fillId="3" borderId="0">
      <alignment horizontal="left" vertical="top"/>
    </xf>
    <xf numFmtId="0" fontId="22" fillId="4" borderId="0">
      <alignment horizontal="left" vertical="top"/>
    </xf>
    <xf numFmtId="0" fontId="23" fillId="3" borderId="0">
      <alignment horizontal="center" vertical="top"/>
    </xf>
    <xf numFmtId="0" fontId="24" fillId="3" borderId="0">
      <alignment horizontal="center" vertical="top"/>
    </xf>
    <xf numFmtId="0" fontId="25" fillId="3" borderId="0">
      <alignment horizontal="right" vertical="top"/>
    </xf>
    <xf numFmtId="0" fontId="26" fillId="3" borderId="0">
      <alignment horizontal="left" vertical="top"/>
    </xf>
    <xf numFmtId="0" fontId="1" fillId="0" borderId="0"/>
  </cellStyleXfs>
  <cellXfs count="274">
    <xf numFmtId="0" fontId="0" fillId="0" borderId="0" xfId="0"/>
    <xf numFmtId="0" fontId="2" fillId="0" borderId="0" xfId="0" applyFont="1"/>
    <xf numFmtId="0" fontId="6" fillId="0" borderId="0" xfId="0" applyFont="1"/>
    <xf numFmtId="0" fontId="0" fillId="2" borderId="0" xfId="0" applyFill="1"/>
    <xf numFmtId="0" fontId="6" fillId="2" borderId="0" xfId="0" applyFont="1" applyFill="1" applyAlignment="1">
      <alignment horizontal="center"/>
    </xf>
    <xf numFmtId="49" fontId="6" fillId="2" borderId="0" xfId="0" applyNumberFormat="1" applyFont="1" applyFill="1" applyAlignment="1">
      <alignment horizontal="center"/>
    </xf>
    <xf numFmtId="43" fontId="6" fillId="0" borderId="0" xfId="1" applyFont="1" applyFill="1" applyBorder="1"/>
    <xf numFmtId="0" fontId="9" fillId="2" borderId="0" xfId="0" applyFont="1" applyFill="1" applyAlignment="1">
      <alignment horizontal="center" vertical="center" wrapText="1"/>
    </xf>
    <xf numFmtId="43" fontId="9" fillId="0" borderId="0" xfId="1" applyFont="1" applyFill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14" fontId="7" fillId="0" borderId="3" xfId="0" applyNumberFormat="1" applyFont="1" applyBorder="1" applyAlignment="1">
      <alignment horizontal="center"/>
    </xf>
    <xf numFmtId="0" fontId="9" fillId="0" borderId="6" xfId="0" applyFont="1" applyBorder="1" applyAlignment="1">
      <alignment horizontal="center" wrapText="1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10" fillId="0" borderId="0" xfId="0" applyFont="1"/>
    <xf numFmtId="0" fontId="9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16" fillId="0" borderId="6" xfId="0" applyFont="1" applyBorder="1" applyAlignment="1">
      <alignment horizontal="center"/>
    </xf>
    <xf numFmtId="0" fontId="16" fillId="0" borderId="22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0" fontId="31" fillId="2" borderId="0" xfId="0" applyFont="1" applyFill="1"/>
    <xf numFmtId="0" fontId="2" fillId="0" borderId="1" xfId="0" applyFont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33" fillId="2" borderId="1" xfId="0" applyFont="1" applyFill="1" applyBorder="1" applyAlignment="1">
      <alignment horizontal="center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horizontal="right"/>
    </xf>
    <xf numFmtId="14" fontId="0" fillId="0" borderId="1" xfId="0" applyNumberFormat="1" applyBorder="1" applyAlignment="1">
      <alignment horizontal="right"/>
    </xf>
    <xf numFmtId="0" fontId="17" fillId="5" borderId="16" xfId="0" applyFont="1" applyFill="1" applyBorder="1" applyAlignment="1">
      <alignment horizontal="center" wrapText="1"/>
    </xf>
    <xf numFmtId="0" fontId="34" fillId="5" borderId="16" xfId="0" applyFont="1" applyFill="1" applyBorder="1" applyAlignment="1">
      <alignment horizontal="center" wrapText="1"/>
    </xf>
    <xf numFmtId="0" fontId="35" fillId="0" borderId="0" xfId="0" applyFont="1"/>
    <xf numFmtId="0" fontId="35" fillId="5" borderId="0" xfId="0" applyFont="1" applyFill="1"/>
    <xf numFmtId="14" fontId="36" fillId="5" borderId="1" xfId="0" applyNumberFormat="1" applyFont="1" applyFill="1" applyBorder="1" applyAlignment="1">
      <alignment horizontal="left"/>
    </xf>
    <xf numFmtId="0" fontId="36" fillId="0" borderId="1" xfId="0" applyFont="1" applyBorder="1" applyAlignment="1">
      <alignment horizontal="center"/>
    </xf>
    <xf numFmtId="4" fontId="2" fillId="0" borderId="1" xfId="0" applyNumberFormat="1" applyFont="1" applyBorder="1" applyAlignment="1">
      <alignment horizontal="right"/>
    </xf>
    <xf numFmtId="14" fontId="36" fillId="0" borderId="1" xfId="0" applyNumberFormat="1" applyFont="1" applyBorder="1" applyAlignment="1">
      <alignment horizontal="left"/>
    </xf>
    <xf numFmtId="14" fontId="2" fillId="0" borderId="1" xfId="0" applyNumberFormat="1" applyFont="1" applyBorder="1" applyAlignment="1">
      <alignment horizontal="left"/>
    </xf>
    <xf numFmtId="0" fontId="2" fillId="0" borderId="1" xfId="0" applyFont="1" applyBorder="1" applyAlignment="1">
      <alignment horizontal="right"/>
    </xf>
    <xf numFmtId="0" fontId="29" fillId="0" borderId="1" xfId="0" applyFont="1" applyBorder="1" applyAlignment="1">
      <alignment horizontal="center"/>
    </xf>
    <xf numFmtId="4" fontId="29" fillId="0" borderId="1" xfId="0" applyNumberFormat="1" applyFont="1" applyBorder="1" applyAlignment="1">
      <alignment horizontal="right"/>
    </xf>
    <xf numFmtId="14" fontId="2" fillId="5" borderId="1" xfId="0" applyNumberFormat="1" applyFont="1" applyFill="1" applyBorder="1" applyAlignment="1">
      <alignment horizontal="left"/>
    </xf>
    <xf numFmtId="0" fontId="2" fillId="5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 wrapText="1"/>
    </xf>
    <xf numFmtId="4" fontId="2" fillId="5" borderId="1" xfId="0" applyNumberFormat="1" applyFont="1" applyFill="1" applyBorder="1" applyAlignment="1">
      <alignment horizontal="right"/>
    </xf>
    <xf numFmtId="4" fontId="36" fillId="5" borderId="1" xfId="0" applyNumberFormat="1" applyFont="1" applyFill="1" applyBorder="1" applyAlignment="1">
      <alignment horizontal="right"/>
    </xf>
    <xf numFmtId="4" fontId="36" fillId="0" borderId="1" xfId="0" applyNumberFormat="1" applyFont="1" applyBorder="1" applyAlignment="1">
      <alignment horizontal="right"/>
    </xf>
    <xf numFmtId="0" fontId="17" fillId="5" borderId="0" xfId="0" applyFont="1" applyFill="1" applyAlignment="1">
      <alignment horizontal="right" vertical="center" wrapText="1"/>
    </xf>
    <xf numFmtId="4" fontId="34" fillId="0" borderId="14" xfId="0" applyNumberFormat="1" applyFont="1" applyBorder="1"/>
    <xf numFmtId="0" fontId="17" fillId="5" borderId="0" xfId="0" applyFont="1" applyFill="1" applyAlignment="1">
      <alignment horizontal="center"/>
    </xf>
    <xf numFmtId="0" fontId="34" fillId="5" borderId="23" xfId="0" applyFont="1" applyFill="1" applyBorder="1" applyAlignment="1">
      <alignment horizontal="center" wrapText="1"/>
    </xf>
    <xf numFmtId="14" fontId="2" fillId="5" borderId="1" xfId="0" applyNumberFormat="1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/>
    </xf>
    <xf numFmtId="4" fontId="2" fillId="5" borderId="1" xfId="0" applyNumberFormat="1" applyFont="1" applyFill="1" applyBorder="1"/>
    <xf numFmtId="4" fontId="2" fillId="0" borderId="1" xfId="0" applyNumberFormat="1" applyFont="1" applyBorder="1"/>
    <xf numFmtId="0" fontId="17" fillId="5" borderId="15" xfId="0" applyFont="1" applyFill="1" applyBorder="1" applyAlignment="1">
      <alignment horizontal="center" wrapText="1"/>
    </xf>
    <xf numFmtId="0" fontId="17" fillId="5" borderId="17" xfId="0" applyFont="1" applyFill="1" applyBorder="1" applyAlignment="1">
      <alignment horizontal="center" wrapText="1"/>
    </xf>
    <xf numFmtId="0" fontId="36" fillId="5" borderId="1" xfId="0" applyFont="1" applyFill="1" applyBorder="1" applyAlignment="1">
      <alignment horizontal="left"/>
    </xf>
    <xf numFmtId="0" fontId="37" fillId="5" borderId="1" xfId="0" applyFont="1" applyFill="1" applyBorder="1" applyAlignment="1">
      <alignment horizontal="center"/>
    </xf>
    <xf numFmtId="0" fontId="36" fillId="5" borderId="1" xfId="0" applyFont="1" applyFill="1" applyBorder="1" applyAlignment="1">
      <alignment horizontal="right"/>
    </xf>
    <xf numFmtId="14" fontId="2" fillId="5" borderId="1" xfId="0" applyNumberFormat="1" applyFont="1" applyFill="1" applyBorder="1" applyAlignment="1">
      <alignment horizontal="left" wrapText="1"/>
    </xf>
    <xf numFmtId="0" fontId="2" fillId="5" borderId="1" xfId="0" applyFont="1" applyFill="1" applyBorder="1" applyAlignment="1">
      <alignment horizontal="left" wrapText="1"/>
    </xf>
    <xf numFmtId="4" fontId="2" fillId="5" borderId="1" xfId="0" applyNumberFormat="1" applyFont="1" applyFill="1" applyBorder="1" applyAlignment="1">
      <alignment horizontal="center" wrapText="1"/>
    </xf>
    <xf numFmtId="14" fontId="2" fillId="0" borderId="1" xfId="0" applyNumberFormat="1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37" fillId="0" borderId="1" xfId="0" applyFont="1" applyBorder="1" applyAlignment="1">
      <alignment horizontal="center"/>
    </xf>
    <xf numFmtId="4" fontId="2" fillId="0" borderId="1" xfId="0" applyNumberFormat="1" applyFont="1" applyBorder="1" applyAlignment="1">
      <alignment horizontal="center" wrapText="1"/>
    </xf>
    <xf numFmtId="4" fontId="34" fillId="0" borderId="1" xfId="0" applyNumberFormat="1" applyFont="1" applyBorder="1"/>
    <xf numFmtId="0" fontId="18" fillId="5" borderId="0" xfId="0" applyFont="1" applyFill="1" applyAlignment="1">
      <alignment horizontal="center"/>
    </xf>
    <xf numFmtId="0" fontId="18" fillId="5" borderId="0" xfId="0" applyFont="1" applyFill="1"/>
    <xf numFmtId="0" fontId="17" fillId="5" borderId="1" xfId="0" applyFont="1" applyFill="1" applyBorder="1" applyAlignment="1">
      <alignment horizontal="center" wrapText="1"/>
    </xf>
    <xf numFmtId="0" fontId="34" fillId="5" borderId="1" xfId="0" applyFont="1" applyFill="1" applyBorder="1" applyAlignment="1">
      <alignment horizontal="center" wrapText="1"/>
    </xf>
    <xf numFmtId="0" fontId="18" fillId="5" borderId="1" xfId="0" applyFont="1" applyFill="1" applyBorder="1" applyAlignment="1">
      <alignment horizontal="center" wrapText="1"/>
    </xf>
    <xf numFmtId="14" fontId="2" fillId="5" borderId="1" xfId="0" applyNumberFormat="1" applyFont="1" applyFill="1" applyBorder="1" applyAlignment="1">
      <alignment horizontal="center" wrapText="1"/>
    </xf>
    <xf numFmtId="0" fontId="29" fillId="5" borderId="1" xfId="0" applyFont="1" applyFill="1" applyBorder="1" applyAlignment="1">
      <alignment horizontal="center" wrapText="1"/>
    </xf>
    <xf numFmtId="0" fontId="17" fillId="5" borderId="0" xfId="0" applyFont="1" applyFill="1" applyAlignment="1">
      <alignment horizontal="right"/>
    </xf>
    <xf numFmtId="4" fontId="17" fillId="5" borderId="1" xfId="0" applyNumberFormat="1" applyFont="1" applyFill="1" applyBorder="1"/>
    <xf numFmtId="0" fontId="17" fillId="5" borderId="0" xfId="0" applyFont="1" applyFill="1"/>
    <xf numFmtId="0" fontId="17" fillId="5" borderId="1" xfId="0" applyFont="1" applyFill="1" applyBorder="1" applyAlignment="1">
      <alignment horizontal="center"/>
    </xf>
    <xf numFmtId="0" fontId="35" fillId="5" borderId="1" xfId="0" applyFont="1" applyFill="1" applyBorder="1" applyAlignment="1">
      <alignment horizontal="center"/>
    </xf>
    <xf numFmtId="14" fontId="35" fillId="5" borderId="1" xfId="0" applyNumberFormat="1" applyFont="1" applyFill="1" applyBorder="1" applyAlignment="1">
      <alignment horizontal="center"/>
    </xf>
    <xf numFmtId="0" fontId="35" fillId="5" borderId="1" xfId="0" applyFont="1" applyFill="1" applyBorder="1" applyAlignment="1">
      <alignment horizontal="left"/>
    </xf>
    <xf numFmtId="4" fontId="18" fillId="0" borderId="1" xfId="0" applyNumberFormat="1" applyFont="1" applyBorder="1"/>
    <xf numFmtId="0" fontId="18" fillId="5" borderId="1" xfId="0" applyFont="1" applyFill="1" applyBorder="1" applyAlignment="1">
      <alignment horizontal="center"/>
    </xf>
    <xf numFmtId="14" fontId="18" fillId="0" borderId="1" xfId="0" applyNumberFormat="1" applyFont="1" applyBorder="1" applyAlignment="1">
      <alignment horizontal="center"/>
    </xf>
    <xf numFmtId="0" fontId="18" fillId="5" borderId="1" xfId="0" applyFont="1" applyFill="1" applyBorder="1" applyAlignment="1">
      <alignment horizontal="left"/>
    </xf>
    <xf numFmtId="4" fontId="18" fillId="0" borderId="1" xfId="0" applyNumberFormat="1" applyFont="1" applyBorder="1" applyAlignment="1">
      <alignment horizontal="center"/>
    </xf>
    <xf numFmtId="0" fontId="18" fillId="5" borderId="1" xfId="0" applyFont="1" applyFill="1" applyBorder="1" applyAlignment="1">
      <alignment horizontal="center" vertical="center"/>
    </xf>
    <xf numFmtId="14" fontId="18" fillId="0" borderId="1" xfId="0" applyNumberFormat="1" applyFont="1" applyBorder="1" applyAlignment="1">
      <alignment horizontal="center" vertical="center"/>
    </xf>
    <xf numFmtId="0" fontId="18" fillId="5" borderId="1" xfId="0" applyFont="1" applyFill="1" applyBorder="1" applyAlignment="1">
      <alignment horizontal="left" vertical="center"/>
    </xf>
    <xf numFmtId="4" fontId="18" fillId="0" borderId="1" xfId="0" applyNumberFormat="1" applyFont="1" applyBorder="1" applyAlignment="1">
      <alignment horizontal="right" vertical="center"/>
    </xf>
    <xf numFmtId="0" fontId="17" fillId="5" borderId="20" xfId="0" applyFont="1" applyFill="1" applyBorder="1" applyAlignment="1">
      <alignment horizontal="right"/>
    </xf>
    <xf numFmtId="0" fontId="17" fillId="5" borderId="20" xfId="0" applyFont="1" applyFill="1" applyBorder="1"/>
    <xf numFmtId="0" fontId="17" fillId="5" borderId="12" xfId="0" applyFont="1" applyFill="1" applyBorder="1" applyAlignment="1">
      <alignment horizontal="right"/>
    </xf>
    <xf numFmtId="0" fontId="17" fillId="5" borderId="12" xfId="0" applyFont="1" applyFill="1" applyBorder="1"/>
    <xf numFmtId="0" fontId="34" fillId="6" borderId="4" xfId="0" applyFont="1" applyFill="1" applyBorder="1" applyAlignment="1">
      <alignment horizontal="right"/>
    </xf>
    <xf numFmtId="4" fontId="34" fillId="6" borderId="5" xfId="0" applyNumberFormat="1" applyFont="1" applyFill="1" applyBorder="1"/>
    <xf numFmtId="0" fontId="39" fillId="0" borderId="0" xfId="0" applyFont="1"/>
    <xf numFmtId="0" fontId="14" fillId="5" borderId="0" xfId="0" applyFont="1" applyFill="1" applyAlignment="1">
      <alignment horizontal="center"/>
    </xf>
    <xf numFmtId="0" fontId="15" fillId="5" borderId="6" xfId="0" applyFont="1" applyFill="1" applyBorder="1" applyAlignment="1">
      <alignment horizontal="center" wrapText="1"/>
    </xf>
    <xf numFmtId="0" fontId="15" fillId="5" borderId="11" xfId="0" applyFont="1" applyFill="1" applyBorder="1" applyAlignment="1">
      <alignment horizontal="center" wrapText="1"/>
    </xf>
    <xf numFmtId="0" fontId="15" fillId="5" borderId="21" xfId="0" applyFont="1" applyFill="1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4" fontId="32" fillId="5" borderId="1" xfId="0" applyNumberFormat="1" applyFont="1" applyFill="1" applyBorder="1" applyAlignment="1">
      <alignment horizontal="center"/>
    </xf>
    <xf numFmtId="0" fontId="14" fillId="5" borderId="13" xfId="0" applyFont="1" applyFill="1" applyBorder="1" applyAlignment="1">
      <alignment horizontal="center" vertical="center" wrapText="1"/>
    </xf>
    <xf numFmtId="4" fontId="14" fillId="5" borderId="13" xfId="0" applyNumberFormat="1" applyFont="1" applyFill="1" applyBorder="1" applyAlignment="1">
      <alignment horizontal="center" vertical="center" wrapText="1"/>
    </xf>
    <xf numFmtId="0" fontId="11" fillId="5" borderId="0" xfId="0" applyFont="1" applyFill="1" applyAlignment="1">
      <alignment horizontal="center"/>
    </xf>
    <xf numFmtId="0" fontId="13" fillId="5" borderId="0" xfId="0" applyFont="1" applyFill="1" applyAlignment="1">
      <alignment horizontal="center"/>
    </xf>
    <xf numFmtId="0" fontId="39" fillId="5" borderId="0" xfId="0" applyFont="1" applyFill="1"/>
    <xf numFmtId="0" fontId="15" fillId="5" borderId="9" xfId="0" applyFont="1" applyFill="1" applyBorder="1" applyAlignment="1">
      <alignment horizontal="center" wrapText="1"/>
    </xf>
    <xf numFmtId="4" fontId="7" fillId="5" borderId="1" xfId="0" applyNumberFormat="1" applyFont="1" applyFill="1" applyBorder="1" applyAlignment="1">
      <alignment horizontal="center"/>
    </xf>
    <xf numFmtId="0" fontId="12" fillId="5" borderId="0" xfId="0" applyFont="1" applyFill="1" applyAlignment="1">
      <alignment horizontal="right"/>
    </xf>
    <xf numFmtId="0" fontId="14" fillId="5" borderId="0" xfId="0" applyFont="1" applyFill="1" applyAlignment="1">
      <alignment horizontal="center" vertical="center" wrapText="1"/>
    </xf>
    <xf numFmtId="0" fontId="16" fillId="0" borderId="21" xfId="0" applyFont="1" applyBorder="1" applyAlignment="1">
      <alignment horizontal="center"/>
    </xf>
    <xf numFmtId="0" fontId="15" fillId="5" borderId="7" xfId="0" applyFont="1" applyFill="1" applyBorder="1" applyAlignment="1">
      <alignment horizontal="center" wrapText="1"/>
    </xf>
    <xf numFmtId="4" fontId="7" fillId="0" borderId="2" xfId="0" applyNumberFormat="1" applyFont="1" applyBorder="1" applyAlignment="1">
      <alignment horizontal="center"/>
    </xf>
    <xf numFmtId="4" fontId="7" fillId="0" borderId="1" xfId="0" applyNumberFormat="1" applyFont="1" applyBorder="1"/>
    <xf numFmtId="0" fontId="7" fillId="0" borderId="1" xfId="0" applyFont="1" applyBorder="1" applyAlignment="1">
      <alignment horizontal="right"/>
    </xf>
    <xf numFmtId="4" fontId="7" fillId="0" borderId="1" xfId="0" applyNumberFormat="1" applyFont="1" applyBorder="1" applyAlignment="1">
      <alignment horizontal="center"/>
    </xf>
    <xf numFmtId="0" fontId="40" fillId="5" borderId="0" xfId="0" applyFont="1" applyFill="1"/>
    <xf numFmtId="0" fontId="9" fillId="0" borderId="0" xfId="0" applyFont="1"/>
    <xf numFmtId="4" fontId="9" fillId="0" borderId="18" xfId="0" applyNumberFormat="1" applyFont="1" applyBorder="1" applyAlignment="1">
      <alignment horizontal="center"/>
    </xf>
    <xf numFmtId="4" fontId="9" fillId="0" borderId="5" xfId="0" applyNumberFormat="1" applyFont="1" applyBorder="1" applyAlignment="1">
      <alignment horizontal="center"/>
    </xf>
    <xf numFmtId="0" fontId="41" fillId="5" borderId="0" xfId="0" applyFont="1" applyFill="1" applyAlignment="1">
      <alignment horizontal="center"/>
    </xf>
    <xf numFmtId="0" fontId="14" fillId="5" borderId="1" xfId="0" applyFont="1" applyFill="1" applyBorder="1" applyAlignment="1">
      <alignment horizontal="right"/>
    </xf>
    <xf numFmtId="4" fontId="14" fillId="5" borderId="3" xfId="0" applyNumberFormat="1" applyFont="1" applyFill="1" applyBorder="1"/>
    <xf numFmtId="0" fontId="14" fillId="5" borderId="0" xfId="0" applyFont="1" applyFill="1"/>
    <xf numFmtId="0" fontId="9" fillId="5" borderId="6" xfId="0" applyFont="1" applyFill="1" applyBorder="1" applyAlignment="1">
      <alignment horizontal="center" wrapText="1"/>
    </xf>
    <xf numFmtId="14" fontId="2" fillId="5" borderId="3" xfId="0" applyNumberFormat="1" applyFont="1" applyFill="1" applyBorder="1" applyAlignment="1">
      <alignment horizontal="center" wrapText="1"/>
    </xf>
    <xf numFmtId="0" fontId="29" fillId="5" borderId="8" xfId="0" applyFont="1" applyFill="1" applyBorder="1" applyAlignment="1">
      <alignment horizontal="center" wrapText="1"/>
    </xf>
    <xf numFmtId="0" fontId="2" fillId="5" borderId="1" xfId="0" applyFont="1" applyFill="1" applyBorder="1"/>
    <xf numFmtId="4" fontId="5" fillId="0" borderId="14" xfId="0" applyNumberFormat="1" applyFont="1" applyBorder="1" applyAlignment="1">
      <alignment horizontal="center" wrapText="1"/>
    </xf>
    <xf numFmtId="0" fontId="6" fillId="5" borderId="0" xfId="0" applyFont="1" applyFill="1" applyAlignment="1">
      <alignment horizontal="center" wrapText="1"/>
    </xf>
    <xf numFmtId="0" fontId="19" fillId="5" borderId="0" xfId="0" applyFont="1" applyFill="1" applyAlignment="1">
      <alignment vertical="center" wrapText="1"/>
    </xf>
    <xf numFmtId="0" fontId="6" fillId="5" borderId="0" xfId="0" applyFont="1" applyFill="1" applyAlignment="1">
      <alignment vertical="center" wrapText="1"/>
    </xf>
    <xf numFmtId="0" fontId="39" fillId="0" borderId="0" xfId="0" applyFont="1" applyAlignment="1">
      <alignment vertical="center"/>
    </xf>
    <xf numFmtId="0" fontId="8" fillId="5" borderId="0" xfId="0" applyFont="1" applyFill="1" applyAlignment="1">
      <alignment horizontal="center" vertical="center"/>
    </xf>
    <xf numFmtId="0" fontId="8" fillId="5" borderId="0" xfId="0" applyFont="1" applyFill="1" applyAlignment="1">
      <alignment vertical="center"/>
    </xf>
    <xf numFmtId="0" fontId="43" fillId="5" borderId="0" xfId="0" applyFont="1" applyFill="1" applyAlignment="1">
      <alignment vertical="center"/>
    </xf>
    <xf numFmtId="0" fontId="19" fillId="5" borderId="0" xfId="0" applyFont="1" applyFill="1" applyAlignment="1">
      <alignment horizontal="left" wrapText="1"/>
    </xf>
    <xf numFmtId="0" fontId="19" fillId="5" borderId="0" xfId="0" applyFont="1" applyFill="1" applyAlignment="1">
      <alignment wrapText="1"/>
    </xf>
    <xf numFmtId="0" fontId="6" fillId="5" borderId="0" xfId="0" applyFont="1" applyFill="1" applyAlignment="1">
      <alignment wrapText="1"/>
    </xf>
    <xf numFmtId="0" fontId="5" fillId="5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9" fillId="5" borderId="3" xfId="0" applyFont="1" applyFill="1" applyBorder="1" applyAlignment="1">
      <alignment horizontal="center" wrapText="1"/>
    </xf>
    <xf numFmtId="0" fontId="2" fillId="5" borderId="0" xfId="0" applyFont="1" applyFill="1" applyAlignment="1">
      <alignment horizontal="center" wrapText="1"/>
    </xf>
    <xf numFmtId="0" fontId="29" fillId="5" borderId="0" xfId="0" applyFont="1" applyFill="1" applyAlignment="1">
      <alignment horizontal="center" wrapText="1"/>
    </xf>
    <xf numFmtId="0" fontId="44" fillId="5" borderId="0" xfId="0" applyFont="1" applyFill="1" applyAlignment="1">
      <alignment horizontal="center" wrapText="1"/>
    </xf>
    <xf numFmtId="4" fontId="5" fillId="5" borderId="14" xfId="0" applyNumberFormat="1" applyFont="1" applyFill="1" applyBorder="1" applyAlignment="1">
      <alignment horizontal="center" wrapText="1"/>
    </xf>
    <xf numFmtId="0" fontId="19" fillId="5" borderId="0" xfId="0" applyFont="1" applyFill="1" applyAlignment="1">
      <alignment horizontal="center" wrapText="1"/>
    </xf>
    <xf numFmtId="0" fontId="6" fillId="5" borderId="0" xfId="0" applyFont="1" applyFill="1" applyAlignment="1">
      <alignment horizontal="center"/>
    </xf>
    <xf numFmtId="0" fontId="8" fillId="5" borderId="0" xfId="0" applyFont="1" applyFill="1" applyAlignment="1">
      <alignment horizontal="left" vertical="top"/>
    </xf>
    <xf numFmtId="0" fontId="10" fillId="5" borderId="0" xfId="0" applyFont="1" applyFill="1" applyAlignment="1">
      <alignment horizontal="center" vertical="center" wrapText="1"/>
    </xf>
    <xf numFmtId="0" fontId="8" fillId="5" borderId="0" xfId="0" applyFont="1" applyFill="1"/>
    <xf numFmtId="0" fontId="9" fillId="5" borderId="1" xfId="0" applyFont="1" applyFill="1" applyBorder="1" applyAlignment="1">
      <alignment horizontal="center" vertical="center" wrapText="1"/>
    </xf>
    <xf numFmtId="0" fontId="9" fillId="5" borderId="4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4" fontId="6" fillId="5" borderId="1" xfId="0" applyNumberFormat="1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0" fontId="5" fillId="5" borderId="14" xfId="0" applyFont="1" applyFill="1" applyBorder="1" applyAlignment="1">
      <alignment horizontal="center" vertical="center" wrapText="1"/>
    </xf>
    <xf numFmtId="4" fontId="5" fillId="5" borderId="14" xfId="0" applyNumberFormat="1" applyFont="1" applyFill="1" applyBorder="1" applyAlignment="1">
      <alignment horizontal="center" vertical="center" wrapText="1"/>
    </xf>
    <xf numFmtId="0" fontId="17" fillId="5" borderId="0" xfId="0" applyFont="1" applyFill="1" applyAlignment="1">
      <alignment vertical="center"/>
    </xf>
    <xf numFmtId="0" fontId="18" fillId="5" borderId="0" xfId="0" applyFont="1" applyFill="1" applyAlignment="1">
      <alignment vertical="center" wrapText="1"/>
    </xf>
    <xf numFmtId="0" fontId="45" fillId="5" borderId="0" xfId="0" applyFont="1" applyFill="1" applyAlignment="1">
      <alignment horizontal="right" wrapText="1"/>
    </xf>
    <xf numFmtId="0" fontId="45" fillId="5" borderId="0" xfId="0" applyFont="1" applyFill="1" applyAlignment="1">
      <alignment horizontal="center" wrapText="1"/>
    </xf>
    <xf numFmtId="0" fontId="46" fillId="5" borderId="0" xfId="0" applyFont="1" applyFill="1" applyAlignment="1">
      <alignment horizontal="center" vertical="center"/>
    </xf>
    <xf numFmtId="0" fontId="9" fillId="5" borderId="0" xfId="0" applyFont="1" applyFill="1" applyAlignment="1">
      <alignment horizontal="center" vertical="center" wrapText="1"/>
    </xf>
    <xf numFmtId="0" fontId="10" fillId="5" borderId="0" xfId="0" applyFont="1" applyFill="1" applyAlignment="1">
      <alignment horizontal="center" wrapText="1"/>
    </xf>
    <xf numFmtId="0" fontId="10" fillId="5" borderId="0" xfId="0" applyFont="1" applyFill="1" applyAlignment="1">
      <alignment horizontal="center"/>
    </xf>
    <xf numFmtId="0" fontId="8" fillId="5" borderId="0" xfId="0" applyFont="1" applyFill="1" applyAlignment="1">
      <alignment vertical="top"/>
    </xf>
    <xf numFmtId="4" fontId="47" fillId="6" borderId="7" xfId="0" applyNumberFormat="1" applyFont="1" applyFill="1" applyBorder="1" applyAlignment="1">
      <alignment horizontal="center" vertical="center"/>
    </xf>
    <xf numFmtId="0" fontId="6" fillId="5" borderId="0" xfId="0" applyFont="1" applyFill="1"/>
    <xf numFmtId="0" fontId="0" fillId="0" borderId="4" xfId="0" applyBorder="1" applyAlignment="1">
      <alignment horizontal="left" wrapText="1"/>
    </xf>
    <xf numFmtId="0" fontId="0" fillId="0" borderId="4" xfId="0" applyBorder="1" applyAlignment="1">
      <alignment horizontal="left"/>
    </xf>
    <xf numFmtId="17" fontId="13" fillId="0" borderId="0" xfId="0" applyNumberFormat="1" applyFont="1" applyAlignment="1">
      <alignment horizontal="center"/>
    </xf>
    <xf numFmtId="0" fontId="14" fillId="5" borderId="20" xfId="0" applyFont="1" applyFill="1" applyBorder="1" applyAlignment="1">
      <alignment horizontal="right"/>
    </xf>
    <xf numFmtId="0" fontId="13" fillId="0" borderId="0" xfId="0" applyFont="1" applyAlignment="1">
      <alignment horizontal="center"/>
    </xf>
    <xf numFmtId="0" fontId="42" fillId="6" borderId="4" xfId="0" applyFont="1" applyFill="1" applyBorder="1" applyAlignment="1">
      <alignment horizontal="center"/>
    </xf>
    <xf numFmtId="0" fontId="42" fillId="6" borderId="18" xfId="0" applyFont="1" applyFill="1" applyBorder="1" applyAlignment="1">
      <alignment horizontal="center"/>
    </xf>
    <xf numFmtId="0" fontId="14" fillId="5" borderId="19" xfId="0" applyFont="1" applyFill="1" applyBorder="1" applyAlignment="1">
      <alignment horizontal="center"/>
    </xf>
    <xf numFmtId="0" fontId="17" fillId="5" borderId="4" xfId="0" applyFont="1" applyFill="1" applyBorder="1" applyAlignment="1">
      <alignment horizontal="right"/>
    </xf>
    <xf numFmtId="0" fontId="17" fillId="5" borderId="18" xfId="0" applyFont="1" applyFill="1" applyBorder="1" applyAlignment="1">
      <alignment horizontal="right"/>
    </xf>
    <xf numFmtId="0" fontId="17" fillId="5" borderId="5" xfId="0" applyFont="1" applyFill="1" applyBorder="1" applyAlignment="1">
      <alignment horizontal="right"/>
    </xf>
    <xf numFmtId="0" fontId="17" fillId="5" borderId="0" xfId="0" applyFont="1" applyFill="1" applyAlignment="1">
      <alignment horizontal="center"/>
    </xf>
    <xf numFmtId="17" fontId="17" fillId="5" borderId="0" xfId="0" applyNumberFormat="1" applyFont="1" applyFill="1" applyAlignment="1">
      <alignment horizontal="center"/>
    </xf>
    <xf numFmtId="0" fontId="33" fillId="0" borderId="1" xfId="0" applyFont="1" applyBorder="1" applyAlignment="1">
      <alignment horizontal="center"/>
    </xf>
    <xf numFmtId="164" fontId="28" fillId="5" borderId="1" xfId="0" applyNumberFormat="1" applyFont="1" applyFill="1" applyBorder="1" applyAlignment="1">
      <alignment horizontal="right" vertical="top" wrapText="1"/>
    </xf>
    <xf numFmtId="0" fontId="47" fillId="6" borderId="11" xfId="0" applyFont="1" applyFill="1" applyBorder="1" applyAlignment="1">
      <alignment horizontal="center" vertical="center"/>
    </xf>
    <xf numFmtId="0" fontId="47" fillId="6" borderId="10" xfId="0" applyFont="1" applyFill="1" applyBorder="1" applyAlignment="1">
      <alignment horizontal="center" vertical="center"/>
    </xf>
    <xf numFmtId="0" fontId="8" fillId="5" borderId="0" xfId="0" applyFont="1" applyFill="1" applyAlignment="1">
      <alignment horizontal="center" vertical="top"/>
    </xf>
    <xf numFmtId="17" fontId="8" fillId="5" borderId="0" xfId="0" applyNumberFormat="1" applyFont="1" applyFill="1" applyAlignment="1">
      <alignment horizontal="center" vertical="top"/>
    </xf>
    <xf numFmtId="0" fontId="8" fillId="5" borderId="0" xfId="0" applyFont="1" applyFill="1" applyAlignment="1">
      <alignment horizontal="center" vertical="center"/>
    </xf>
    <xf numFmtId="0" fontId="5" fillId="5" borderId="20" xfId="0" applyFont="1" applyFill="1" applyBorder="1" applyAlignment="1">
      <alignment horizontal="right"/>
    </xf>
    <xf numFmtId="0" fontId="43" fillId="5" borderId="0" xfId="0" applyFont="1" applyFill="1" applyAlignment="1">
      <alignment horizontal="center" vertical="center"/>
    </xf>
    <xf numFmtId="17" fontId="8" fillId="5" borderId="0" xfId="0" applyNumberFormat="1" applyFont="1" applyFill="1" applyAlignment="1">
      <alignment horizontal="center" vertical="center"/>
    </xf>
    <xf numFmtId="0" fontId="14" fillId="2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7" fillId="5" borderId="0" xfId="0" applyFont="1" applyFill="1" applyAlignment="1">
      <alignment horizontal="center" vertical="center"/>
    </xf>
    <xf numFmtId="17" fontId="34" fillId="5" borderId="19" xfId="0" applyNumberFormat="1" applyFont="1" applyFill="1" applyBorder="1" applyAlignment="1">
      <alignment horizontal="center"/>
    </xf>
    <xf numFmtId="0" fontId="34" fillId="5" borderId="0" xfId="0" applyFont="1" applyFill="1" applyAlignment="1">
      <alignment horizontal="center"/>
    </xf>
    <xf numFmtId="0" fontId="38" fillId="5" borderId="4" xfId="0" applyFont="1" applyFill="1" applyBorder="1" applyAlignment="1">
      <alignment horizontal="right"/>
    </xf>
    <xf numFmtId="0" fontId="38" fillId="5" borderId="18" xfId="0" applyFont="1" applyFill="1" applyBorder="1" applyAlignment="1">
      <alignment horizontal="right"/>
    </xf>
    <xf numFmtId="0" fontId="38" fillId="5" borderId="5" xfId="0" applyFont="1" applyFill="1" applyBorder="1" applyAlignment="1">
      <alignment horizontal="right"/>
    </xf>
    <xf numFmtId="0" fontId="17" fillId="2" borderId="0" xfId="0" applyFont="1" applyFill="1" applyAlignment="1">
      <alignment horizontal="center"/>
    </xf>
    <xf numFmtId="0" fontId="49" fillId="0" borderId="0" xfId="0" applyFont="1"/>
    <xf numFmtId="0" fontId="50" fillId="0" borderId="0" xfId="0" applyFont="1"/>
    <xf numFmtId="166" fontId="50" fillId="0" borderId="0" xfId="0" applyNumberFormat="1" applyFont="1"/>
    <xf numFmtId="0" fontId="50" fillId="0" borderId="0" xfId="0" applyFont="1" applyAlignment="1">
      <alignment horizontal="center" readingOrder="1"/>
    </xf>
    <xf numFmtId="0" fontId="50" fillId="0" borderId="0" xfId="0" applyFont="1" applyAlignment="1">
      <alignment wrapText="1"/>
    </xf>
    <xf numFmtId="0" fontId="48" fillId="0" borderId="0" xfId="0" applyFont="1" applyAlignment="1">
      <alignment horizontal="center"/>
    </xf>
    <xf numFmtId="0" fontId="48" fillId="0" borderId="0" xfId="0" applyFont="1"/>
    <xf numFmtId="166" fontId="51" fillId="0" borderId="0" xfId="0" applyNumberFormat="1" applyFont="1"/>
    <xf numFmtId="0" fontId="50" fillId="0" borderId="9" xfId="0" applyFont="1" applyBorder="1" applyAlignment="1">
      <alignment vertical="center" wrapText="1"/>
    </xf>
    <xf numFmtId="43" fontId="50" fillId="0" borderId="0" xfId="0" applyNumberFormat="1" applyFont="1"/>
    <xf numFmtId="43" fontId="50" fillId="0" borderId="0" xfId="0" applyNumberFormat="1" applyFont="1" applyAlignment="1">
      <alignment horizontal="center" readingOrder="1"/>
    </xf>
    <xf numFmtId="0" fontId="33" fillId="0" borderId="9" xfId="0" applyFont="1" applyBorder="1" applyAlignment="1">
      <alignment wrapText="1"/>
    </xf>
    <xf numFmtId="166" fontId="49" fillId="0" borderId="0" xfId="0" applyNumberFormat="1" applyFont="1"/>
    <xf numFmtId="43" fontId="50" fillId="0" borderId="0" xfId="1" applyFont="1"/>
    <xf numFmtId="166" fontId="0" fillId="0" borderId="0" xfId="0" applyNumberFormat="1"/>
    <xf numFmtId="166" fontId="52" fillId="7" borderId="0" xfId="1" applyNumberFormat="1" applyFont="1" applyFill="1" applyBorder="1" applyAlignment="1">
      <alignment horizontal="center" readingOrder="1"/>
    </xf>
    <xf numFmtId="166" fontId="52" fillId="7" borderId="24" xfId="1" applyNumberFormat="1" applyFont="1" applyFill="1" applyBorder="1" applyAlignment="1">
      <alignment horizontal="center" readingOrder="1"/>
    </xf>
    <xf numFmtId="0" fontId="53" fillId="7" borderId="24" xfId="0" applyFont="1" applyFill="1" applyBorder="1" applyAlignment="1">
      <alignment vertical="center" wrapText="1"/>
    </xf>
    <xf numFmtId="166" fontId="50" fillId="0" borderId="0" xfId="1" applyNumberFormat="1" applyFont="1"/>
    <xf numFmtId="166" fontId="50" fillId="0" borderId="0" xfId="1" applyNumberFormat="1" applyFont="1" applyAlignment="1">
      <alignment horizontal="center" readingOrder="1"/>
    </xf>
    <xf numFmtId="0" fontId="50" fillId="0" borderId="0" xfId="0" applyFont="1" applyAlignment="1">
      <alignment horizontal="left" wrapText="1"/>
    </xf>
    <xf numFmtId="166" fontId="33" fillId="0" borderId="0" xfId="1" applyNumberFormat="1" applyFont="1" applyAlignment="1">
      <alignment horizontal="center" readingOrder="1"/>
    </xf>
    <xf numFmtId="0" fontId="33" fillId="0" borderId="0" xfId="0" applyFont="1" applyAlignment="1">
      <alignment horizontal="left" wrapText="1"/>
    </xf>
    <xf numFmtId="166" fontId="50" fillId="0" borderId="0" xfId="1" applyNumberFormat="1" applyFont="1" applyBorder="1"/>
    <xf numFmtId="166" fontId="50" fillId="0" borderId="0" xfId="1" applyNumberFormat="1" applyFont="1" applyBorder="1" applyAlignment="1">
      <alignment horizontal="center" readingOrder="1"/>
    </xf>
    <xf numFmtId="166" fontId="33" fillId="0" borderId="0" xfId="1" applyNumberFormat="1" applyFont="1" applyBorder="1"/>
    <xf numFmtId="166" fontId="33" fillId="0" borderId="0" xfId="1" applyNumberFormat="1" applyFont="1" applyBorder="1" applyAlignment="1">
      <alignment horizontal="center" readingOrder="1"/>
    </xf>
    <xf numFmtId="0" fontId="33" fillId="0" borderId="25" xfId="0" applyFont="1" applyBorder="1" applyAlignment="1">
      <alignment horizontal="left" wrapText="1"/>
    </xf>
    <xf numFmtId="166" fontId="50" fillId="0" borderId="0" xfId="0" applyNumberFormat="1" applyFont="1" applyAlignment="1">
      <alignment horizontal="center" readingOrder="1"/>
    </xf>
    <xf numFmtId="166" fontId="33" fillId="0" borderId="0" xfId="0" applyNumberFormat="1" applyFont="1" applyAlignment="1">
      <alignment horizontal="center" readingOrder="1"/>
    </xf>
    <xf numFmtId="166" fontId="33" fillId="0" borderId="0" xfId="0" applyNumberFormat="1" applyFont="1"/>
    <xf numFmtId="166" fontId="50" fillId="0" borderId="0" xfId="1" applyNumberFormat="1" applyFont="1" applyBorder="1" applyAlignment="1">
      <alignment horizontal="center" vertical="center"/>
    </xf>
    <xf numFmtId="43" fontId="50" fillId="0" borderId="0" xfId="1" applyFont="1" applyBorder="1"/>
    <xf numFmtId="43" fontId="33" fillId="0" borderId="0" xfId="1" applyFont="1" applyBorder="1"/>
    <xf numFmtId="167" fontId="54" fillId="0" borderId="0" xfId="0" applyNumberFormat="1" applyFont="1"/>
    <xf numFmtId="167" fontId="33" fillId="0" borderId="0" xfId="0" applyNumberFormat="1" applyFont="1"/>
    <xf numFmtId="167" fontId="33" fillId="0" borderId="0" xfId="0" applyNumberFormat="1" applyFont="1" applyAlignment="1">
      <alignment horizontal="center" readingOrder="1"/>
    </xf>
    <xf numFmtId="0" fontId="55" fillId="8" borderId="0" xfId="0" applyFont="1" applyFill="1" applyAlignment="1">
      <alignment horizontal="center"/>
    </xf>
    <xf numFmtId="0" fontId="55" fillId="8" borderId="26" xfId="0" applyFont="1" applyFill="1" applyBorder="1" applyAlignment="1">
      <alignment horizontal="center"/>
    </xf>
    <xf numFmtId="0" fontId="52" fillId="8" borderId="27" xfId="0" applyFont="1" applyFill="1" applyBorder="1" applyAlignment="1">
      <alignment horizontal="center"/>
    </xf>
    <xf numFmtId="0" fontId="52" fillId="8" borderId="26" xfId="0" applyFont="1" applyFill="1" applyBorder="1" applyAlignment="1">
      <alignment horizontal="center"/>
    </xf>
    <xf numFmtId="166" fontId="52" fillId="8" borderId="27" xfId="0" applyNumberFormat="1" applyFont="1" applyFill="1" applyBorder="1" applyAlignment="1">
      <alignment horizontal="center"/>
    </xf>
    <xf numFmtId="43" fontId="52" fillId="9" borderId="28" xfId="1" applyFont="1" applyFill="1" applyBorder="1" applyAlignment="1">
      <alignment horizontal="center" vertical="center" wrapText="1"/>
    </xf>
    <xf numFmtId="43" fontId="52" fillId="9" borderId="28" xfId="1" applyFont="1" applyFill="1" applyBorder="1" applyAlignment="1">
      <alignment horizontal="center" vertical="center" wrapText="1" readingOrder="1"/>
    </xf>
    <xf numFmtId="0" fontId="52" fillId="9" borderId="29" xfId="0" applyFont="1" applyFill="1" applyBorder="1" applyAlignment="1">
      <alignment horizontal="center" vertical="center" wrapText="1"/>
    </xf>
    <xf numFmtId="0" fontId="55" fillId="8" borderId="0" xfId="0" applyFont="1" applyFill="1" applyAlignment="1">
      <alignment horizontal="center" vertical="center"/>
    </xf>
    <xf numFmtId="0" fontId="55" fillId="8" borderId="30" xfId="0" applyFont="1" applyFill="1" applyBorder="1" applyAlignment="1">
      <alignment horizontal="center" vertical="center"/>
    </xf>
    <xf numFmtId="0" fontId="55" fillId="8" borderId="31" xfId="0" applyFont="1" applyFill="1" applyBorder="1" applyAlignment="1">
      <alignment horizontal="center" vertical="center"/>
    </xf>
    <xf numFmtId="0" fontId="55" fillId="8" borderId="32" xfId="0" applyFont="1" applyFill="1" applyBorder="1" applyAlignment="1">
      <alignment horizontal="center" vertical="center"/>
    </xf>
    <xf numFmtId="43" fontId="52" fillId="9" borderId="29" xfId="1" applyFont="1" applyFill="1" applyBorder="1" applyAlignment="1">
      <alignment horizontal="center" vertical="center" wrapText="1"/>
    </xf>
    <xf numFmtId="43" fontId="52" fillId="9" borderId="29" xfId="1" applyFont="1" applyFill="1" applyBorder="1" applyAlignment="1">
      <alignment horizontal="center" vertical="center" wrapText="1" readingOrder="1"/>
    </xf>
    <xf numFmtId="0" fontId="56" fillId="0" borderId="0" xfId="0" applyFont="1" applyAlignment="1">
      <alignment horizontal="center" vertical="top" wrapText="1" readingOrder="1"/>
    </xf>
    <xf numFmtId="0" fontId="56" fillId="0" borderId="0" xfId="0" applyFont="1" applyAlignment="1">
      <alignment horizontal="center" vertical="top" wrapText="1" readingOrder="1"/>
    </xf>
    <xf numFmtId="0" fontId="56" fillId="0" borderId="33" xfId="0" applyFont="1" applyBorder="1" applyAlignment="1">
      <alignment horizontal="center" vertical="top" wrapText="1" readingOrder="1"/>
    </xf>
    <xf numFmtId="0" fontId="49" fillId="0" borderId="0" xfId="0" applyFont="1" applyAlignment="1">
      <alignment horizontal="center" vertical="center"/>
    </xf>
    <xf numFmtId="0" fontId="54" fillId="0" borderId="0" xfId="0" applyFont="1" applyAlignment="1">
      <alignment horizontal="center" vertical="center"/>
    </xf>
    <xf numFmtId="0" fontId="54" fillId="0" borderId="33" xfId="0" applyFont="1" applyBorder="1" applyAlignment="1">
      <alignment horizontal="center" vertical="center"/>
    </xf>
    <xf numFmtId="0" fontId="57" fillId="0" borderId="0" xfId="0" applyFont="1" applyAlignment="1">
      <alignment horizontal="center" vertical="top" wrapText="1" readingOrder="1"/>
    </xf>
    <xf numFmtId="0" fontId="57" fillId="0" borderId="33" xfId="0" applyFont="1" applyBorder="1" applyAlignment="1">
      <alignment horizontal="center" vertical="top" wrapText="1" readingOrder="1"/>
    </xf>
    <xf numFmtId="0" fontId="56" fillId="0" borderId="0" xfId="0" applyFont="1" applyAlignment="1">
      <alignment horizontal="center" vertical="center" wrapText="1" readingOrder="1"/>
    </xf>
    <xf numFmtId="0" fontId="57" fillId="0" borderId="0" xfId="0" applyFont="1" applyAlignment="1">
      <alignment horizontal="center" vertical="center" wrapText="1" readingOrder="1"/>
    </xf>
    <xf numFmtId="0" fontId="57" fillId="0" borderId="33" xfId="0" applyFont="1" applyBorder="1" applyAlignment="1">
      <alignment horizontal="center" vertical="center" wrapText="1" readingOrder="1"/>
    </xf>
  </cellXfs>
  <cellStyles count="43">
    <cellStyle name="Comma 2" xfId="15" xr:uid="{00000000-0005-0000-0000-000000000000}"/>
    <cellStyle name="Millares" xfId="1" builtinId="3"/>
    <cellStyle name="Millares 2" xfId="2" xr:uid="{00000000-0005-0000-0000-000002000000}"/>
    <cellStyle name="Millares 3" xfId="5" xr:uid="{00000000-0005-0000-0000-000003000000}"/>
    <cellStyle name="Millares 4" xfId="4" xr:uid="{00000000-0005-0000-0000-000004000000}"/>
    <cellStyle name="Moneda 2" xfId="7" xr:uid="{00000000-0005-0000-0000-000005000000}"/>
    <cellStyle name="Moneda 3" xfId="6" xr:uid="{00000000-0005-0000-0000-000006000000}"/>
    <cellStyle name="Normal" xfId="0" builtinId="0"/>
    <cellStyle name="Normal 10" xfId="3" xr:uid="{00000000-0005-0000-0000-000008000000}"/>
    <cellStyle name="Normal 2" xfId="8" xr:uid="{00000000-0005-0000-0000-000009000000}"/>
    <cellStyle name="Normal 3" xfId="9" xr:uid="{00000000-0005-0000-0000-00000A000000}"/>
    <cellStyle name="Normal 3 2" xfId="10" xr:uid="{00000000-0005-0000-0000-00000B000000}"/>
    <cellStyle name="Normal 4" xfId="11" xr:uid="{00000000-0005-0000-0000-00000C000000}"/>
    <cellStyle name="Normal 5" xfId="12" xr:uid="{00000000-0005-0000-0000-00000D000000}"/>
    <cellStyle name="Normal 6" xfId="13" xr:uid="{00000000-0005-0000-0000-00000E000000}"/>
    <cellStyle name="Normal 7" xfId="14" xr:uid="{00000000-0005-0000-0000-00000F000000}"/>
    <cellStyle name="Normal 8" xfId="16" xr:uid="{00000000-0005-0000-0000-000010000000}"/>
    <cellStyle name="Normal 9" xfId="42" xr:uid="{00000000-0005-0000-0000-000011000000}"/>
    <cellStyle name="S0" xfId="17" xr:uid="{00000000-0005-0000-0000-000012000000}"/>
    <cellStyle name="S1" xfId="18" xr:uid="{00000000-0005-0000-0000-000013000000}"/>
    <cellStyle name="S10" xfId="19" xr:uid="{00000000-0005-0000-0000-000014000000}"/>
    <cellStyle name="S11" xfId="20" xr:uid="{00000000-0005-0000-0000-000015000000}"/>
    <cellStyle name="S12" xfId="21" xr:uid="{00000000-0005-0000-0000-000016000000}"/>
    <cellStyle name="S13" xfId="22" xr:uid="{00000000-0005-0000-0000-000017000000}"/>
    <cellStyle name="S14" xfId="23" xr:uid="{00000000-0005-0000-0000-000018000000}"/>
    <cellStyle name="S15" xfId="24" xr:uid="{00000000-0005-0000-0000-000019000000}"/>
    <cellStyle name="S16" xfId="25" xr:uid="{00000000-0005-0000-0000-00001A000000}"/>
    <cellStyle name="S17" xfId="26" xr:uid="{00000000-0005-0000-0000-00001B000000}"/>
    <cellStyle name="S18" xfId="27" xr:uid="{00000000-0005-0000-0000-00001C000000}"/>
    <cellStyle name="S19" xfId="28" xr:uid="{00000000-0005-0000-0000-00001D000000}"/>
    <cellStyle name="S2" xfId="29" xr:uid="{00000000-0005-0000-0000-00001E000000}"/>
    <cellStyle name="S20" xfId="30" xr:uid="{00000000-0005-0000-0000-00001F000000}"/>
    <cellStyle name="S21" xfId="31" xr:uid="{00000000-0005-0000-0000-000020000000}"/>
    <cellStyle name="S22" xfId="32" xr:uid="{00000000-0005-0000-0000-000021000000}"/>
    <cellStyle name="S23" xfId="33" xr:uid="{00000000-0005-0000-0000-000022000000}"/>
    <cellStyle name="S24" xfId="34" xr:uid="{00000000-0005-0000-0000-000023000000}"/>
    <cellStyle name="S3" xfId="35" xr:uid="{00000000-0005-0000-0000-000024000000}"/>
    <cellStyle name="S4" xfId="36" xr:uid="{00000000-0005-0000-0000-000025000000}"/>
    <cellStyle name="S5" xfId="37" xr:uid="{00000000-0005-0000-0000-000026000000}"/>
    <cellStyle name="S6" xfId="38" xr:uid="{00000000-0005-0000-0000-000027000000}"/>
    <cellStyle name="S7" xfId="39" xr:uid="{00000000-0005-0000-0000-000028000000}"/>
    <cellStyle name="S8" xfId="40" xr:uid="{00000000-0005-0000-0000-000029000000}"/>
    <cellStyle name="S9" xfId="41" xr:uid="{00000000-0005-0000-0000-00002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Relationship Id="rId4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400051</xdr:colOff>
      <xdr:row>0</xdr:row>
      <xdr:rowOff>66675</xdr:rowOff>
    </xdr:from>
    <xdr:to>
      <xdr:col>5</xdr:col>
      <xdr:colOff>190500</xdr:colOff>
      <xdr:row>8</xdr:row>
      <xdr:rowOff>123824</xdr:rowOff>
    </xdr:to>
    <xdr:sp macro="" textlink="">
      <xdr:nvSpPr>
        <xdr:cNvPr id="11" name="1 Rectángulo redondeado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400051" y="66675"/>
          <a:ext cx="9013824" cy="1581149"/>
        </a:xfrm>
        <a:prstGeom prst="roundRect">
          <a:avLst/>
        </a:prstGeom>
        <a:solidFill>
          <a:schemeClr val="accent1">
            <a:lumMod val="75000"/>
          </a:schemeClr>
        </a:solidFill>
        <a:ln/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DO" sz="1600" b="1" i="1"/>
            <a:t>Autoridad</a:t>
          </a:r>
          <a:r>
            <a:rPr lang="es-DO" sz="1600" b="1" i="1" baseline="0"/>
            <a:t> Portuaria Dominicana </a:t>
          </a:r>
        </a:p>
        <a:p>
          <a:pPr algn="ctr"/>
          <a:r>
            <a:rPr lang="es-DO" sz="1600" b="1" i="1" baseline="0"/>
            <a:t>CUENTA NOMINA </a:t>
          </a:r>
        </a:p>
        <a:p>
          <a:pPr algn="ctr"/>
          <a:r>
            <a:rPr lang="es-DO" sz="1600" b="1" i="1" baseline="0"/>
            <a:t>NO.010-238720-6</a:t>
          </a:r>
        </a:p>
        <a:p>
          <a:pPr algn="ctr"/>
          <a:r>
            <a:rPr lang="es-DO" sz="1600" b="1" i="1" baseline="0"/>
            <a:t>Relacion Depositos </a:t>
          </a:r>
        </a:p>
        <a:p>
          <a:pPr algn="ctr"/>
          <a:r>
            <a:rPr lang="es-DO" sz="1600" b="1" i="1" baseline="0"/>
            <a:t>Al 31 de Octubre 2024 RD$</a:t>
          </a:r>
          <a:endParaRPr lang="es-DO" sz="1600" b="1" i="1"/>
        </a:p>
      </xdr:txBody>
    </xdr:sp>
    <xdr:clientData/>
  </xdr:twoCellAnchor>
  <xdr:twoCellAnchor editAs="oneCell">
    <xdr:from>
      <xdr:col>0</xdr:col>
      <xdr:colOff>901700</xdr:colOff>
      <xdr:row>1</xdr:row>
      <xdr:rowOff>31750</xdr:rowOff>
    </xdr:from>
    <xdr:to>
      <xdr:col>2</xdr:col>
      <xdr:colOff>381000</xdr:colOff>
      <xdr:row>7</xdr:row>
      <xdr:rowOff>168275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01700" y="222250"/>
          <a:ext cx="1733550" cy="1279525"/>
        </a:xfrm>
        <a:prstGeom prst="rect">
          <a:avLst/>
        </a:prstGeom>
      </xdr:spPr>
    </xdr:pic>
    <xdr:clientData/>
  </xdr:twoCellAnchor>
  <xdr:twoCellAnchor>
    <xdr:from>
      <xdr:col>0</xdr:col>
      <xdr:colOff>15875</xdr:colOff>
      <xdr:row>347</xdr:row>
      <xdr:rowOff>95250</xdr:rowOff>
    </xdr:from>
    <xdr:to>
      <xdr:col>6</xdr:col>
      <xdr:colOff>117476</xdr:colOff>
      <xdr:row>356</xdr:row>
      <xdr:rowOff>142875</xdr:rowOff>
    </xdr:to>
    <xdr:sp macro="" textlink="">
      <xdr:nvSpPr>
        <xdr:cNvPr id="6" name="1 Rectángulo redondead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15875" y="72945625"/>
          <a:ext cx="10293351" cy="1762125"/>
        </a:xfrm>
        <a:prstGeom prst="roundRect">
          <a:avLst/>
        </a:prstGeom>
        <a:solidFill>
          <a:schemeClr val="accent1">
            <a:lumMod val="75000"/>
          </a:schemeClr>
        </a:solidFill>
        <a:ln/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DO" sz="1600" b="1" i="1"/>
            <a:t>Autoridad</a:t>
          </a:r>
          <a:r>
            <a:rPr lang="es-DO" sz="1600" b="1" i="1" baseline="0"/>
            <a:t> Portuaria Dominicana </a:t>
          </a:r>
        </a:p>
        <a:p>
          <a:pPr algn="ctr"/>
          <a:r>
            <a:rPr lang="es-DO" sz="1600" b="1" i="1" baseline="0"/>
            <a:t>CUENTA DOLAR </a:t>
          </a:r>
        </a:p>
        <a:p>
          <a:pPr algn="ctr"/>
          <a:r>
            <a:rPr lang="es-DO" sz="1600" b="1" i="1" baseline="0"/>
            <a:t>NO.010-238720-6</a:t>
          </a:r>
        </a:p>
        <a:p>
          <a:pPr algn="ctr"/>
          <a:r>
            <a:rPr lang="es-DO" sz="1600" b="1" i="1" baseline="0"/>
            <a:t>Relacion Depositos </a:t>
          </a:r>
        </a:p>
        <a:p>
          <a:pPr algn="ctr"/>
          <a:r>
            <a:rPr lang="es-DO" sz="1600" b="1" i="1" baseline="0"/>
            <a:t>Al 31 DE OCTUBRE 2024 </a:t>
          </a:r>
        </a:p>
        <a:p>
          <a:pPr algn="ctr"/>
          <a:r>
            <a:rPr lang="es-DO" sz="1600" b="1" i="1" baseline="0"/>
            <a:t>US/RD$</a:t>
          </a:r>
          <a:endParaRPr lang="es-DO" sz="1600" b="1" i="1"/>
        </a:p>
      </xdr:txBody>
    </xdr:sp>
    <xdr:clientData/>
  </xdr:twoCellAnchor>
  <xdr:twoCellAnchor editAs="oneCell">
    <xdr:from>
      <xdr:col>2</xdr:col>
      <xdr:colOff>460375</xdr:colOff>
      <xdr:row>349</xdr:row>
      <xdr:rowOff>79376</xdr:rowOff>
    </xdr:from>
    <xdr:to>
      <xdr:col>2</xdr:col>
      <xdr:colOff>1701800</xdr:colOff>
      <xdr:row>352</xdr:row>
      <xdr:rowOff>184150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06625" y="73310751"/>
          <a:ext cx="1241425" cy="676274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403</xdr:row>
      <xdr:rowOff>0</xdr:rowOff>
    </xdr:from>
    <xdr:to>
      <xdr:col>4</xdr:col>
      <xdr:colOff>622302</xdr:colOff>
      <xdr:row>411</xdr:row>
      <xdr:rowOff>136525</xdr:rowOff>
    </xdr:to>
    <xdr:sp macro="" textlink="">
      <xdr:nvSpPr>
        <xdr:cNvPr id="16" name="1 Rectángulo redondead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0" y="84899500"/>
          <a:ext cx="7464427" cy="1660525"/>
        </a:xfrm>
        <a:prstGeom prst="roundRect">
          <a:avLst/>
        </a:prstGeom>
        <a:solidFill>
          <a:schemeClr val="accent1">
            <a:lumMod val="75000"/>
          </a:schemeClr>
        </a:solidFill>
        <a:ln/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DO" sz="1600" b="1" i="1"/>
            <a:t>Autoridad</a:t>
          </a:r>
          <a:r>
            <a:rPr lang="es-DO" sz="1600" b="1" i="1" baseline="0"/>
            <a:t> Portuaria Dominicana </a:t>
          </a:r>
        </a:p>
        <a:p>
          <a:pPr algn="ctr"/>
          <a:r>
            <a:rPr lang="es-DO" sz="1600" b="1" i="1" baseline="0"/>
            <a:t>Cuenta Operaciones </a:t>
          </a:r>
        </a:p>
        <a:p>
          <a:pPr algn="ctr"/>
          <a:r>
            <a:rPr lang="es-DO" sz="1600" b="1" i="1" baseline="0"/>
            <a:t>NO. 010-500107-4</a:t>
          </a:r>
        </a:p>
        <a:p>
          <a:pPr algn="ctr"/>
          <a:r>
            <a:rPr lang="es-DO" sz="1600" b="1" i="1" baseline="0"/>
            <a:t>Relacion Depositos </a:t>
          </a:r>
        </a:p>
        <a:p>
          <a:pPr algn="ctr"/>
          <a:r>
            <a:rPr lang="es-DO" sz="1600" b="1" i="1" baseline="0"/>
            <a:t>Al 31 de OCTUBRE 2024 US/RD$</a:t>
          </a:r>
          <a:endParaRPr lang="es-DO" sz="1600" b="1" i="1"/>
        </a:p>
      </xdr:txBody>
    </xdr:sp>
    <xdr:clientData/>
  </xdr:twoCellAnchor>
  <xdr:twoCellAnchor editAs="oneCell">
    <xdr:from>
      <xdr:col>0</xdr:col>
      <xdr:colOff>492125</xdr:colOff>
      <xdr:row>404</xdr:row>
      <xdr:rowOff>158750</xdr:rowOff>
    </xdr:from>
    <xdr:to>
      <xdr:col>1</xdr:col>
      <xdr:colOff>473077</xdr:colOff>
      <xdr:row>409</xdr:row>
      <xdr:rowOff>53976</xdr:rowOff>
    </xdr:to>
    <xdr:pic>
      <xdr:nvPicPr>
        <xdr:cNvPr id="17" name="Imagen 1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2125" y="85248750"/>
          <a:ext cx="1250952" cy="847726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499</xdr:row>
      <xdr:rowOff>111126</xdr:rowOff>
    </xdr:from>
    <xdr:to>
      <xdr:col>4</xdr:col>
      <xdr:colOff>1206500</xdr:colOff>
      <xdr:row>506</xdr:row>
      <xdr:rowOff>31750</xdr:rowOff>
    </xdr:to>
    <xdr:sp macro="" textlink="">
      <xdr:nvSpPr>
        <xdr:cNvPr id="20" name="1 Rectángulo redondead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/>
      </xdr:nvSpPr>
      <xdr:spPr>
        <a:xfrm>
          <a:off x="0" y="103981251"/>
          <a:ext cx="8048625" cy="1254124"/>
        </a:xfrm>
        <a:prstGeom prst="roundRect">
          <a:avLst/>
        </a:prstGeom>
        <a:solidFill>
          <a:schemeClr val="accent1">
            <a:lumMod val="75000"/>
          </a:schemeClr>
        </a:solidFill>
        <a:ln/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DO" sz="1600" b="1" i="1"/>
            <a:t>Autoridad</a:t>
          </a:r>
          <a:r>
            <a:rPr lang="es-DO" sz="1600" b="1" i="1" baseline="0"/>
            <a:t> Portuaria Dominicana </a:t>
          </a:r>
        </a:p>
        <a:p>
          <a:pPr algn="ctr"/>
          <a:r>
            <a:rPr lang="es-MX" sz="1600" b="1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Relacion de Egresos 31</a:t>
          </a:r>
          <a:r>
            <a:rPr lang="es-MX" sz="1600" b="1" i="0" u="none" strike="noStrike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MX" sz="1600" b="1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de</a:t>
          </a:r>
          <a:r>
            <a:rPr lang="es-MX" sz="1600" b="1" i="0" u="none" strike="noStrike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OCTUBRE</a:t>
          </a:r>
          <a:r>
            <a:rPr lang="es-MX" sz="1600" b="1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2024</a:t>
          </a:r>
          <a:r>
            <a:rPr lang="es-MX" sz="1600"/>
            <a:t> </a:t>
          </a:r>
          <a:endParaRPr lang="es-DO" sz="1600" b="1" i="1" baseline="0"/>
        </a:p>
      </xdr:txBody>
    </xdr:sp>
    <xdr:clientData/>
  </xdr:twoCellAnchor>
  <xdr:twoCellAnchor editAs="oneCell">
    <xdr:from>
      <xdr:col>0</xdr:col>
      <xdr:colOff>634999</xdr:colOff>
      <xdr:row>500</xdr:row>
      <xdr:rowOff>79376</xdr:rowOff>
    </xdr:from>
    <xdr:to>
      <xdr:col>1</xdr:col>
      <xdr:colOff>793750</xdr:colOff>
      <xdr:row>505</xdr:row>
      <xdr:rowOff>15875</xdr:rowOff>
    </xdr:to>
    <xdr:pic>
      <xdr:nvPicPr>
        <xdr:cNvPr id="21" name="Imagen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4999" y="104140001"/>
          <a:ext cx="1428751" cy="888999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562</xdr:row>
      <xdr:rowOff>142875</xdr:rowOff>
    </xdr:from>
    <xdr:to>
      <xdr:col>4</xdr:col>
      <xdr:colOff>376008</xdr:colOff>
      <xdr:row>574</xdr:row>
      <xdr:rowOff>155121</xdr:rowOff>
    </xdr:to>
    <xdr:grpSp>
      <xdr:nvGrpSpPr>
        <xdr:cNvPr id="27" name="Grupo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GrpSpPr/>
      </xdr:nvGrpSpPr>
      <xdr:grpSpPr>
        <a:xfrm>
          <a:off x="1262063" y="113895188"/>
          <a:ext cx="6674414" cy="2298246"/>
          <a:chOff x="0" y="0"/>
          <a:chExt cx="6051550" cy="1419225"/>
        </a:xfrm>
      </xdr:grpSpPr>
      <xdr:pic>
        <xdr:nvPicPr>
          <xdr:cNvPr id="28" name="Imagen 27" descr="Imagen que contiene Círculo&#10;&#10;Descripción generada automáticamente">
            <a:extLst>
              <a:ext uri="{FF2B5EF4-FFF2-40B4-BE49-F238E27FC236}">
                <a16:creationId xmlns:a16="http://schemas.microsoft.com/office/drawing/2014/main" id="{00000000-0008-0000-0000-00001C000000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2">
            <a:extLst>
              <a:ext uri="{BEBA8EAE-BF5A-486C-A8C5-ECC9F3942E4B}">
                <a14:imgProps xmlns:a14="http://schemas.microsoft.com/office/drawing/2010/main">
                  <a14:imgLayer r:embed="rId3">
                    <a14:imgEffect>
                      <a14:sharpenSoften amount="25000"/>
                    </a14:imgEffect>
                    <a14:imgEffect>
                      <a14:brightnessContrast contrast="20000"/>
                    </a14:imgEffect>
                  </a14:imgLayer>
                </a14:imgProps>
              </a:ext>
              <a:ext uri="{28A0092B-C50C-407E-A947-70E740481C1C}">
                <a14:useLocalDpi xmlns:a14="http://schemas.microsoft.com/office/drawing/2010/main" val="0"/>
              </a:ext>
            </a:extLst>
          </a:blip>
          <a:srcRect r="54734" b="16257"/>
          <a:stretch/>
        </xdr:blipFill>
        <xdr:spPr bwMode="auto">
          <a:xfrm>
            <a:off x="0" y="104775"/>
            <a:ext cx="2733675" cy="1314450"/>
          </a:xfrm>
          <a:prstGeom prst="rect">
            <a:avLst/>
          </a:prstGeom>
          <a:noFill/>
          <a:ln>
            <a:noFill/>
          </a:ln>
          <a:extLst>
            <a:ext uri="{53640926-AAD7-44D8-BBD7-CCE9431645EC}">
              <a14:shadowObscured xmlns:a14="http://schemas.microsoft.com/office/drawing/2010/main"/>
            </a:ext>
          </a:extLst>
        </xdr:spPr>
      </xdr:pic>
      <xdr:grpSp>
        <xdr:nvGrpSpPr>
          <xdr:cNvPr id="29" name="Grupo 28">
            <a:extLst>
              <a:ext uri="{FF2B5EF4-FFF2-40B4-BE49-F238E27FC236}">
                <a16:creationId xmlns:a16="http://schemas.microsoft.com/office/drawing/2014/main" id="{00000000-0008-0000-0000-00001D000000}"/>
              </a:ext>
            </a:extLst>
          </xdr:cNvPr>
          <xdr:cNvGrpSpPr/>
        </xdr:nvGrpSpPr>
        <xdr:grpSpPr>
          <a:xfrm>
            <a:off x="3019425" y="0"/>
            <a:ext cx="3032125" cy="1390650"/>
            <a:chOff x="0" y="0"/>
            <a:chExt cx="3032125" cy="1390650"/>
          </a:xfrm>
        </xdr:grpSpPr>
        <xdr:pic>
          <xdr:nvPicPr>
            <xdr:cNvPr id="30" name="Imagen 29">
              <a:extLst>
                <a:ext uri="{FF2B5EF4-FFF2-40B4-BE49-F238E27FC236}">
                  <a16:creationId xmlns:a16="http://schemas.microsoft.com/office/drawing/2014/main" id="{00000000-0008-0000-0000-00001E000000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4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0" y="0"/>
              <a:ext cx="2105025" cy="1247775"/>
            </a:xfrm>
            <a:prstGeom prst="rect">
              <a:avLst/>
            </a:prstGeom>
          </xdr:spPr>
        </xdr:pic>
        <xdr:pic>
          <xdr:nvPicPr>
            <xdr:cNvPr id="31" name="Imagen 30" descr="Imagen que contiene Círculo&#10;&#10;Descripción generada automáticamente">
              <a:extLst>
                <a:ext uri="{FF2B5EF4-FFF2-40B4-BE49-F238E27FC236}">
                  <a16:creationId xmlns:a16="http://schemas.microsoft.com/office/drawing/2014/main" id="{00000000-0008-0000-0000-00001F000000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5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847850" y="171450"/>
              <a:ext cx="1184275" cy="1219200"/>
            </a:xfrm>
            <a:prstGeom prst="rect">
              <a:avLst/>
            </a:prstGeom>
            <a:noFill/>
            <a:ln>
              <a:noFill/>
            </a:ln>
          </xdr:spPr>
        </xdr:pic>
      </xdr:grp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828675</xdr:colOff>
      <xdr:row>80</xdr:row>
      <xdr:rowOff>333375</xdr:rowOff>
    </xdr:from>
    <xdr:to>
      <xdr:col>14</xdr:col>
      <xdr:colOff>424544</xdr:colOff>
      <xdr:row>83</xdr:row>
      <xdr:rowOff>44761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45B83AAE-F8BA-42D2-B36F-7495F13DC5BC}"/>
            </a:ext>
          </a:extLst>
        </xdr:cNvPr>
        <xdr:cNvGrpSpPr/>
      </xdr:nvGrpSpPr>
      <xdr:grpSpPr>
        <a:xfrm>
          <a:off x="5714440" y="22442581"/>
          <a:ext cx="9625133" cy="2793004"/>
          <a:chOff x="0" y="0"/>
          <a:chExt cx="5762625" cy="2028190"/>
        </a:xfrm>
      </xdr:grpSpPr>
      <xdr:grpSp>
        <xdr:nvGrpSpPr>
          <xdr:cNvPr id="3" name="Grupo 2">
            <a:extLst>
              <a:ext uri="{FF2B5EF4-FFF2-40B4-BE49-F238E27FC236}">
                <a16:creationId xmlns:a16="http://schemas.microsoft.com/office/drawing/2014/main" id="{566579F1-B231-1108-175F-6EA38F9F0010}"/>
              </a:ext>
            </a:extLst>
          </xdr:cNvPr>
          <xdr:cNvGrpSpPr/>
        </xdr:nvGrpSpPr>
        <xdr:grpSpPr>
          <a:xfrm>
            <a:off x="2476500" y="361950"/>
            <a:ext cx="3286125" cy="1581150"/>
            <a:chOff x="0" y="0"/>
            <a:chExt cx="3032125" cy="1390650"/>
          </a:xfrm>
        </xdr:grpSpPr>
        <xdr:pic>
          <xdr:nvPicPr>
            <xdr:cNvPr id="5" name="Imagen 4">
              <a:extLst>
                <a:ext uri="{FF2B5EF4-FFF2-40B4-BE49-F238E27FC236}">
                  <a16:creationId xmlns:a16="http://schemas.microsoft.com/office/drawing/2014/main" id="{0942C220-5CC8-996D-4619-48235AAF73E9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0" y="0"/>
              <a:ext cx="2105025" cy="1247775"/>
            </a:xfrm>
            <a:prstGeom prst="rect">
              <a:avLst/>
            </a:prstGeom>
          </xdr:spPr>
        </xdr:pic>
        <xdr:pic>
          <xdr:nvPicPr>
            <xdr:cNvPr id="6" name="Imagen 5" descr="Imagen que contiene Círculo&#10;&#10;Descripción generada automáticamente">
              <a:extLst>
                <a:ext uri="{FF2B5EF4-FFF2-40B4-BE49-F238E27FC236}">
                  <a16:creationId xmlns:a16="http://schemas.microsoft.com/office/drawing/2014/main" id="{6F2D7AFE-26E3-B923-EAAB-FEE46DFFCF81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2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847850" y="171450"/>
              <a:ext cx="1184275" cy="1219200"/>
            </a:xfrm>
            <a:prstGeom prst="rect">
              <a:avLst/>
            </a:prstGeom>
            <a:noFill/>
            <a:ln>
              <a:noFill/>
            </a:ln>
          </xdr:spPr>
        </xdr:pic>
      </xdr:grpSp>
      <xdr:pic>
        <xdr:nvPicPr>
          <xdr:cNvPr id="4" name="Imagen 3" descr="Texto&#10;&#10;Descripción generada automáticamente con confianza media">
            <a:extLst>
              <a:ext uri="{FF2B5EF4-FFF2-40B4-BE49-F238E27FC236}">
                <a16:creationId xmlns:a16="http://schemas.microsoft.com/office/drawing/2014/main" id="{DF9DB0D2-B87C-F66B-5D05-93C9E6B04831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48317" r="27616"/>
          <a:stretch/>
        </xdr:blipFill>
        <xdr:spPr bwMode="auto">
          <a:xfrm>
            <a:off x="0" y="0"/>
            <a:ext cx="2514600" cy="2028190"/>
          </a:xfrm>
          <a:prstGeom prst="rect">
            <a:avLst/>
          </a:prstGeom>
          <a:noFill/>
          <a:ln>
            <a:noFill/>
          </a:ln>
          <a:extLst>
            <a:ext uri="{53640926-AAD7-44D8-BBD7-CCE9431645EC}">
              <a14:shadowObscured xmlns:a14="http://schemas.microsoft.com/office/drawing/2010/main"/>
            </a:ext>
          </a:extLst>
        </xdr:spPr>
      </xdr:pic>
    </xdr:grpSp>
    <xdr:clientData/>
  </xdr:twoCellAnchor>
  <xdr:oneCellAnchor>
    <xdr:from>
      <xdr:col>2</xdr:col>
      <xdr:colOff>1490383</xdr:colOff>
      <xdr:row>0</xdr:row>
      <xdr:rowOff>78441</xdr:rowOff>
    </xdr:from>
    <xdr:ext cx="2709861" cy="1301666"/>
    <xdr:pic>
      <xdr:nvPicPr>
        <xdr:cNvPr id="7" name="3 Imagen">
          <a:extLst>
            <a:ext uri="{FF2B5EF4-FFF2-40B4-BE49-F238E27FC236}">
              <a16:creationId xmlns:a16="http://schemas.microsoft.com/office/drawing/2014/main" id="{410F8C66-2DEA-4880-84AF-C49116BFFED1}"/>
            </a:ext>
          </a:extLst>
        </xdr:cNvPr>
        <xdr:cNvPicPr/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90483" y="78441"/>
          <a:ext cx="2709861" cy="1301666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15</xdr:col>
      <xdr:colOff>577382</xdr:colOff>
      <xdr:row>0</xdr:row>
      <xdr:rowOff>243160</xdr:rowOff>
    </xdr:from>
    <xdr:ext cx="1489218" cy="1089322"/>
    <xdr:pic>
      <xdr:nvPicPr>
        <xdr:cNvPr id="8" name="4 Imagen">
          <a:extLst>
            <a:ext uri="{FF2B5EF4-FFF2-40B4-BE49-F238E27FC236}">
              <a16:creationId xmlns:a16="http://schemas.microsoft.com/office/drawing/2014/main" id="{25F00D90-95DA-4977-8F8C-DE42E7F5CBC7}"/>
            </a:ext>
          </a:extLst>
        </xdr:cNvPr>
        <xdr:cNvPicPr/>
      </xdr:nvPicPr>
      <xdr:blipFill rotWithShape="1"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767" r="50000"/>
        <a:stretch/>
      </xdr:blipFill>
      <xdr:spPr bwMode="auto">
        <a:xfrm>
          <a:off x="12007382" y="186010"/>
          <a:ext cx="1489218" cy="1089322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559"/>
  <sheetViews>
    <sheetView showGridLines="0" tabSelected="1" view="pageBreakPreview" topLeftCell="A531" zoomScale="80" zoomScaleNormal="100" zoomScaleSheetLayoutView="80" workbookViewId="0">
      <selection activeCell="E559" sqref="E559:F559"/>
    </sheetView>
  </sheetViews>
  <sheetFormatPr baseColWidth="10" defaultRowHeight="15" x14ac:dyDescent="0.25"/>
  <cols>
    <col min="1" max="1" width="19" bestFit="1" customWidth="1"/>
    <col min="2" max="2" width="14.7109375" customWidth="1"/>
    <col min="3" max="3" width="35" customWidth="1"/>
    <col min="4" max="4" width="44.85546875" customWidth="1"/>
    <col min="5" max="5" width="24.7109375" customWidth="1"/>
    <col min="6" max="6" width="20.85546875" customWidth="1"/>
    <col min="7" max="7" width="15.140625" bestFit="1" customWidth="1"/>
  </cols>
  <sheetData>
    <row r="2" spans="2:6" x14ac:dyDescent="0.25">
      <c r="B2" s="3"/>
      <c r="C2" s="3"/>
      <c r="D2" s="3"/>
      <c r="E2" s="3"/>
      <c r="F2" s="3"/>
    </row>
    <row r="3" spans="2:6" x14ac:dyDescent="0.25">
      <c r="B3" s="3"/>
      <c r="C3" s="3"/>
      <c r="D3" s="3"/>
      <c r="E3" s="3"/>
      <c r="F3" s="3"/>
    </row>
    <row r="4" spans="2:6" x14ac:dyDescent="0.25">
      <c r="B4" s="3"/>
      <c r="C4" s="3"/>
      <c r="D4" s="3"/>
      <c r="E4" s="3"/>
      <c r="F4" s="3"/>
    </row>
    <row r="5" spans="2:6" x14ac:dyDescent="0.25">
      <c r="B5" s="3"/>
      <c r="C5" s="3"/>
      <c r="D5" s="3"/>
      <c r="E5" s="3"/>
      <c r="F5" s="3"/>
    </row>
    <row r="6" spans="2:6" x14ac:dyDescent="0.25">
      <c r="B6" s="3"/>
      <c r="C6" s="3"/>
      <c r="D6" s="3"/>
      <c r="E6" s="3"/>
      <c r="F6" s="3"/>
    </row>
    <row r="7" spans="2:6" x14ac:dyDescent="0.25">
      <c r="B7" s="3"/>
      <c r="C7" s="3"/>
      <c r="D7" s="3"/>
      <c r="E7" s="3"/>
      <c r="F7" s="3"/>
    </row>
    <row r="8" spans="2:6" x14ac:dyDescent="0.25">
      <c r="B8" s="3"/>
      <c r="C8" s="3"/>
      <c r="D8" s="3"/>
      <c r="E8" s="3"/>
      <c r="F8" s="3"/>
    </row>
    <row r="9" spans="2:6" x14ac:dyDescent="0.25">
      <c r="B9" s="3"/>
      <c r="C9" s="3"/>
      <c r="D9" s="3"/>
      <c r="E9" s="3"/>
      <c r="F9" s="3"/>
    </row>
    <row r="10" spans="2:6" ht="15.75" x14ac:dyDescent="0.25">
      <c r="B10" s="211" t="s">
        <v>13</v>
      </c>
      <c r="C10" s="211"/>
      <c r="D10" s="211"/>
      <c r="E10" s="211"/>
      <c r="F10" s="23"/>
    </row>
    <row r="11" spans="2:6" ht="16.5" thickBot="1" x14ac:dyDescent="0.3">
      <c r="B11" s="211" t="s">
        <v>11</v>
      </c>
      <c r="C11" s="211"/>
      <c r="D11" s="211"/>
      <c r="E11" s="211"/>
      <c r="F11" s="23"/>
    </row>
    <row r="12" spans="2:6" ht="15.75" x14ac:dyDescent="0.25">
      <c r="B12" s="33" t="s">
        <v>3</v>
      </c>
      <c r="C12" s="33" t="s">
        <v>2</v>
      </c>
      <c r="D12" s="34" t="s">
        <v>1</v>
      </c>
      <c r="E12" s="33" t="s">
        <v>14</v>
      </c>
      <c r="F12" s="36"/>
    </row>
    <row r="13" spans="2:6" ht="15.75" x14ac:dyDescent="0.25">
      <c r="B13" s="37">
        <v>45566</v>
      </c>
      <c r="C13" s="38" t="s">
        <v>76</v>
      </c>
      <c r="D13" s="38" t="s">
        <v>29</v>
      </c>
      <c r="E13" s="39">
        <v>135865.25</v>
      </c>
      <c r="F13" s="36"/>
    </row>
    <row r="14" spans="2:6" ht="15.75" x14ac:dyDescent="0.25">
      <c r="B14" s="37">
        <v>45566</v>
      </c>
      <c r="C14" s="38" t="s">
        <v>77</v>
      </c>
      <c r="D14" s="38" t="s">
        <v>41</v>
      </c>
      <c r="E14" s="39">
        <v>9835</v>
      </c>
      <c r="F14" s="36"/>
    </row>
    <row r="15" spans="2:6" ht="15.75" x14ac:dyDescent="0.25">
      <c r="B15" s="37">
        <v>45566</v>
      </c>
      <c r="C15" s="38" t="s">
        <v>78</v>
      </c>
      <c r="D15" s="38" t="s">
        <v>41</v>
      </c>
      <c r="E15" s="39">
        <v>15778</v>
      </c>
      <c r="F15" s="36"/>
    </row>
    <row r="16" spans="2:6" ht="15.75" x14ac:dyDescent="0.25">
      <c r="B16" s="40">
        <v>45566</v>
      </c>
      <c r="C16" s="38" t="s">
        <v>79</v>
      </c>
      <c r="D16" s="38" t="s">
        <v>29</v>
      </c>
      <c r="E16" s="39">
        <v>135851.54999999999</v>
      </c>
      <c r="F16" s="36"/>
    </row>
    <row r="17" spans="2:6" ht="15.75" x14ac:dyDescent="0.25">
      <c r="B17" s="37">
        <v>45566</v>
      </c>
      <c r="C17" s="38" t="s">
        <v>80</v>
      </c>
      <c r="D17" s="38" t="s">
        <v>42</v>
      </c>
      <c r="E17" s="39">
        <v>254455</v>
      </c>
      <c r="F17" s="36"/>
    </row>
    <row r="18" spans="2:6" ht="15.75" x14ac:dyDescent="0.25">
      <c r="B18" s="40">
        <v>45566</v>
      </c>
      <c r="C18" s="38" t="s">
        <v>81</v>
      </c>
      <c r="D18" s="38" t="s">
        <v>29</v>
      </c>
      <c r="E18" s="39">
        <v>45283.85</v>
      </c>
      <c r="F18" s="36"/>
    </row>
    <row r="19" spans="2:6" ht="15.75" x14ac:dyDescent="0.25">
      <c r="B19" s="40">
        <v>45566</v>
      </c>
      <c r="C19" s="38" t="s">
        <v>82</v>
      </c>
      <c r="D19" s="38" t="s">
        <v>52</v>
      </c>
      <c r="E19" s="39">
        <v>2960</v>
      </c>
      <c r="F19" s="36"/>
    </row>
    <row r="20" spans="2:6" ht="15.75" x14ac:dyDescent="0.25">
      <c r="B20" s="40">
        <v>45567</v>
      </c>
      <c r="C20" s="38" t="s">
        <v>83</v>
      </c>
      <c r="D20" s="38" t="s">
        <v>29</v>
      </c>
      <c r="E20" s="39">
        <v>204936</v>
      </c>
      <c r="F20" s="36"/>
    </row>
    <row r="21" spans="2:6" ht="15.75" x14ac:dyDescent="0.25">
      <c r="B21" s="40">
        <v>45567</v>
      </c>
      <c r="C21" s="38" t="s">
        <v>84</v>
      </c>
      <c r="D21" s="38" t="s">
        <v>42</v>
      </c>
      <c r="E21" s="39">
        <v>2323</v>
      </c>
      <c r="F21" s="36"/>
    </row>
    <row r="22" spans="2:6" ht="15.75" x14ac:dyDescent="0.25">
      <c r="B22" s="40">
        <v>45567</v>
      </c>
      <c r="C22" s="38" t="s">
        <v>85</v>
      </c>
      <c r="D22" s="38" t="s">
        <v>43</v>
      </c>
      <c r="E22" s="39">
        <v>45949</v>
      </c>
      <c r="F22" s="36"/>
    </row>
    <row r="23" spans="2:6" ht="15.75" x14ac:dyDescent="0.25">
      <c r="B23" s="40">
        <v>45567</v>
      </c>
      <c r="C23" s="38" t="s">
        <v>86</v>
      </c>
      <c r="D23" s="38" t="s">
        <v>42</v>
      </c>
      <c r="E23" s="39">
        <v>33240</v>
      </c>
      <c r="F23" s="36"/>
    </row>
    <row r="24" spans="2:6" ht="15.75" x14ac:dyDescent="0.25">
      <c r="B24" s="40">
        <v>45567</v>
      </c>
      <c r="C24" s="38" t="s">
        <v>87</v>
      </c>
      <c r="D24" s="38" t="s">
        <v>88</v>
      </c>
      <c r="E24" s="39">
        <v>55400</v>
      </c>
      <c r="F24" s="36"/>
    </row>
    <row r="25" spans="2:6" ht="15.75" x14ac:dyDescent="0.25">
      <c r="B25" s="40">
        <v>45567</v>
      </c>
      <c r="C25" s="38" t="s">
        <v>89</v>
      </c>
      <c r="D25" s="38" t="s">
        <v>41</v>
      </c>
      <c r="E25" s="39">
        <v>10160</v>
      </c>
      <c r="F25" s="36"/>
    </row>
    <row r="26" spans="2:6" ht="15.75" x14ac:dyDescent="0.25">
      <c r="B26" s="40">
        <v>45567</v>
      </c>
      <c r="C26" s="38" t="s">
        <v>90</v>
      </c>
      <c r="D26" s="38" t="s">
        <v>41</v>
      </c>
      <c r="E26" s="39">
        <v>16007</v>
      </c>
      <c r="F26" s="36"/>
    </row>
    <row r="27" spans="2:6" ht="15.75" x14ac:dyDescent="0.25">
      <c r="B27" s="41">
        <v>45567</v>
      </c>
      <c r="C27" s="24" t="s">
        <v>91</v>
      </c>
      <c r="D27" s="19" t="s">
        <v>92</v>
      </c>
      <c r="E27" s="39">
        <v>611753</v>
      </c>
      <c r="F27" s="36"/>
    </row>
    <row r="28" spans="2:6" ht="15.75" x14ac:dyDescent="0.25">
      <c r="B28" s="41">
        <v>45567</v>
      </c>
      <c r="C28" s="24" t="s">
        <v>93</v>
      </c>
      <c r="D28" s="19" t="s">
        <v>92</v>
      </c>
      <c r="E28" s="39">
        <v>371898.35</v>
      </c>
      <c r="F28" s="36"/>
    </row>
    <row r="29" spans="2:6" ht="15.75" x14ac:dyDescent="0.25">
      <c r="B29" s="40">
        <v>45567</v>
      </c>
      <c r="C29" s="38" t="s">
        <v>94</v>
      </c>
      <c r="D29" s="38" t="s">
        <v>52</v>
      </c>
      <c r="E29" s="39">
        <v>1920</v>
      </c>
      <c r="F29" s="36"/>
    </row>
    <row r="30" spans="2:6" ht="15.75" x14ac:dyDescent="0.25">
      <c r="B30" s="40">
        <v>45568</v>
      </c>
      <c r="C30" s="38" t="s">
        <v>95</v>
      </c>
      <c r="D30" s="38" t="s">
        <v>29</v>
      </c>
      <c r="E30" s="39">
        <v>79215</v>
      </c>
      <c r="F30" s="36"/>
    </row>
    <row r="31" spans="2:6" ht="15.75" x14ac:dyDescent="0.25">
      <c r="B31" s="40">
        <v>45568</v>
      </c>
      <c r="C31" s="38" t="s">
        <v>96</v>
      </c>
      <c r="D31" s="38" t="s">
        <v>44</v>
      </c>
      <c r="E31" s="42">
        <v>11</v>
      </c>
      <c r="F31" s="36"/>
    </row>
    <row r="32" spans="2:6" ht="15.75" x14ac:dyDescent="0.25">
      <c r="B32" s="40">
        <v>45568</v>
      </c>
      <c r="C32" s="38" t="s">
        <v>97</v>
      </c>
      <c r="D32" s="38" t="s">
        <v>42</v>
      </c>
      <c r="E32" s="39">
        <v>3325</v>
      </c>
      <c r="F32" s="36"/>
    </row>
    <row r="33" spans="2:6" ht="15.75" x14ac:dyDescent="0.25">
      <c r="B33" s="40">
        <v>45568</v>
      </c>
      <c r="C33" s="38" t="s">
        <v>98</v>
      </c>
      <c r="D33" s="38" t="s">
        <v>41</v>
      </c>
      <c r="E33" s="39">
        <v>5000</v>
      </c>
      <c r="F33" s="36"/>
    </row>
    <row r="34" spans="2:6" ht="15.75" x14ac:dyDescent="0.25">
      <c r="B34" s="40">
        <v>45568</v>
      </c>
      <c r="C34" s="38">
        <v>23481321</v>
      </c>
      <c r="D34" s="38" t="s">
        <v>41</v>
      </c>
      <c r="E34" s="39">
        <v>13939.47</v>
      </c>
      <c r="F34" s="36"/>
    </row>
    <row r="35" spans="2:6" ht="15.75" x14ac:dyDescent="0.25">
      <c r="B35" s="40">
        <v>45568</v>
      </c>
      <c r="C35" s="38" t="s">
        <v>99</v>
      </c>
      <c r="D35" s="38" t="s">
        <v>41</v>
      </c>
      <c r="E35" s="39">
        <v>1000</v>
      </c>
      <c r="F35" s="36"/>
    </row>
    <row r="36" spans="2:6" ht="15.75" x14ac:dyDescent="0.25">
      <c r="B36" s="40">
        <v>45568</v>
      </c>
      <c r="C36" s="38" t="s">
        <v>100</v>
      </c>
      <c r="D36" s="38" t="s">
        <v>41</v>
      </c>
      <c r="E36" s="39">
        <v>9138</v>
      </c>
      <c r="F36" s="36"/>
    </row>
    <row r="37" spans="2:6" ht="15.75" x14ac:dyDescent="0.25">
      <c r="B37" s="40">
        <v>45568</v>
      </c>
      <c r="C37" s="38" t="s">
        <v>101</v>
      </c>
      <c r="D37" s="38" t="s">
        <v>41</v>
      </c>
      <c r="E37" s="39">
        <v>18135</v>
      </c>
      <c r="F37" s="36"/>
    </row>
    <row r="38" spans="2:6" ht="15.75" x14ac:dyDescent="0.25">
      <c r="B38" s="40">
        <v>45568</v>
      </c>
      <c r="C38" s="38" t="s">
        <v>102</v>
      </c>
      <c r="D38" s="38" t="s">
        <v>41</v>
      </c>
      <c r="E38" s="39">
        <v>1000</v>
      </c>
      <c r="F38" s="36"/>
    </row>
    <row r="39" spans="2:6" ht="15.75" x14ac:dyDescent="0.25">
      <c r="B39" s="40">
        <v>45568</v>
      </c>
      <c r="C39" s="38" t="s">
        <v>103</v>
      </c>
      <c r="D39" s="38" t="s">
        <v>52</v>
      </c>
      <c r="E39" s="39">
        <v>3675</v>
      </c>
      <c r="F39" s="36"/>
    </row>
    <row r="40" spans="2:6" ht="15.75" x14ac:dyDescent="0.25">
      <c r="B40" s="40">
        <v>45569</v>
      </c>
      <c r="C40" s="38" t="s">
        <v>104</v>
      </c>
      <c r="D40" s="38" t="s">
        <v>29</v>
      </c>
      <c r="E40" s="39">
        <v>80972</v>
      </c>
      <c r="F40" s="36"/>
    </row>
    <row r="41" spans="2:6" ht="15.75" x14ac:dyDescent="0.25">
      <c r="B41" s="40">
        <v>45569</v>
      </c>
      <c r="C41" s="38" t="s">
        <v>105</v>
      </c>
      <c r="D41" s="38" t="s">
        <v>44</v>
      </c>
      <c r="E41" s="39">
        <v>2937.1</v>
      </c>
      <c r="F41" s="36"/>
    </row>
    <row r="42" spans="2:6" ht="15.75" x14ac:dyDescent="0.25">
      <c r="B42" s="40">
        <v>45569</v>
      </c>
      <c r="C42" s="38" t="s">
        <v>106</v>
      </c>
      <c r="D42" s="38" t="s">
        <v>44</v>
      </c>
      <c r="E42" s="39">
        <v>8991</v>
      </c>
      <c r="F42" s="36"/>
    </row>
    <row r="43" spans="2:6" ht="15.75" x14ac:dyDescent="0.25">
      <c r="B43" s="40">
        <v>45569</v>
      </c>
      <c r="C43" s="38" t="s">
        <v>107</v>
      </c>
      <c r="D43" s="38" t="s">
        <v>41</v>
      </c>
      <c r="E43" s="39">
        <v>10010</v>
      </c>
      <c r="F43" s="36"/>
    </row>
    <row r="44" spans="2:6" ht="15.75" x14ac:dyDescent="0.25">
      <c r="B44" s="40">
        <v>45569</v>
      </c>
      <c r="C44" s="38" t="s">
        <v>108</v>
      </c>
      <c r="D44" s="38" t="s">
        <v>41</v>
      </c>
      <c r="E44" s="39">
        <v>16523</v>
      </c>
      <c r="F44" s="36"/>
    </row>
    <row r="45" spans="2:6" ht="15.75" x14ac:dyDescent="0.25">
      <c r="B45" s="40">
        <v>45569</v>
      </c>
      <c r="C45" s="38" t="s">
        <v>109</v>
      </c>
      <c r="D45" s="38" t="s">
        <v>42</v>
      </c>
      <c r="E45" s="42">
        <v>400</v>
      </c>
      <c r="F45" s="36"/>
    </row>
    <row r="46" spans="2:6" ht="15.75" x14ac:dyDescent="0.25">
      <c r="B46" s="40">
        <v>45569</v>
      </c>
      <c r="C46" s="38" t="s">
        <v>110</v>
      </c>
      <c r="D46" s="38" t="s">
        <v>42</v>
      </c>
      <c r="E46" s="39">
        <v>79149.19</v>
      </c>
      <c r="F46" s="36"/>
    </row>
    <row r="47" spans="2:6" ht="15.75" x14ac:dyDescent="0.25">
      <c r="B47" s="40">
        <v>45569</v>
      </c>
      <c r="C47" s="38" t="s">
        <v>111</v>
      </c>
      <c r="D47" s="38" t="s">
        <v>112</v>
      </c>
      <c r="E47" s="39">
        <v>7202</v>
      </c>
      <c r="F47" s="36"/>
    </row>
    <row r="48" spans="2:6" ht="15.75" x14ac:dyDescent="0.25">
      <c r="B48" s="40">
        <v>45569</v>
      </c>
      <c r="C48" s="38" t="s">
        <v>113</v>
      </c>
      <c r="D48" s="38" t="s">
        <v>52</v>
      </c>
      <c r="E48" s="39">
        <v>3110</v>
      </c>
      <c r="F48" s="36"/>
    </row>
    <row r="49" spans="2:6" ht="15.75" x14ac:dyDescent="0.25">
      <c r="B49" s="40">
        <v>45572</v>
      </c>
      <c r="C49" s="38" t="s">
        <v>114</v>
      </c>
      <c r="D49" s="38" t="s">
        <v>29</v>
      </c>
      <c r="E49" s="39">
        <v>642295.51</v>
      </c>
      <c r="F49" s="36"/>
    </row>
    <row r="50" spans="2:6" ht="15.75" x14ac:dyDescent="0.25">
      <c r="B50" s="40">
        <v>45572</v>
      </c>
      <c r="C50" s="38" t="s">
        <v>115</v>
      </c>
      <c r="D50" s="38" t="s">
        <v>29</v>
      </c>
      <c r="E50" s="39">
        <v>156474.49</v>
      </c>
      <c r="F50" s="36"/>
    </row>
    <row r="51" spans="2:6" ht="15.75" x14ac:dyDescent="0.25">
      <c r="B51" s="40">
        <v>45572</v>
      </c>
      <c r="C51" s="38" t="s">
        <v>116</v>
      </c>
      <c r="D51" s="38" t="s">
        <v>29</v>
      </c>
      <c r="E51" s="39">
        <v>110810</v>
      </c>
      <c r="F51" s="36"/>
    </row>
    <row r="52" spans="2:6" ht="15.75" x14ac:dyDescent="0.25">
      <c r="B52" s="40">
        <v>45572</v>
      </c>
      <c r="C52" s="38" t="s">
        <v>117</v>
      </c>
      <c r="D52" s="38" t="s">
        <v>29</v>
      </c>
      <c r="E52" s="39">
        <v>21495</v>
      </c>
      <c r="F52" s="36"/>
    </row>
    <row r="53" spans="2:6" ht="15.75" x14ac:dyDescent="0.25">
      <c r="B53" s="40">
        <v>45572</v>
      </c>
      <c r="C53" s="38" t="s">
        <v>118</v>
      </c>
      <c r="D53" s="38" t="s">
        <v>41</v>
      </c>
      <c r="E53" s="39">
        <v>2407071.33</v>
      </c>
      <c r="F53" s="36"/>
    </row>
    <row r="54" spans="2:6" ht="15.75" x14ac:dyDescent="0.25">
      <c r="B54" s="40">
        <v>45572</v>
      </c>
      <c r="C54" s="38" t="s">
        <v>119</v>
      </c>
      <c r="D54" s="38" t="s">
        <v>42</v>
      </c>
      <c r="E54" s="39">
        <v>3674.5</v>
      </c>
      <c r="F54" s="36"/>
    </row>
    <row r="55" spans="2:6" ht="15.75" x14ac:dyDescent="0.25">
      <c r="B55" s="40">
        <v>45572</v>
      </c>
      <c r="C55" s="38" t="s">
        <v>120</v>
      </c>
      <c r="D55" s="38" t="s">
        <v>41</v>
      </c>
      <c r="E55" s="39">
        <v>9812</v>
      </c>
      <c r="F55" s="36"/>
    </row>
    <row r="56" spans="2:6" ht="15.75" x14ac:dyDescent="0.25">
      <c r="B56" s="40">
        <v>45572</v>
      </c>
      <c r="C56" s="38" t="s">
        <v>121</v>
      </c>
      <c r="D56" s="38" t="s">
        <v>41</v>
      </c>
      <c r="E56" s="39">
        <v>13017</v>
      </c>
      <c r="F56" s="36"/>
    </row>
    <row r="57" spans="2:6" ht="15.75" x14ac:dyDescent="0.25">
      <c r="B57" s="40">
        <v>45572</v>
      </c>
      <c r="C57" s="43" t="s">
        <v>122</v>
      </c>
      <c r="D57" s="43" t="s">
        <v>41</v>
      </c>
      <c r="E57" s="44">
        <v>11926</v>
      </c>
      <c r="F57" s="36"/>
    </row>
    <row r="58" spans="2:6" ht="15.75" x14ac:dyDescent="0.25">
      <c r="B58" s="40">
        <v>45572</v>
      </c>
      <c r="C58" s="24" t="s">
        <v>123</v>
      </c>
      <c r="D58" s="19" t="s">
        <v>26</v>
      </c>
      <c r="E58" s="39">
        <v>10493</v>
      </c>
      <c r="F58" s="36"/>
    </row>
    <row r="59" spans="2:6" ht="15.75" x14ac:dyDescent="0.25">
      <c r="B59" s="40">
        <v>45572</v>
      </c>
      <c r="C59" s="24" t="s">
        <v>124</v>
      </c>
      <c r="D59" s="19" t="s">
        <v>52</v>
      </c>
      <c r="E59" s="42">
        <v>317</v>
      </c>
      <c r="F59" s="36"/>
    </row>
    <row r="60" spans="2:6" ht="15.75" x14ac:dyDescent="0.25">
      <c r="B60" s="41">
        <v>45573</v>
      </c>
      <c r="C60" s="24" t="s">
        <v>125</v>
      </c>
      <c r="D60" s="19" t="s">
        <v>29</v>
      </c>
      <c r="E60" s="39">
        <v>128721</v>
      </c>
      <c r="F60" s="36"/>
    </row>
    <row r="61" spans="2:6" ht="15.75" x14ac:dyDescent="0.25">
      <c r="B61" s="41">
        <v>45573</v>
      </c>
      <c r="C61" s="24" t="s">
        <v>126</v>
      </c>
      <c r="D61" s="19" t="s">
        <v>29</v>
      </c>
      <c r="E61" s="39">
        <v>61710</v>
      </c>
      <c r="F61" s="36"/>
    </row>
    <row r="62" spans="2:6" ht="15.75" x14ac:dyDescent="0.25">
      <c r="B62" s="41">
        <v>45573</v>
      </c>
      <c r="C62" s="24" t="s">
        <v>127</v>
      </c>
      <c r="D62" s="19" t="s">
        <v>42</v>
      </c>
      <c r="E62" s="39">
        <v>21926.25</v>
      </c>
      <c r="F62" s="36"/>
    </row>
    <row r="63" spans="2:6" ht="15.75" x14ac:dyDescent="0.25">
      <c r="B63" s="41">
        <v>45573</v>
      </c>
      <c r="C63" s="24" t="s">
        <v>128</v>
      </c>
      <c r="D63" s="19" t="s">
        <v>42</v>
      </c>
      <c r="E63" s="42">
        <v>225</v>
      </c>
      <c r="F63" s="36"/>
    </row>
    <row r="64" spans="2:6" ht="15.75" x14ac:dyDescent="0.25">
      <c r="B64" s="41">
        <v>45573</v>
      </c>
      <c r="C64" s="24" t="s">
        <v>129</v>
      </c>
      <c r="D64" s="19" t="s">
        <v>41</v>
      </c>
      <c r="E64" s="39">
        <v>9507</v>
      </c>
      <c r="F64" s="36"/>
    </row>
    <row r="65" spans="2:6" ht="15.75" x14ac:dyDescent="0.25">
      <c r="B65" s="41">
        <v>45573</v>
      </c>
      <c r="C65" s="24" t="s">
        <v>130</v>
      </c>
      <c r="D65" s="19" t="s">
        <v>41</v>
      </c>
      <c r="E65" s="39">
        <v>11875</v>
      </c>
      <c r="F65" s="36"/>
    </row>
    <row r="66" spans="2:6" ht="15.75" x14ac:dyDescent="0.25">
      <c r="B66" s="41">
        <v>45573</v>
      </c>
      <c r="C66" s="24" t="s">
        <v>131</v>
      </c>
      <c r="D66" s="19" t="s">
        <v>26</v>
      </c>
      <c r="E66" s="39">
        <v>2100</v>
      </c>
      <c r="F66" s="36"/>
    </row>
    <row r="67" spans="2:6" ht="15.75" x14ac:dyDescent="0.25">
      <c r="B67" s="41">
        <v>45574</v>
      </c>
      <c r="C67" s="24" t="s">
        <v>132</v>
      </c>
      <c r="D67" s="19" t="s">
        <v>29</v>
      </c>
      <c r="E67" s="39">
        <v>196114</v>
      </c>
      <c r="F67" s="36"/>
    </row>
    <row r="68" spans="2:6" ht="15.75" x14ac:dyDescent="0.25">
      <c r="B68" s="45">
        <v>45574</v>
      </c>
      <c r="C68" s="46" t="s">
        <v>133</v>
      </c>
      <c r="D68" s="47" t="s">
        <v>92</v>
      </c>
      <c r="E68" s="48">
        <v>591618.51</v>
      </c>
      <c r="F68" s="36"/>
    </row>
    <row r="69" spans="2:6" ht="15.75" x14ac:dyDescent="0.25">
      <c r="B69" s="41">
        <v>45574</v>
      </c>
      <c r="C69" s="24" t="s">
        <v>134</v>
      </c>
      <c r="D69" s="19" t="s">
        <v>42</v>
      </c>
      <c r="E69" s="42">
        <v>250</v>
      </c>
      <c r="F69" s="36"/>
    </row>
    <row r="70" spans="2:6" ht="15.75" x14ac:dyDescent="0.25">
      <c r="B70" s="41">
        <v>45574</v>
      </c>
      <c r="C70" s="24" t="s">
        <v>135</v>
      </c>
      <c r="D70" s="19" t="s">
        <v>112</v>
      </c>
      <c r="E70" s="39">
        <v>23268</v>
      </c>
      <c r="F70" s="36"/>
    </row>
    <row r="71" spans="2:6" ht="15.75" x14ac:dyDescent="0.25">
      <c r="B71" s="41">
        <v>45574</v>
      </c>
      <c r="C71" s="24" t="s">
        <v>136</v>
      </c>
      <c r="D71" s="19" t="s">
        <v>44</v>
      </c>
      <c r="E71" s="42">
        <v>531</v>
      </c>
      <c r="F71" s="36"/>
    </row>
    <row r="72" spans="2:6" ht="15.75" x14ac:dyDescent="0.25">
      <c r="B72" s="41">
        <v>45574</v>
      </c>
      <c r="C72" s="24" t="s">
        <v>137</v>
      </c>
      <c r="D72" s="19" t="s">
        <v>41</v>
      </c>
      <c r="E72" s="39">
        <v>10473</v>
      </c>
      <c r="F72" s="36"/>
    </row>
    <row r="73" spans="2:6" ht="15.75" x14ac:dyDescent="0.25">
      <c r="B73" s="41">
        <v>45574</v>
      </c>
      <c r="C73" s="24" t="s">
        <v>138</v>
      </c>
      <c r="D73" s="19" t="s">
        <v>41</v>
      </c>
      <c r="E73" s="39">
        <v>13684</v>
      </c>
      <c r="F73" s="36"/>
    </row>
    <row r="74" spans="2:6" ht="15.75" x14ac:dyDescent="0.25">
      <c r="B74" s="41">
        <v>45574</v>
      </c>
      <c r="C74" s="24" t="s">
        <v>139</v>
      </c>
      <c r="D74" s="19" t="s">
        <v>52</v>
      </c>
      <c r="E74" s="39">
        <v>10500</v>
      </c>
      <c r="F74" s="36"/>
    </row>
    <row r="75" spans="2:6" ht="15.75" x14ac:dyDescent="0.25">
      <c r="B75" s="41">
        <v>45575</v>
      </c>
      <c r="C75" s="24" t="s">
        <v>140</v>
      </c>
      <c r="D75" s="19" t="s">
        <v>29</v>
      </c>
      <c r="E75" s="39">
        <v>181093</v>
      </c>
      <c r="F75" s="36"/>
    </row>
    <row r="76" spans="2:6" ht="15.75" x14ac:dyDescent="0.25">
      <c r="B76" s="41">
        <v>45575</v>
      </c>
      <c r="C76" s="24" t="s">
        <v>141</v>
      </c>
      <c r="D76" s="19" t="s">
        <v>29</v>
      </c>
      <c r="E76" s="39">
        <v>5137</v>
      </c>
      <c r="F76" s="36"/>
    </row>
    <row r="77" spans="2:6" ht="15.75" x14ac:dyDescent="0.25">
      <c r="B77" s="41">
        <v>45575</v>
      </c>
      <c r="C77" s="24" t="s">
        <v>142</v>
      </c>
      <c r="D77" s="19" t="s">
        <v>42</v>
      </c>
      <c r="E77" s="42">
        <v>600</v>
      </c>
      <c r="F77" s="36"/>
    </row>
    <row r="78" spans="2:6" ht="15.75" x14ac:dyDescent="0.25">
      <c r="B78" s="41">
        <v>45575</v>
      </c>
      <c r="C78" s="24" t="s">
        <v>143</v>
      </c>
      <c r="D78" s="19" t="s">
        <v>49</v>
      </c>
      <c r="E78" s="39">
        <v>3781.31</v>
      </c>
      <c r="F78" s="36"/>
    </row>
    <row r="79" spans="2:6" ht="15.75" x14ac:dyDescent="0.25">
      <c r="B79" s="41">
        <v>45575</v>
      </c>
      <c r="C79" s="24" t="s">
        <v>144</v>
      </c>
      <c r="D79" s="19" t="s">
        <v>41</v>
      </c>
      <c r="E79" s="39">
        <v>9050</v>
      </c>
      <c r="F79" s="36"/>
    </row>
    <row r="80" spans="2:6" ht="15.75" x14ac:dyDescent="0.25">
      <c r="B80" s="41">
        <v>45575</v>
      </c>
      <c r="C80" s="24" t="s">
        <v>145</v>
      </c>
      <c r="D80" s="19" t="s">
        <v>41</v>
      </c>
      <c r="E80" s="39">
        <v>13138</v>
      </c>
      <c r="F80" s="36"/>
    </row>
    <row r="81" spans="2:6" ht="15.75" x14ac:dyDescent="0.25">
      <c r="B81" s="41">
        <v>45575</v>
      </c>
      <c r="C81" s="24" t="s">
        <v>146</v>
      </c>
      <c r="D81" s="19" t="s">
        <v>52</v>
      </c>
      <c r="E81" s="42">
        <v>443</v>
      </c>
      <c r="F81" s="36"/>
    </row>
    <row r="82" spans="2:6" ht="15.75" x14ac:dyDescent="0.25">
      <c r="B82" s="41">
        <v>45575</v>
      </c>
      <c r="C82" s="24" t="s">
        <v>147</v>
      </c>
      <c r="D82" s="19" t="s">
        <v>26</v>
      </c>
      <c r="E82" s="42">
        <v>407</v>
      </c>
      <c r="F82" s="36"/>
    </row>
    <row r="83" spans="2:6" ht="15.75" x14ac:dyDescent="0.25">
      <c r="B83" s="41">
        <v>45576</v>
      </c>
      <c r="C83" s="24" t="s">
        <v>148</v>
      </c>
      <c r="D83" s="19" t="s">
        <v>29</v>
      </c>
      <c r="E83" s="39">
        <v>37138</v>
      </c>
      <c r="F83" s="36"/>
    </row>
    <row r="84" spans="2:6" ht="15.75" x14ac:dyDescent="0.25">
      <c r="B84" s="41">
        <v>45576</v>
      </c>
      <c r="C84" s="24" t="s">
        <v>149</v>
      </c>
      <c r="D84" s="19" t="s">
        <v>45</v>
      </c>
      <c r="E84" s="42">
        <v>200</v>
      </c>
      <c r="F84" s="36"/>
    </row>
    <row r="85" spans="2:6" ht="15.75" x14ac:dyDescent="0.25">
      <c r="B85" s="41">
        <v>45576</v>
      </c>
      <c r="C85" s="24" t="s">
        <v>150</v>
      </c>
      <c r="D85" s="19" t="s">
        <v>45</v>
      </c>
      <c r="E85" s="42">
        <v>700</v>
      </c>
      <c r="F85" s="36"/>
    </row>
    <row r="86" spans="2:6" ht="15.75" x14ac:dyDescent="0.25">
      <c r="B86" s="41">
        <v>45576</v>
      </c>
      <c r="C86" s="24" t="s">
        <v>151</v>
      </c>
      <c r="D86" s="19" t="s">
        <v>42</v>
      </c>
      <c r="E86" s="42">
        <v>250</v>
      </c>
      <c r="F86" s="36"/>
    </row>
    <row r="87" spans="2:6" ht="15.75" x14ac:dyDescent="0.25">
      <c r="B87" s="41">
        <v>45576</v>
      </c>
      <c r="C87" s="24" t="s">
        <v>152</v>
      </c>
      <c r="D87" s="19" t="s">
        <v>44</v>
      </c>
      <c r="E87" s="39">
        <v>11388</v>
      </c>
      <c r="F87" s="36"/>
    </row>
    <row r="88" spans="2:6" ht="15.75" x14ac:dyDescent="0.25">
      <c r="B88" s="41">
        <v>45576</v>
      </c>
      <c r="C88" s="24" t="s">
        <v>153</v>
      </c>
      <c r="D88" s="19" t="s">
        <v>41</v>
      </c>
      <c r="E88" s="39">
        <v>8262</v>
      </c>
      <c r="F88" s="36"/>
    </row>
    <row r="89" spans="2:6" ht="15.75" x14ac:dyDescent="0.25">
      <c r="B89" s="41">
        <v>45576</v>
      </c>
      <c r="C89" s="24" t="s">
        <v>154</v>
      </c>
      <c r="D89" s="19" t="s">
        <v>41</v>
      </c>
      <c r="E89" s="39">
        <v>13957</v>
      </c>
      <c r="F89" s="36"/>
    </row>
    <row r="90" spans="2:6" ht="15.75" x14ac:dyDescent="0.25">
      <c r="B90" s="41">
        <v>45576</v>
      </c>
      <c r="C90" s="24" t="s">
        <v>155</v>
      </c>
      <c r="D90" s="19" t="s">
        <v>156</v>
      </c>
      <c r="E90" s="39">
        <v>7400</v>
      </c>
      <c r="F90" s="36"/>
    </row>
    <row r="91" spans="2:6" ht="15.75" x14ac:dyDescent="0.25">
      <c r="B91" s="41">
        <v>45576</v>
      </c>
      <c r="C91" s="24" t="s">
        <v>157</v>
      </c>
      <c r="D91" s="19" t="s">
        <v>41</v>
      </c>
      <c r="E91" s="39">
        <v>401970</v>
      </c>
      <c r="F91" s="36"/>
    </row>
    <row r="92" spans="2:6" ht="15.75" x14ac:dyDescent="0.25">
      <c r="B92" s="41">
        <v>45576</v>
      </c>
      <c r="C92" s="24" t="s">
        <v>158</v>
      </c>
      <c r="D92" s="19" t="s">
        <v>41</v>
      </c>
      <c r="E92" s="39">
        <v>1160044.54</v>
      </c>
      <c r="F92" s="36"/>
    </row>
    <row r="93" spans="2:6" ht="15.75" x14ac:dyDescent="0.25">
      <c r="B93" s="41">
        <v>45576</v>
      </c>
      <c r="C93" s="24" t="s">
        <v>159</v>
      </c>
      <c r="D93" s="19" t="s">
        <v>52</v>
      </c>
      <c r="E93" s="42">
        <v>450</v>
      </c>
      <c r="F93" s="36"/>
    </row>
    <row r="94" spans="2:6" ht="15.75" x14ac:dyDescent="0.25">
      <c r="B94" s="41">
        <v>45579</v>
      </c>
      <c r="C94" s="24" t="s">
        <v>160</v>
      </c>
      <c r="D94" s="19" t="s">
        <v>29</v>
      </c>
      <c r="E94" s="39">
        <v>39365</v>
      </c>
      <c r="F94" s="36"/>
    </row>
    <row r="95" spans="2:6" ht="15.75" x14ac:dyDescent="0.25">
      <c r="B95" s="41">
        <v>45579</v>
      </c>
      <c r="C95" s="24" t="s">
        <v>161</v>
      </c>
      <c r="D95" s="19" t="s">
        <v>42</v>
      </c>
      <c r="E95" s="39">
        <v>664800</v>
      </c>
      <c r="F95" s="36"/>
    </row>
    <row r="96" spans="2:6" ht="15.75" x14ac:dyDescent="0.25">
      <c r="B96" s="41">
        <v>45579</v>
      </c>
      <c r="C96" s="24" t="s">
        <v>162</v>
      </c>
      <c r="D96" s="19" t="s">
        <v>29</v>
      </c>
      <c r="E96" s="39">
        <v>22010</v>
      </c>
      <c r="F96" s="36"/>
    </row>
    <row r="97" spans="2:6" ht="15.75" x14ac:dyDescent="0.25">
      <c r="B97" s="41">
        <v>45579</v>
      </c>
      <c r="C97" s="24" t="s">
        <v>163</v>
      </c>
      <c r="D97" s="19" t="s">
        <v>41</v>
      </c>
      <c r="E97" s="39">
        <v>486841.75</v>
      </c>
      <c r="F97" s="36"/>
    </row>
    <row r="98" spans="2:6" ht="15.75" x14ac:dyDescent="0.25">
      <c r="B98" s="41">
        <v>45579</v>
      </c>
      <c r="C98" s="24" t="s">
        <v>164</v>
      </c>
      <c r="D98" s="19" t="s">
        <v>41</v>
      </c>
      <c r="E98" s="39">
        <v>2360</v>
      </c>
      <c r="F98" s="36"/>
    </row>
    <row r="99" spans="2:6" ht="15.75" x14ac:dyDescent="0.25">
      <c r="B99" s="41">
        <v>45579</v>
      </c>
      <c r="C99" s="24" t="s">
        <v>165</v>
      </c>
      <c r="D99" s="19" t="s">
        <v>41</v>
      </c>
      <c r="E99" s="39">
        <v>8218020.7199999997</v>
      </c>
      <c r="F99" s="36"/>
    </row>
    <row r="100" spans="2:6" ht="15.75" x14ac:dyDescent="0.25">
      <c r="B100" s="41">
        <v>45579</v>
      </c>
      <c r="C100" s="24" t="s">
        <v>166</v>
      </c>
      <c r="D100" s="19" t="s">
        <v>44</v>
      </c>
      <c r="E100" s="39">
        <v>8864</v>
      </c>
      <c r="F100" s="36"/>
    </row>
    <row r="101" spans="2:6" ht="15.75" x14ac:dyDescent="0.25">
      <c r="B101" s="41">
        <v>45579</v>
      </c>
      <c r="C101" s="24" t="s">
        <v>167</v>
      </c>
      <c r="D101" s="19" t="s">
        <v>40</v>
      </c>
      <c r="E101" s="39">
        <v>1320</v>
      </c>
      <c r="F101" s="36"/>
    </row>
    <row r="102" spans="2:6" ht="15.75" x14ac:dyDescent="0.25">
      <c r="B102" s="41">
        <v>45579</v>
      </c>
      <c r="C102" s="24" t="s">
        <v>168</v>
      </c>
      <c r="D102" s="19" t="s">
        <v>40</v>
      </c>
      <c r="E102" s="39">
        <v>2500</v>
      </c>
      <c r="F102" s="36"/>
    </row>
    <row r="103" spans="2:6" ht="15.75" x14ac:dyDescent="0.25">
      <c r="B103" s="41">
        <v>45579</v>
      </c>
      <c r="C103" s="24" t="s">
        <v>169</v>
      </c>
      <c r="D103" s="19" t="s">
        <v>40</v>
      </c>
      <c r="E103" s="39">
        <v>3750</v>
      </c>
      <c r="F103" s="36"/>
    </row>
    <row r="104" spans="2:6" ht="15.75" x14ac:dyDescent="0.25">
      <c r="B104" s="41">
        <v>45579</v>
      </c>
      <c r="C104" s="24" t="s">
        <v>170</v>
      </c>
      <c r="D104" s="19" t="s">
        <v>40</v>
      </c>
      <c r="E104" s="42">
        <v>90</v>
      </c>
      <c r="F104" s="36"/>
    </row>
    <row r="105" spans="2:6" ht="15.75" x14ac:dyDescent="0.25">
      <c r="B105" s="41">
        <v>45579</v>
      </c>
      <c r="C105" s="24" t="s">
        <v>171</v>
      </c>
      <c r="D105" s="19" t="s">
        <v>47</v>
      </c>
      <c r="E105" s="39">
        <v>1801</v>
      </c>
      <c r="F105" s="36"/>
    </row>
    <row r="106" spans="2:6" ht="15.75" x14ac:dyDescent="0.25">
      <c r="B106" s="41">
        <v>45579</v>
      </c>
      <c r="C106" s="24" t="s">
        <v>172</v>
      </c>
      <c r="D106" s="19" t="s">
        <v>42</v>
      </c>
      <c r="E106" s="39">
        <v>5537</v>
      </c>
      <c r="F106" s="36"/>
    </row>
    <row r="107" spans="2:6" ht="15.75" x14ac:dyDescent="0.25">
      <c r="B107" s="41">
        <v>45579</v>
      </c>
      <c r="C107" s="24" t="s">
        <v>173</v>
      </c>
      <c r="D107" s="19" t="s">
        <v>41</v>
      </c>
      <c r="E107" s="39">
        <v>10330</v>
      </c>
      <c r="F107" s="36"/>
    </row>
    <row r="108" spans="2:6" ht="15.75" x14ac:dyDescent="0.25">
      <c r="B108" s="41">
        <v>45579</v>
      </c>
      <c r="C108" s="24" t="s">
        <v>174</v>
      </c>
      <c r="D108" s="19" t="s">
        <v>41</v>
      </c>
      <c r="E108" s="39">
        <v>10324</v>
      </c>
      <c r="F108" s="36"/>
    </row>
    <row r="109" spans="2:6" ht="15.75" x14ac:dyDescent="0.25">
      <c r="B109" s="41">
        <v>45579</v>
      </c>
      <c r="C109" s="24" t="s">
        <v>175</v>
      </c>
      <c r="D109" s="19" t="s">
        <v>41</v>
      </c>
      <c r="E109" s="39">
        <v>9596</v>
      </c>
      <c r="F109" s="36"/>
    </row>
    <row r="110" spans="2:6" ht="15.75" x14ac:dyDescent="0.25">
      <c r="B110" s="41">
        <v>45579</v>
      </c>
      <c r="C110" s="24" t="s">
        <v>176</v>
      </c>
      <c r="D110" s="19" t="s">
        <v>52</v>
      </c>
      <c r="E110" s="42">
        <v>950</v>
      </c>
      <c r="F110" s="36"/>
    </row>
    <row r="111" spans="2:6" ht="15.75" x14ac:dyDescent="0.25">
      <c r="B111" s="41">
        <v>45580</v>
      </c>
      <c r="C111" s="24" t="s">
        <v>177</v>
      </c>
      <c r="D111" s="19" t="s">
        <v>40</v>
      </c>
      <c r="E111" s="39">
        <v>13436.98</v>
      </c>
      <c r="F111" s="36"/>
    </row>
    <row r="112" spans="2:6" ht="15.75" x14ac:dyDescent="0.25">
      <c r="B112" s="41">
        <v>45580</v>
      </c>
      <c r="C112" s="24" t="s">
        <v>178</v>
      </c>
      <c r="D112" s="19" t="s">
        <v>40</v>
      </c>
      <c r="E112" s="42">
        <v>600</v>
      </c>
      <c r="F112" s="36"/>
    </row>
    <row r="113" spans="2:6" ht="15.75" x14ac:dyDescent="0.25">
      <c r="B113" s="41">
        <v>45580</v>
      </c>
      <c r="C113" s="24" t="s">
        <v>179</v>
      </c>
      <c r="D113" s="19" t="s">
        <v>45</v>
      </c>
      <c r="E113" s="42">
        <v>550</v>
      </c>
      <c r="F113" s="36"/>
    </row>
    <row r="114" spans="2:6" ht="15.75" x14ac:dyDescent="0.25">
      <c r="B114" s="41">
        <v>45580</v>
      </c>
      <c r="C114" s="24" t="s">
        <v>180</v>
      </c>
      <c r="D114" s="19" t="s">
        <v>45</v>
      </c>
      <c r="E114" s="42">
        <v>595</v>
      </c>
      <c r="F114" s="36"/>
    </row>
    <row r="115" spans="2:6" ht="15.75" x14ac:dyDescent="0.25">
      <c r="B115" s="41">
        <v>45580</v>
      </c>
      <c r="C115" s="24" t="s">
        <v>181</v>
      </c>
      <c r="D115" s="19" t="s">
        <v>42</v>
      </c>
      <c r="E115" s="39">
        <v>1750</v>
      </c>
      <c r="F115" s="36"/>
    </row>
    <row r="116" spans="2:6" ht="15.75" x14ac:dyDescent="0.25">
      <c r="B116" s="41">
        <v>45580</v>
      </c>
      <c r="C116" s="24" t="s">
        <v>182</v>
      </c>
      <c r="D116" s="19" t="s">
        <v>41</v>
      </c>
      <c r="E116" s="39">
        <v>12180</v>
      </c>
      <c r="F116" s="36"/>
    </row>
    <row r="117" spans="2:6" ht="15.75" x14ac:dyDescent="0.25">
      <c r="B117" s="41">
        <v>45580</v>
      </c>
      <c r="C117" s="24" t="s">
        <v>183</v>
      </c>
      <c r="D117" s="19" t="s">
        <v>41</v>
      </c>
      <c r="E117" s="39">
        <v>8595</v>
      </c>
      <c r="F117" s="36"/>
    </row>
    <row r="118" spans="2:6" ht="15.75" x14ac:dyDescent="0.25">
      <c r="B118" s="41">
        <v>45581</v>
      </c>
      <c r="C118" s="24" t="s">
        <v>184</v>
      </c>
      <c r="D118" s="19" t="s">
        <v>29</v>
      </c>
      <c r="E118" s="39">
        <v>575202.31000000006</v>
      </c>
      <c r="F118" s="36"/>
    </row>
    <row r="119" spans="2:6" ht="15.75" x14ac:dyDescent="0.25">
      <c r="B119" s="41">
        <v>45581</v>
      </c>
      <c r="C119" s="24" t="s">
        <v>185</v>
      </c>
      <c r="D119" s="19" t="s">
        <v>29</v>
      </c>
      <c r="E119" s="39">
        <v>129305</v>
      </c>
      <c r="F119" s="36"/>
    </row>
    <row r="120" spans="2:6" ht="15.75" x14ac:dyDescent="0.25">
      <c r="B120" s="41">
        <v>45581</v>
      </c>
      <c r="C120" s="24" t="s">
        <v>186</v>
      </c>
      <c r="D120" s="19" t="s">
        <v>41</v>
      </c>
      <c r="E120" s="39">
        <v>326805.53999999998</v>
      </c>
      <c r="F120" s="36"/>
    </row>
    <row r="121" spans="2:6" ht="15.75" x14ac:dyDescent="0.25">
      <c r="B121" s="41">
        <v>45581</v>
      </c>
      <c r="C121" s="24" t="s">
        <v>187</v>
      </c>
      <c r="D121" s="19" t="s">
        <v>43</v>
      </c>
      <c r="E121" s="39">
        <v>27768</v>
      </c>
      <c r="F121" s="36"/>
    </row>
    <row r="122" spans="2:6" ht="15.75" x14ac:dyDescent="0.25">
      <c r="B122" s="41">
        <v>45581</v>
      </c>
      <c r="C122" s="24" t="s">
        <v>188</v>
      </c>
      <c r="D122" s="19" t="s">
        <v>41</v>
      </c>
      <c r="E122" s="39">
        <v>7726</v>
      </c>
      <c r="F122" s="36"/>
    </row>
    <row r="123" spans="2:6" ht="15.75" x14ac:dyDescent="0.25">
      <c r="B123" s="41">
        <v>45581</v>
      </c>
      <c r="C123" s="24" t="s">
        <v>189</v>
      </c>
      <c r="D123" s="19" t="s">
        <v>41</v>
      </c>
      <c r="E123" s="39">
        <v>12283</v>
      </c>
      <c r="F123" s="36"/>
    </row>
    <row r="124" spans="2:6" ht="15.75" x14ac:dyDescent="0.25">
      <c r="B124" s="41">
        <v>45581</v>
      </c>
      <c r="C124" s="24" t="s">
        <v>190</v>
      </c>
      <c r="D124" s="19" t="s">
        <v>42</v>
      </c>
      <c r="E124" s="39">
        <v>293123.61</v>
      </c>
      <c r="F124" s="36"/>
    </row>
    <row r="125" spans="2:6" ht="15.75" x14ac:dyDescent="0.25">
      <c r="B125" s="41">
        <v>45581</v>
      </c>
      <c r="C125" s="24" t="s">
        <v>191</v>
      </c>
      <c r="D125" s="19" t="s">
        <v>42</v>
      </c>
      <c r="E125" s="39">
        <v>1475</v>
      </c>
      <c r="F125" s="36"/>
    </row>
    <row r="126" spans="2:6" ht="15.75" x14ac:dyDescent="0.25">
      <c r="B126" s="41">
        <v>45581</v>
      </c>
      <c r="C126" s="24" t="s">
        <v>192</v>
      </c>
      <c r="D126" s="19" t="s">
        <v>52</v>
      </c>
      <c r="E126" s="42">
        <v>626.32000000000005</v>
      </c>
      <c r="F126" s="36"/>
    </row>
    <row r="127" spans="2:6" ht="15.75" x14ac:dyDescent="0.25">
      <c r="B127" s="41">
        <v>45581</v>
      </c>
      <c r="C127" s="24">
        <v>3002031026</v>
      </c>
      <c r="D127" s="19" t="s">
        <v>26</v>
      </c>
      <c r="E127" s="39">
        <v>2928</v>
      </c>
      <c r="F127" s="36"/>
    </row>
    <row r="128" spans="2:6" ht="15.75" x14ac:dyDescent="0.25">
      <c r="B128" s="41">
        <v>45582</v>
      </c>
      <c r="C128" s="24" t="s">
        <v>193</v>
      </c>
      <c r="D128" s="19" t="s">
        <v>29</v>
      </c>
      <c r="E128" s="39">
        <v>88091</v>
      </c>
      <c r="F128" s="36"/>
    </row>
    <row r="129" spans="2:6" ht="15.75" x14ac:dyDescent="0.25">
      <c r="B129" s="41">
        <v>45582</v>
      </c>
      <c r="C129" s="24" t="s">
        <v>194</v>
      </c>
      <c r="D129" s="19" t="s">
        <v>42</v>
      </c>
      <c r="E129" s="39">
        <v>6775</v>
      </c>
      <c r="F129" s="36"/>
    </row>
    <row r="130" spans="2:6" ht="15.75" x14ac:dyDescent="0.25">
      <c r="B130" s="41">
        <v>45582</v>
      </c>
      <c r="C130" s="24" t="s">
        <v>195</v>
      </c>
      <c r="D130" s="19" t="s">
        <v>41</v>
      </c>
      <c r="E130" s="39">
        <v>7491</v>
      </c>
      <c r="F130" s="36"/>
    </row>
    <row r="131" spans="2:6" ht="15.75" x14ac:dyDescent="0.25">
      <c r="B131" s="41">
        <v>45582</v>
      </c>
      <c r="C131" s="24" t="s">
        <v>196</v>
      </c>
      <c r="D131" s="19" t="s">
        <v>41</v>
      </c>
      <c r="E131" s="39">
        <v>14231</v>
      </c>
      <c r="F131" s="36"/>
    </row>
    <row r="132" spans="2:6" ht="15.75" x14ac:dyDescent="0.25">
      <c r="B132" s="41">
        <v>45583</v>
      </c>
      <c r="C132" s="24" t="s">
        <v>197</v>
      </c>
      <c r="D132" s="19" t="s">
        <v>52</v>
      </c>
      <c r="E132" s="42">
        <v>838</v>
      </c>
      <c r="F132" s="36"/>
    </row>
    <row r="133" spans="2:6" ht="15.75" x14ac:dyDescent="0.25">
      <c r="B133" s="41">
        <v>45583</v>
      </c>
      <c r="C133" s="24" t="s">
        <v>198</v>
      </c>
      <c r="D133" s="19" t="s">
        <v>26</v>
      </c>
      <c r="E133" s="39">
        <v>38235</v>
      </c>
      <c r="F133" s="36"/>
    </row>
    <row r="134" spans="2:6" ht="15.75" x14ac:dyDescent="0.25">
      <c r="B134" s="41">
        <v>45583</v>
      </c>
      <c r="C134" s="24" t="s">
        <v>199</v>
      </c>
      <c r="D134" s="19" t="s">
        <v>29</v>
      </c>
      <c r="E134" s="39">
        <v>24010</v>
      </c>
      <c r="F134" s="36"/>
    </row>
    <row r="135" spans="2:6" ht="15.75" x14ac:dyDescent="0.25">
      <c r="B135" s="41">
        <v>45583</v>
      </c>
      <c r="C135" s="24" t="s">
        <v>200</v>
      </c>
      <c r="D135" s="19" t="s">
        <v>42</v>
      </c>
      <c r="E135" s="39">
        <v>6419</v>
      </c>
      <c r="F135" s="36"/>
    </row>
    <row r="136" spans="2:6" ht="15.75" x14ac:dyDescent="0.25">
      <c r="B136" s="41">
        <v>45583</v>
      </c>
      <c r="C136" s="24" t="s">
        <v>201</v>
      </c>
      <c r="D136" s="19" t="s">
        <v>42</v>
      </c>
      <c r="E136" s="39">
        <v>173179.31</v>
      </c>
      <c r="F136" s="36"/>
    </row>
    <row r="137" spans="2:6" ht="15.75" x14ac:dyDescent="0.25">
      <c r="B137" s="41">
        <v>45583</v>
      </c>
      <c r="C137" s="24" t="s">
        <v>202</v>
      </c>
      <c r="D137" s="19" t="s">
        <v>40</v>
      </c>
      <c r="E137" s="42">
        <v>350</v>
      </c>
      <c r="F137" s="36"/>
    </row>
    <row r="138" spans="2:6" ht="15.75" x14ac:dyDescent="0.25">
      <c r="B138" s="41">
        <v>45583</v>
      </c>
      <c r="C138" s="24" t="s">
        <v>203</v>
      </c>
      <c r="D138" s="19" t="s">
        <v>40</v>
      </c>
      <c r="E138" s="42">
        <v>225</v>
      </c>
      <c r="F138" s="36"/>
    </row>
    <row r="139" spans="2:6" ht="15.75" x14ac:dyDescent="0.25">
      <c r="B139" s="41">
        <v>45583</v>
      </c>
      <c r="C139" s="24" t="s">
        <v>204</v>
      </c>
      <c r="D139" s="19" t="s">
        <v>41</v>
      </c>
      <c r="E139" s="39">
        <v>8234</v>
      </c>
      <c r="F139" s="36"/>
    </row>
    <row r="140" spans="2:6" ht="15.75" x14ac:dyDescent="0.25">
      <c r="B140" s="41">
        <v>45583</v>
      </c>
      <c r="C140" s="24" t="s">
        <v>205</v>
      </c>
      <c r="D140" s="19" t="s">
        <v>41</v>
      </c>
      <c r="E140" s="39">
        <v>13614</v>
      </c>
      <c r="F140" s="36"/>
    </row>
    <row r="141" spans="2:6" ht="15.75" x14ac:dyDescent="0.25">
      <c r="B141" s="41">
        <v>45583</v>
      </c>
      <c r="C141" s="24" t="s">
        <v>206</v>
      </c>
      <c r="D141" s="19" t="s">
        <v>26</v>
      </c>
      <c r="E141" s="39">
        <v>17387</v>
      </c>
      <c r="F141" s="36"/>
    </row>
    <row r="142" spans="2:6" ht="15.75" x14ac:dyDescent="0.25">
      <c r="B142" s="41">
        <v>45583</v>
      </c>
      <c r="C142" s="24" t="s">
        <v>207</v>
      </c>
      <c r="D142" s="19" t="s">
        <v>52</v>
      </c>
      <c r="E142" s="42">
        <v>648</v>
      </c>
      <c r="F142" s="36"/>
    </row>
    <row r="143" spans="2:6" ht="15.75" x14ac:dyDescent="0.25">
      <c r="B143" s="41">
        <v>45586</v>
      </c>
      <c r="C143" s="24" t="s">
        <v>208</v>
      </c>
      <c r="D143" s="19" t="s">
        <v>29</v>
      </c>
      <c r="E143" s="39">
        <v>80625</v>
      </c>
      <c r="F143" s="36"/>
    </row>
    <row r="144" spans="2:6" ht="15.75" x14ac:dyDescent="0.25">
      <c r="B144" s="41">
        <v>45586</v>
      </c>
      <c r="C144" s="24" t="s">
        <v>209</v>
      </c>
      <c r="D144" s="19" t="s">
        <v>42</v>
      </c>
      <c r="E144" s="42">
        <v>375</v>
      </c>
      <c r="F144" s="36"/>
    </row>
    <row r="145" spans="2:6" ht="15.75" x14ac:dyDescent="0.25">
      <c r="B145" s="41">
        <v>45586</v>
      </c>
      <c r="C145" s="24" t="s">
        <v>210</v>
      </c>
      <c r="D145" s="19" t="s">
        <v>29</v>
      </c>
      <c r="E145" s="39">
        <v>20545</v>
      </c>
      <c r="F145" s="36"/>
    </row>
    <row r="146" spans="2:6" ht="15.75" x14ac:dyDescent="0.25">
      <c r="B146" s="41">
        <v>45586</v>
      </c>
      <c r="C146" s="24" t="s">
        <v>211</v>
      </c>
      <c r="D146" s="19" t="s">
        <v>41</v>
      </c>
      <c r="E146" s="39">
        <v>587033.75</v>
      </c>
      <c r="F146" s="36"/>
    </row>
    <row r="147" spans="2:6" ht="15.75" x14ac:dyDescent="0.25">
      <c r="B147" s="41">
        <v>45586</v>
      </c>
      <c r="C147" s="24" t="s">
        <v>212</v>
      </c>
      <c r="D147" s="19" t="s">
        <v>41</v>
      </c>
      <c r="E147" s="39">
        <v>16354912.34</v>
      </c>
      <c r="F147" s="36"/>
    </row>
    <row r="148" spans="2:6" ht="15.75" x14ac:dyDescent="0.25">
      <c r="B148" s="41">
        <v>45586</v>
      </c>
      <c r="C148" s="24" t="s">
        <v>213</v>
      </c>
      <c r="D148" s="19" t="s">
        <v>45</v>
      </c>
      <c r="E148" s="39">
        <v>7201</v>
      </c>
      <c r="F148" s="36"/>
    </row>
    <row r="149" spans="2:6" ht="15.75" x14ac:dyDescent="0.25">
      <c r="B149" s="41">
        <v>45586</v>
      </c>
      <c r="C149" s="24" t="s">
        <v>214</v>
      </c>
      <c r="D149" s="19" t="s">
        <v>45</v>
      </c>
      <c r="E149" s="42">
        <v>720</v>
      </c>
      <c r="F149" s="36"/>
    </row>
    <row r="150" spans="2:6" ht="15.75" x14ac:dyDescent="0.25">
      <c r="B150" s="41">
        <v>45586</v>
      </c>
      <c r="C150" s="24" t="s">
        <v>215</v>
      </c>
      <c r="D150" s="19" t="s">
        <v>45</v>
      </c>
      <c r="E150" s="39">
        <v>6000</v>
      </c>
      <c r="F150" s="36"/>
    </row>
    <row r="151" spans="2:6" ht="15.75" x14ac:dyDescent="0.25">
      <c r="B151" s="41">
        <v>45586</v>
      </c>
      <c r="C151" s="24" t="s">
        <v>216</v>
      </c>
      <c r="D151" s="19" t="s">
        <v>45</v>
      </c>
      <c r="E151" s="39">
        <v>11880</v>
      </c>
      <c r="F151" s="36"/>
    </row>
    <row r="152" spans="2:6" ht="15.75" x14ac:dyDescent="0.25">
      <c r="B152" s="41">
        <v>45586</v>
      </c>
      <c r="C152" s="24" t="s">
        <v>217</v>
      </c>
      <c r="D152" s="19" t="s">
        <v>45</v>
      </c>
      <c r="E152" s="39">
        <v>2085</v>
      </c>
      <c r="F152" s="36"/>
    </row>
    <row r="153" spans="2:6" ht="15.75" x14ac:dyDescent="0.25">
      <c r="B153" s="41">
        <v>45586</v>
      </c>
      <c r="C153" s="24" t="s">
        <v>218</v>
      </c>
      <c r="D153" s="19" t="s">
        <v>41</v>
      </c>
      <c r="E153" s="39">
        <v>8115</v>
      </c>
      <c r="F153" s="36"/>
    </row>
    <row r="154" spans="2:6" ht="15.75" x14ac:dyDescent="0.25">
      <c r="B154" s="41">
        <v>45586</v>
      </c>
      <c r="C154" s="24" t="s">
        <v>219</v>
      </c>
      <c r="D154" s="19" t="s">
        <v>41</v>
      </c>
      <c r="E154" s="39">
        <v>9815</v>
      </c>
      <c r="F154" s="36"/>
    </row>
    <row r="155" spans="2:6" ht="15.75" x14ac:dyDescent="0.25">
      <c r="B155" s="41">
        <v>45586</v>
      </c>
      <c r="C155" s="24" t="s">
        <v>220</v>
      </c>
      <c r="D155" s="19" t="s">
        <v>41</v>
      </c>
      <c r="E155" s="39">
        <v>10251</v>
      </c>
      <c r="F155" s="36"/>
    </row>
    <row r="156" spans="2:6" ht="15.75" x14ac:dyDescent="0.25">
      <c r="B156" s="41">
        <v>45586</v>
      </c>
      <c r="C156" s="24" t="s">
        <v>221</v>
      </c>
      <c r="D156" s="19" t="s">
        <v>52</v>
      </c>
      <c r="E156" s="39">
        <v>1150</v>
      </c>
      <c r="F156" s="36"/>
    </row>
    <row r="157" spans="2:6" ht="15.75" x14ac:dyDescent="0.25">
      <c r="B157" s="41">
        <v>45586</v>
      </c>
      <c r="C157" s="24" t="s">
        <v>222</v>
      </c>
      <c r="D157" s="19" t="s">
        <v>29</v>
      </c>
      <c r="E157" s="39">
        <v>116000</v>
      </c>
      <c r="F157" s="36"/>
    </row>
    <row r="158" spans="2:6" ht="15.75" x14ac:dyDescent="0.25">
      <c r="B158" s="41">
        <v>45587</v>
      </c>
      <c r="C158" s="24" t="s">
        <v>223</v>
      </c>
      <c r="D158" s="19" t="s">
        <v>41</v>
      </c>
      <c r="E158" s="39">
        <v>4000000</v>
      </c>
      <c r="F158" s="36"/>
    </row>
    <row r="159" spans="2:6" ht="15.75" x14ac:dyDescent="0.25">
      <c r="B159" s="41">
        <v>45587</v>
      </c>
      <c r="C159" s="24" t="s">
        <v>224</v>
      </c>
      <c r="D159" s="19" t="s">
        <v>42</v>
      </c>
      <c r="E159" s="42">
        <v>800</v>
      </c>
      <c r="F159" s="36"/>
    </row>
    <row r="160" spans="2:6" ht="15.75" x14ac:dyDescent="0.25">
      <c r="B160" s="41">
        <v>45587</v>
      </c>
      <c r="C160" s="24" t="s">
        <v>225</v>
      </c>
      <c r="D160" s="19" t="s">
        <v>41</v>
      </c>
      <c r="E160" s="39">
        <v>12194</v>
      </c>
      <c r="F160" s="36"/>
    </row>
    <row r="161" spans="2:6" ht="15.75" x14ac:dyDescent="0.25">
      <c r="B161" s="41">
        <v>45587</v>
      </c>
      <c r="C161" s="24" t="s">
        <v>226</v>
      </c>
      <c r="D161" s="19" t="s">
        <v>41</v>
      </c>
      <c r="E161" s="39">
        <v>9997</v>
      </c>
      <c r="F161" s="36"/>
    </row>
    <row r="162" spans="2:6" ht="15.75" x14ac:dyDescent="0.25">
      <c r="B162" s="41">
        <v>45587</v>
      </c>
      <c r="C162" s="24" t="s">
        <v>227</v>
      </c>
      <c r="D162" s="19" t="s">
        <v>45</v>
      </c>
      <c r="E162" s="42">
        <v>56</v>
      </c>
      <c r="F162" s="36"/>
    </row>
    <row r="163" spans="2:6" ht="15.75" x14ac:dyDescent="0.25">
      <c r="B163" s="41">
        <v>45587</v>
      </c>
      <c r="C163" s="24" t="s">
        <v>228</v>
      </c>
      <c r="D163" s="19" t="s">
        <v>45</v>
      </c>
      <c r="E163" s="42">
        <v>1</v>
      </c>
      <c r="F163" s="36"/>
    </row>
    <row r="164" spans="2:6" ht="15.75" x14ac:dyDescent="0.25">
      <c r="B164" s="41">
        <v>45587</v>
      </c>
      <c r="C164" s="24" t="s">
        <v>229</v>
      </c>
      <c r="D164" s="19" t="s">
        <v>52</v>
      </c>
      <c r="E164" s="42">
        <v>300</v>
      </c>
      <c r="F164" s="36"/>
    </row>
    <row r="165" spans="2:6" ht="15.75" x14ac:dyDescent="0.25">
      <c r="B165" s="41">
        <v>45588</v>
      </c>
      <c r="C165" s="24" t="s">
        <v>230</v>
      </c>
      <c r="D165" s="19" t="s">
        <v>29</v>
      </c>
      <c r="E165" s="39">
        <v>164065</v>
      </c>
      <c r="F165" s="36"/>
    </row>
    <row r="166" spans="2:6" ht="15.75" x14ac:dyDescent="0.25">
      <c r="B166" s="41">
        <v>45588</v>
      </c>
      <c r="C166" s="24" t="s">
        <v>231</v>
      </c>
      <c r="D166" s="19" t="s">
        <v>41</v>
      </c>
      <c r="E166" s="39">
        <v>289870</v>
      </c>
      <c r="F166" s="36"/>
    </row>
    <row r="167" spans="2:6" ht="15.75" x14ac:dyDescent="0.25">
      <c r="B167" s="41">
        <v>45588</v>
      </c>
      <c r="C167" s="24" t="s">
        <v>232</v>
      </c>
      <c r="D167" s="19" t="s">
        <v>40</v>
      </c>
      <c r="E167" s="39">
        <v>33240</v>
      </c>
      <c r="F167" s="36"/>
    </row>
    <row r="168" spans="2:6" ht="15.75" x14ac:dyDescent="0.25">
      <c r="B168" s="41">
        <v>45588</v>
      </c>
      <c r="C168" s="24" t="s">
        <v>233</v>
      </c>
      <c r="D168" s="19" t="s">
        <v>49</v>
      </c>
      <c r="E168" s="39">
        <v>12058.42</v>
      </c>
      <c r="F168" s="36"/>
    </row>
    <row r="169" spans="2:6" ht="15.75" x14ac:dyDescent="0.25">
      <c r="B169" s="41">
        <v>45588</v>
      </c>
      <c r="C169" s="24" t="s">
        <v>48</v>
      </c>
      <c r="D169" s="19" t="s">
        <v>41</v>
      </c>
      <c r="E169" s="39">
        <v>8643</v>
      </c>
      <c r="F169" s="36"/>
    </row>
    <row r="170" spans="2:6" ht="15.75" x14ac:dyDescent="0.25">
      <c r="B170" s="41">
        <v>45588</v>
      </c>
      <c r="C170" s="24" t="s">
        <v>234</v>
      </c>
      <c r="D170" s="19" t="s">
        <v>41</v>
      </c>
      <c r="E170" s="39">
        <v>12003</v>
      </c>
      <c r="F170" s="36"/>
    </row>
    <row r="171" spans="2:6" ht="15.75" x14ac:dyDescent="0.25">
      <c r="B171" s="41">
        <v>45588</v>
      </c>
      <c r="C171" s="24" t="s">
        <v>235</v>
      </c>
      <c r="D171" s="19" t="s">
        <v>41</v>
      </c>
      <c r="E171" s="39">
        <v>86731.46</v>
      </c>
      <c r="F171" s="36"/>
    </row>
    <row r="172" spans="2:6" ht="15.75" x14ac:dyDescent="0.25">
      <c r="B172" s="41">
        <v>45589</v>
      </c>
      <c r="C172" s="24" t="s">
        <v>236</v>
      </c>
      <c r="D172" s="19" t="s">
        <v>29</v>
      </c>
      <c r="E172" s="39">
        <v>156474.49</v>
      </c>
      <c r="F172" s="36"/>
    </row>
    <row r="173" spans="2:6" ht="15.75" x14ac:dyDescent="0.25">
      <c r="B173" s="41">
        <v>45589</v>
      </c>
      <c r="C173" s="24" t="s">
        <v>237</v>
      </c>
      <c r="D173" s="19" t="s">
        <v>29</v>
      </c>
      <c r="E173" s="39">
        <v>159710</v>
      </c>
      <c r="F173" s="36"/>
    </row>
    <row r="174" spans="2:6" ht="15.75" x14ac:dyDescent="0.25">
      <c r="B174" s="41">
        <v>45589</v>
      </c>
      <c r="C174" s="24" t="s">
        <v>238</v>
      </c>
      <c r="D174" s="19" t="s">
        <v>42</v>
      </c>
      <c r="E174" s="42">
        <v>575</v>
      </c>
      <c r="F174" s="36"/>
    </row>
    <row r="175" spans="2:6" ht="15.75" x14ac:dyDescent="0.25">
      <c r="B175" s="41">
        <v>45589</v>
      </c>
      <c r="C175" s="24" t="s">
        <v>239</v>
      </c>
      <c r="D175" s="19" t="s">
        <v>52</v>
      </c>
      <c r="E175" s="39">
        <v>1565</v>
      </c>
      <c r="F175" s="36"/>
    </row>
    <row r="176" spans="2:6" ht="15.75" x14ac:dyDescent="0.25">
      <c r="B176" s="41">
        <v>45589</v>
      </c>
      <c r="C176" s="24" t="s">
        <v>240</v>
      </c>
      <c r="D176" s="19" t="s">
        <v>49</v>
      </c>
      <c r="E176" s="39">
        <v>5999.12</v>
      </c>
      <c r="F176" s="36"/>
    </row>
    <row r="177" spans="2:6" ht="15.75" x14ac:dyDescent="0.25">
      <c r="B177" s="41">
        <v>45589</v>
      </c>
      <c r="C177" s="24" t="s">
        <v>241</v>
      </c>
      <c r="D177" s="19" t="s">
        <v>41</v>
      </c>
      <c r="E177" s="39">
        <v>1000</v>
      </c>
      <c r="F177" s="36"/>
    </row>
    <row r="178" spans="2:6" ht="15.75" x14ac:dyDescent="0.25">
      <c r="B178" s="41">
        <v>45589</v>
      </c>
      <c r="C178" s="24" t="s">
        <v>242</v>
      </c>
      <c r="D178" s="19" t="s">
        <v>41</v>
      </c>
      <c r="E178" s="39">
        <v>1000</v>
      </c>
      <c r="F178" s="36"/>
    </row>
    <row r="179" spans="2:6" ht="15.75" x14ac:dyDescent="0.25">
      <c r="B179" s="41">
        <v>45589</v>
      </c>
      <c r="C179" s="24" t="s">
        <v>243</v>
      </c>
      <c r="D179" s="19" t="s">
        <v>41</v>
      </c>
      <c r="E179" s="39">
        <v>8019</v>
      </c>
      <c r="F179" s="36"/>
    </row>
    <row r="180" spans="2:6" ht="15.75" x14ac:dyDescent="0.25">
      <c r="B180" s="41">
        <v>45589</v>
      </c>
      <c r="C180" s="24" t="s">
        <v>244</v>
      </c>
      <c r="D180" s="19" t="s">
        <v>41</v>
      </c>
      <c r="E180" s="39">
        <v>13081</v>
      </c>
      <c r="F180" s="36"/>
    </row>
    <row r="181" spans="2:6" ht="15.75" x14ac:dyDescent="0.25">
      <c r="B181" s="41">
        <v>45589</v>
      </c>
      <c r="C181" s="24" t="s">
        <v>245</v>
      </c>
      <c r="D181" s="19" t="s">
        <v>26</v>
      </c>
      <c r="E181" s="39">
        <v>4217</v>
      </c>
      <c r="F181" s="36"/>
    </row>
    <row r="182" spans="2:6" ht="15.75" x14ac:dyDescent="0.25">
      <c r="B182" s="41">
        <v>45589</v>
      </c>
      <c r="C182" s="24" t="s">
        <v>246</v>
      </c>
      <c r="D182" s="19" t="s">
        <v>52</v>
      </c>
      <c r="E182" s="39">
        <v>6583</v>
      </c>
      <c r="F182" s="36"/>
    </row>
    <row r="183" spans="2:6" ht="15.75" x14ac:dyDescent="0.25">
      <c r="B183" s="41">
        <v>45589</v>
      </c>
      <c r="C183" s="24" t="s">
        <v>247</v>
      </c>
      <c r="D183" s="19" t="s">
        <v>29</v>
      </c>
      <c r="E183" s="39">
        <v>30740</v>
      </c>
      <c r="F183" s="36"/>
    </row>
    <row r="184" spans="2:6" ht="15.75" x14ac:dyDescent="0.25">
      <c r="B184" s="41">
        <v>45590</v>
      </c>
      <c r="C184" s="24" t="s">
        <v>248</v>
      </c>
      <c r="D184" s="19" t="s">
        <v>41</v>
      </c>
      <c r="E184" s="39">
        <v>8165</v>
      </c>
      <c r="F184" s="36"/>
    </row>
    <row r="185" spans="2:6" ht="15.75" x14ac:dyDescent="0.25">
      <c r="B185" s="41">
        <v>45590</v>
      </c>
      <c r="C185" s="24" t="s">
        <v>249</v>
      </c>
      <c r="D185" s="19" t="s">
        <v>41</v>
      </c>
      <c r="E185" s="39">
        <v>14649</v>
      </c>
      <c r="F185" s="36"/>
    </row>
    <row r="186" spans="2:6" ht="15.75" x14ac:dyDescent="0.25">
      <c r="B186" s="41">
        <v>45590</v>
      </c>
      <c r="C186" s="24">
        <v>7096351</v>
      </c>
      <c r="D186" s="19" t="s">
        <v>41</v>
      </c>
      <c r="E186" s="39">
        <v>6571108.25</v>
      </c>
      <c r="F186" s="36"/>
    </row>
    <row r="187" spans="2:6" ht="15.75" x14ac:dyDescent="0.25">
      <c r="B187" s="41">
        <v>45590</v>
      </c>
      <c r="C187" s="24" t="s">
        <v>250</v>
      </c>
      <c r="D187" s="19" t="s">
        <v>88</v>
      </c>
      <c r="E187" s="39">
        <v>77560</v>
      </c>
      <c r="F187" s="36"/>
    </row>
    <row r="188" spans="2:6" ht="15.75" x14ac:dyDescent="0.25">
      <c r="B188" s="41">
        <v>45593</v>
      </c>
      <c r="C188" s="24" t="s">
        <v>251</v>
      </c>
      <c r="D188" s="19" t="s">
        <v>42</v>
      </c>
      <c r="E188" s="39">
        <v>13294</v>
      </c>
      <c r="F188" s="36"/>
    </row>
    <row r="189" spans="2:6" ht="15.75" x14ac:dyDescent="0.25">
      <c r="B189" s="41">
        <v>45593</v>
      </c>
      <c r="C189" s="24" t="s">
        <v>252</v>
      </c>
      <c r="D189" s="19" t="s">
        <v>42</v>
      </c>
      <c r="E189" s="39">
        <v>1225</v>
      </c>
      <c r="F189" s="36"/>
    </row>
    <row r="190" spans="2:6" ht="15.75" x14ac:dyDescent="0.25">
      <c r="B190" s="41">
        <v>45593</v>
      </c>
      <c r="C190" s="24" t="s">
        <v>253</v>
      </c>
      <c r="D190" s="19" t="s">
        <v>29</v>
      </c>
      <c r="E190" s="39">
        <v>72575</v>
      </c>
      <c r="F190" s="36"/>
    </row>
    <row r="191" spans="2:6" ht="15.75" x14ac:dyDescent="0.25">
      <c r="B191" s="41">
        <v>45593</v>
      </c>
      <c r="C191" s="24" t="s">
        <v>254</v>
      </c>
      <c r="D191" s="19" t="s">
        <v>29</v>
      </c>
      <c r="E191" s="39">
        <v>19630</v>
      </c>
      <c r="F191" s="36"/>
    </row>
    <row r="192" spans="2:6" ht="15.75" x14ac:dyDescent="0.25">
      <c r="B192" s="41">
        <v>45593</v>
      </c>
      <c r="C192" s="24" t="s">
        <v>255</v>
      </c>
      <c r="D192" s="19" t="s">
        <v>42</v>
      </c>
      <c r="E192" s="39">
        <v>1130</v>
      </c>
      <c r="F192" s="36"/>
    </row>
    <row r="193" spans="2:6" ht="15.75" x14ac:dyDescent="0.25">
      <c r="B193" s="41">
        <v>45593</v>
      </c>
      <c r="C193" s="24" t="s">
        <v>256</v>
      </c>
      <c r="D193" s="19" t="s">
        <v>43</v>
      </c>
      <c r="E193" s="39">
        <v>42058</v>
      </c>
      <c r="F193" s="36"/>
    </row>
    <row r="194" spans="2:6" ht="15.75" x14ac:dyDescent="0.25">
      <c r="B194" s="41">
        <v>45593</v>
      </c>
      <c r="C194" s="24" t="s">
        <v>257</v>
      </c>
      <c r="D194" s="19" t="s">
        <v>40</v>
      </c>
      <c r="E194" s="42">
        <v>90</v>
      </c>
      <c r="F194" s="36"/>
    </row>
    <row r="195" spans="2:6" ht="15.75" x14ac:dyDescent="0.25">
      <c r="B195" s="41">
        <v>45593</v>
      </c>
      <c r="C195" s="24" t="s">
        <v>258</v>
      </c>
      <c r="D195" s="19" t="s">
        <v>41</v>
      </c>
      <c r="E195" s="39">
        <v>564004.6</v>
      </c>
      <c r="F195" s="36"/>
    </row>
    <row r="196" spans="2:6" ht="15.75" x14ac:dyDescent="0.25">
      <c r="B196" s="41">
        <v>45593</v>
      </c>
      <c r="C196" s="24" t="s">
        <v>259</v>
      </c>
      <c r="D196" s="19" t="s">
        <v>41</v>
      </c>
      <c r="E196" s="39">
        <v>10382</v>
      </c>
      <c r="F196" s="36"/>
    </row>
    <row r="197" spans="2:6" ht="15.75" x14ac:dyDescent="0.25">
      <c r="B197" s="41">
        <v>45593</v>
      </c>
      <c r="C197" s="24" t="s">
        <v>260</v>
      </c>
      <c r="D197" s="19" t="s">
        <v>41</v>
      </c>
      <c r="E197" s="39">
        <v>7932</v>
      </c>
      <c r="F197" s="36"/>
    </row>
    <row r="198" spans="2:6" ht="15.75" x14ac:dyDescent="0.25">
      <c r="B198" s="41">
        <v>45593</v>
      </c>
      <c r="C198" s="24" t="s">
        <v>261</v>
      </c>
      <c r="D198" s="19" t="s">
        <v>41</v>
      </c>
      <c r="E198" s="39">
        <v>9977</v>
      </c>
      <c r="F198" s="36"/>
    </row>
    <row r="199" spans="2:6" ht="15.75" x14ac:dyDescent="0.25">
      <c r="B199" s="41">
        <v>45593</v>
      </c>
      <c r="C199" s="24" t="s">
        <v>262</v>
      </c>
      <c r="D199" s="19" t="s">
        <v>52</v>
      </c>
      <c r="E199" s="39">
        <v>29019</v>
      </c>
      <c r="F199" s="36"/>
    </row>
    <row r="200" spans="2:6" ht="15.75" x14ac:dyDescent="0.25">
      <c r="B200" s="41">
        <v>45593</v>
      </c>
      <c r="C200" s="24" t="s">
        <v>263</v>
      </c>
      <c r="D200" s="19" t="s">
        <v>26</v>
      </c>
      <c r="E200" s="39">
        <v>2161</v>
      </c>
      <c r="F200" s="36"/>
    </row>
    <row r="201" spans="2:6" ht="15.75" x14ac:dyDescent="0.25">
      <c r="B201" s="41">
        <v>45594</v>
      </c>
      <c r="C201" s="24" t="s">
        <v>264</v>
      </c>
      <c r="D201" s="19" t="s">
        <v>29</v>
      </c>
      <c r="E201" s="39">
        <v>81530</v>
      </c>
      <c r="F201" s="36"/>
    </row>
    <row r="202" spans="2:6" ht="15.75" x14ac:dyDescent="0.25">
      <c r="B202" s="41">
        <v>45594</v>
      </c>
      <c r="C202" s="24" t="s">
        <v>265</v>
      </c>
      <c r="D202" s="19" t="s">
        <v>45</v>
      </c>
      <c r="E202" s="42">
        <v>800</v>
      </c>
      <c r="F202" s="36"/>
    </row>
    <row r="203" spans="2:6" ht="15.75" x14ac:dyDescent="0.25">
      <c r="B203" s="41">
        <v>45594</v>
      </c>
      <c r="C203" s="24" t="s">
        <v>266</v>
      </c>
      <c r="D203" s="19" t="s">
        <v>45</v>
      </c>
      <c r="E203" s="39">
        <v>1550</v>
      </c>
      <c r="F203" s="36"/>
    </row>
    <row r="204" spans="2:6" ht="15.75" x14ac:dyDescent="0.25">
      <c r="B204" s="41">
        <v>45594</v>
      </c>
      <c r="C204" s="24" t="s">
        <v>267</v>
      </c>
      <c r="D204" s="19" t="s">
        <v>45</v>
      </c>
      <c r="E204" s="42">
        <v>900</v>
      </c>
      <c r="F204" s="36"/>
    </row>
    <row r="205" spans="2:6" ht="15.75" x14ac:dyDescent="0.25">
      <c r="B205" s="41">
        <v>45594</v>
      </c>
      <c r="C205" s="24" t="s">
        <v>268</v>
      </c>
      <c r="D205" s="19" t="s">
        <v>45</v>
      </c>
      <c r="E205" s="39">
        <v>6923</v>
      </c>
      <c r="F205" s="36"/>
    </row>
    <row r="206" spans="2:6" ht="15.75" x14ac:dyDescent="0.25">
      <c r="B206" s="41">
        <v>45594</v>
      </c>
      <c r="C206" s="24" t="s">
        <v>265</v>
      </c>
      <c r="D206" s="19" t="s">
        <v>45</v>
      </c>
      <c r="E206" s="42">
        <v>800</v>
      </c>
      <c r="F206" s="36"/>
    </row>
    <row r="207" spans="2:6" ht="15.75" x14ac:dyDescent="0.25">
      <c r="B207" s="41">
        <v>45594</v>
      </c>
      <c r="C207" s="24" t="s">
        <v>269</v>
      </c>
      <c r="D207" s="19" t="s">
        <v>45</v>
      </c>
      <c r="E207" s="39">
        <v>1520</v>
      </c>
      <c r="F207" s="36"/>
    </row>
    <row r="208" spans="2:6" ht="15.75" x14ac:dyDescent="0.25">
      <c r="B208" s="41">
        <v>45594</v>
      </c>
      <c r="C208" s="24" t="s">
        <v>270</v>
      </c>
      <c r="D208" s="19" t="s">
        <v>41</v>
      </c>
      <c r="E208" s="39">
        <v>7180</v>
      </c>
      <c r="F208" s="36"/>
    </row>
    <row r="209" spans="2:6" ht="15.75" x14ac:dyDescent="0.25">
      <c r="B209" s="41">
        <v>45594</v>
      </c>
      <c r="C209" s="24" t="s">
        <v>271</v>
      </c>
      <c r="D209" s="19" t="s">
        <v>41</v>
      </c>
      <c r="E209" s="39">
        <v>12072</v>
      </c>
      <c r="F209" s="36"/>
    </row>
    <row r="210" spans="2:6" ht="15.75" x14ac:dyDescent="0.25">
      <c r="B210" s="41">
        <v>45594</v>
      </c>
      <c r="C210" s="24" t="s">
        <v>272</v>
      </c>
      <c r="D210" s="19" t="s">
        <v>45</v>
      </c>
      <c r="E210" s="42">
        <v>900</v>
      </c>
      <c r="F210" s="36"/>
    </row>
    <row r="211" spans="2:6" ht="15.75" x14ac:dyDescent="0.25">
      <c r="B211" s="41">
        <v>45594</v>
      </c>
      <c r="C211" s="24" t="s">
        <v>273</v>
      </c>
      <c r="D211" s="19" t="s">
        <v>45</v>
      </c>
      <c r="E211" s="39">
        <v>6003</v>
      </c>
      <c r="F211" s="36"/>
    </row>
    <row r="212" spans="2:6" ht="15.75" x14ac:dyDescent="0.25">
      <c r="B212" s="41">
        <v>45594</v>
      </c>
      <c r="C212" s="24" t="s">
        <v>274</v>
      </c>
      <c r="D212" s="19" t="s">
        <v>44</v>
      </c>
      <c r="E212" s="39">
        <v>2100</v>
      </c>
      <c r="F212" s="36"/>
    </row>
    <row r="213" spans="2:6" ht="15.75" x14ac:dyDescent="0.25">
      <c r="B213" s="41">
        <v>45594</v>
      </c>
      <c r="C213" s="24" t="s">
        <v>275</v>
      </c>
      <c r="D213" s="19" t="s">
        <v>52</v>
      </c>
      <c r="E213" s="39">
        <v>190084.5</v>
      </c>
      <c r="F213" s="36"/>
    </row>
    <row r="214" spans="2:6" ht="15.75" x14ac:dyDescent="0.25">
      <c r="B214" s="41">
        <v>45594</v>
      </c>
      <c r="C214" s="24" t="s">
        <v>276</v>
      </c>
      <c r="D214" s="19" t="s">
        <v>52</v>
      </c>
      <c r="E214" s="39">
        <v>8250</v>
      </c>
      <c r="F214" s="36"/>
    </row>
    <row r="215" spans="2:6" ht="15.75" x14ac:dyDescent="0.25">
      <c r="B215" s="41">
        <v>45595</v>
      </c>
      <c r="C215" s="24" t="s">
        <v>277</v>
      </c>
      <c r="D215" s="19" t="s">
        <v>42</v>
      </c>
      <c r="E215" s="39">
        <v>2601</v>
      </c>
      <c r="F215" s="36"/>
    </row>
    <row r="216" spans="2:6" ht="15.75" x14ac:dyDescent="0.25">
      <c r="B216" s="41">
        <v>45595</v>
      </c>
      <c r="C216" s="24" t="s">
        <v>278</v>
      </c>
      <c r="D216" s="19" t="s">
        <v>41</v>
      </c>
      <c r="E216" s="39">
        <v>184778.19</v>
      </c>
      <c r="F216" s="36"/>
    </row>
    <row r="217" spans="2:6" ht="15.75" x14ac:dyDescent="0.25">
      <c r="B217" s="41">
        <v>45595</v>
      </c>
      <c r="C217" s="24" t="s">
        <v>279</v>
      </c>
      <c r="D217" s="19" t="s">
        <v>29</v>
      </c>
      <c r="E217" s="39">
        <v>13749</v>
      </c>
      <c r="F217" s="36"/>
    </row>
    <row r="218" spans="2:6" ht="15.75" x14ac:dyDescent="0.25">
      <c r="B218" s="41">
        <v>45595</v>
      </c>
      <c r="C218" s="24" t="s">
        <v>280</v>
      </c>
      <c r="D218" s="19" t="s">
        <v>29</v>
      </c>
      <c r="E218" s="39">
        <v>100336</v>
      </c>
      <c r="F218" s="36"/>
    </row>
    <row r="219" spans="2:6" ht="15.75" x14ac:dyDescent="0.25">
      <c r="B219" s="41">
        <v>45595</v>
      </c>
      <c r="C219" s="24" t="s">
        <v>281</v>
      </c>
      <c r="D219" s="19" t="s">
        <v>49</v>
      </c>
      <c r="E219" s="39">
        <v>1200.5999999999999</v>
      </c>
      <c r="F219" s="36"/>
    </row>
    <row r="220" spans="2:6" ht="15.75" x14ac:dyDescent="0.25">
      <c r="B220" s="41">
        <v>45595</v>
      </c>
      <c r="C220" s="24" t="s">
        <v>282</v>
      </c>
      <c r="D220" s="19" t="s">
        <v>40</v>
      </c>
      <c r="E220" s="42">
        <v>90</v>
      </c>
      <c r="F220" s="36"/>
    </row>
    <row r="221" spans="2:6" ht="15.75" x14ac:dyDescent="0.25">
      <c r="B221" s="41">
        <v>45595</v>
      </c>
      <c r="C221" s="24" t="s">
        <v>283</v>
      </c>
      <c r="D221" s="19" t="s">
        <v>44</v>
      </c>
      <c r="E221" s="39">
        <v>6003</v>
      </c>
      <c r="F221" s="36"/>
    </row>
    <row r="222" spans="2:6" ht="15.75" x14ac:dyDescent="0.25">
      <c r="B222" s="41">
        <v>45595</v>
      </c>
      <c r="C222" s="24" t="s">
        <v>284</v>
      </c>
      <c r="D222" s="19" t="s">
        <v>44</v>
      </c>
      <c r="E222" s="39">
        <v>6003</v>
      </c>
      <c r="F222" s="36"/>
    </row>
    <row r="223" spans="2:6" ht="15.75" x14ac:dyDescent="0.25">
      <c r="B223" s="41">
        <v>45595</v>
      </c>
      <c r="C223" s="24" t="s">
        <v>285</v>
      </c>
      <c r="D223" s="19" t="s">
        <v>44</v>
      </c>
      <c r="E223" s="39">
        <v>1844</v>
      </c>
      <c r="F223" s="36"/>
    </row>
    <row r="224" spans="2:6" ht="15.75" x14ac:dyDescent="0.25">
      <c r="B224" s="41">
        <v>45595</v>
      </c>
      <c r="C224" s="24" t="s">
        <v>286</v>
      </c>
      <c r="D224" s="19" t="s">
        <v>45</v>
      </c>
      <c r="E224" s="39">
        <v>2401</v>
      </c>
      <c r="F224" s="36"/>
    </row>
    <row r="225" spans="2:6" ht="15.75" x14ac:dyDescent="0.25">
      <c r="B225" s="41">
        <v>45595</v>
      </c>
      <c r="C225" s="24" t="s">
        <v>287</v>
      </c>
      <c r="D225" s="19" t="s">
        <v>45</v>
      </c>
      <c r="E225" s="39">
        <v>1050</v>
      </c>
      <c r="F225" s="36"/>
    </row>
    <row r="226" spans="2:6" ht="15.75" x14ac:dyDescent="0.25">
      <c r="B226" s="41">
        <v>45595</v>
      </c>
      <c r="C226" s="24" t="s">
        <v>288</v>
      </c>
      <c r="D226" s="19" t="s">
        <v>41</v>
      </c>
      <c r="E226" s="39">
        <v>8329</v>
      </c>
      <c r="F226" s="36"/>
    </row>
    <row r="227" spans="2:6" ht="15.75" x14ac:dyDescent="0.25">
      <c r="B227" s="41">
        <v>45595</v>
      </c>
      <c r="C227" s="24" t="s">
        <v>289</v>
      </c>
      <c r="D227" s="19" t="s">
        <v>41</v>
      </c>
      <c r="E227" s="39">
        <v>12919</v>
      </c>
      <c r="F227" s="36"/>
    </row>
    <row r="228" spans="2:6" ht="15.75" x14ac:dyDescent="0.25">
      <c r="B228" s="41">
        <v>45595</v>
      </c>
      <c r="C228" s="24" t="s">
        <v>290</v>
      </c>
      <c r="D228" s="19" t="s">
        <v>29</v>
      </c>
      <c r="E228" s="39">
        <v>5963</v>
      </c>
      <c r="F228" s="36"/>
    </row>
    <row r="229" spans="2:6" ht="15.75" x14ac:dyDescent="0.25">
      <c r="B229" s="41">
        <v>45595</v>
      </c>
      <c r="C229" s="24" t="s">
        <v>291</v>
      </c>
      <c r="D229" s="19" t="s">
        <v>29</v>
      </c>
      <c r="E229" s="49">
        <v>15899.2</v>
      </c>
      <c r="F229" s="36"/>
    </row>
    <row r="230" spans="2:6" ht="15.75" x14ac:dyDescent="0.25">
      <c r="B230" s="41">
        <v>45595</v>
      </c>
      <c r="C230" s="24">
        <v>500187</v>
      </c>
      <c r="D230" s="19" t="s">
        <v>29</v>
      </c>
      <c r="E230" s="50">
        <v>55647.199999999997</v>
      </c>
      <c r="F230" s="36"/>
    </row>
    <row r="231" spans="2:6" ht="15.75" x14ac:dyDescent="0.25">
      <c r="B231" s="41">
        <v>45596</v>
      </c>
      <c r="C231" s="24" t="s">
        <v>291</v>
      </c>
      <c r="D231" s="19" t="s">
        <v>29</v>
      </c>
      <c r="E231" s="39">
        <v>15899.2</v>
      </c>
      <c r="F231" s="36"/>
    </row>
    <row r="232" spans="2:6" ht="15.75" x14ac:dyDescent="0.25">
      <c r="B232" s="41">
        <v>45596</v>
      </c>
      <c r="C232" s="24" t="s">
        <v>292</v>
      </c>
      <c r="D232" s="19" t="s">
        <v>29</v>
      </c>
      <c r="E232" s="39">
        <v>63610</v>
      </c>
      <c r="F232" s="36"/>
    </row>
    <row r="233" spans="2:6" ht="15.75" x14ac:dyDescent="0.25">
      <c r="B233" s="41">
        <v>45596</v>
      </c>
      <c r="C233" s="24" t="s">
        <v>293</v>
      </c>
      <c r="D233" s="19" t="s">
        <v>42</v>
      </c>
      <c r="E233" s="42">
        <v>475</v>
      </c>
      <c r="F233" s="36"/>
    </row>
    <row r="234" spans="2:6" ht="15.75" x14ac:dyDescent="0.25">
      <c r="B234" s="41">
        <v>45596</v>
      </c>
      <c r="C234" s="24" t="s">
        <v>294</v>
      </c>
      <c r="D234" s="19" t="s">
        <v>42</v>
      </c>
      <c r="E234" s="42">
        <v>945</v>
      </c>
      <c r="F234" s="36"/>
    </row>
    <row r="235" spans="2:6" ht="15.75" x14ac:dyDescent="0.25">
      <c r="B235" s="41">
        <v>45596</v>
      </c>
      <c r="C235" s="24" t="s">
        <v>295</v>
      </c>
      <c r="D235" s="19" t="s">
        <v>52</v>
      </c>
      <c r="E235" s="39">
        <v>7024</v>
      </c>
      <c r="F235" s="36"/>
    </row>
    <row r="236" spans="2:6" ht="15.75" x14ac:dyDescent="0.25">
      <c r="B236" s="41">
        <v>45596</v>
      </c>
      <c r="C236" s="24" t="s">
        <v>296</v>
      </c>
      <c r="D236" s="19" t="s">
        <v>26</v>
      </c>
      <c r="E236" s="39">
        <v>11336</v>
      </c>
      <c r="F236" s="36"/>
    </row>
    <row r="237" spans="2:6" ht="15.75" x14ac:dyDescent="0.25">
      <c r="B237" s="41">
        <v>45596</v>
      </c>
      <c r="C237" s="24" t="s">
        <v>297</v>
      </c>
      <c r="D237" s="19" t="s">
        <v>42</v>
      </c>
      <c r="E237" s="39">
        <v>1201</v>
      </c>
      <c r="F237" s="36"/>
    </row>
    <row r="238" spans="2:6" ht="15.75" x14ac:dyDescent="0.25">
      <c r="B238" s="41">
        <v>45596</v>
      </c>
      <c r="C238" s="24" t="s">
        <v>298</v>
      </c>
      <c r="D238" s="19" t="s">
        <v>41</v>
      </c>
      <c r="E238" s="39">
        <v>14125</v>
      </c>
      <c r="F238" s="36"/>
    </row>
    <row r="239" spans="2:6" ht="15.75" x14ac:dyDescent="0.25">
      <c r="B239" s="41">
        <v>45596</v>
      </c>
      <c r="C239" s="24" t="s">
        <v>299</v>
      </c>
      <c r="D239" s="19" t="s">
        <v>41</v>
      </c>
      <c r="E239" s="39">
        <v>9355</v>
      </c>
      <c r="F239" s="36"/>
    </row>
    <row r="240" spans="2:6" ht="15.75" x14ac:dyDescent="0.25">
      <c r="B240" s="41">
        <v>45596</v>
      </c>
      <c r="C240" s="24" t="s">
        <v>300</v>
      </c>
      <c r="D240" s="19" t="s">
        <v>44</v>
      </c>
      <c r="E240" s="39">
        <v>310830</v>
      </c>
      <c r="F240" s="36"/>
    </row>
    <row r="241" spans="2:6" ht="16.5" thickBot="1" x14ac:dyDescent="0.3">
      <c r="B241" s="35"/>
      <c r="C241" s="35"/>
      <c r="D241" s="51" t="s">
        <v>5</v>
      </c>
      <c r="E241" s="52">
        <v>50780598.060000002</v>
      </c>
      <c r="F241" s="35"/>
    </row>
    <row r="242" spans="2:6" ht="16.5" thickTop="1" x14ac:dyDescent="0.25">
      <c r="B242" s="35"/>
      <c r="C242" s="35"/>
      <c r="D242" s="35"/>
      <c r="E242" s="35"/>
      <c r="F242" s="35"/>
    </row>
    <row r="243" spans="2:6" ht="15.75" x14ac:dyDescent="0.25">
      <c r="B243" s="205" t="s">
        <v>13</v>
      </c>
      <c r="C243" s="205"/>
      <c r="D243" s="205"/>
      <c r="E243" s="205"/>
      <c r="F243" s="35"/>
    </row>
    <row r="244" spans="2:6" ht="15.75" x14ac:dyDescent="0.25">
      <c r="B244" s="190" t="s">
        <v>301</v>
      </c>
      <c r="C244" s="190"/>
      <c r="D244" s="190"/>
      <c r="E244" s="190"/>
      <c r="F244" s="35"/>
    </row>
    <row r="245" spans="2:6" ht="16.5" thickBot="1" x14ac:dyDescent="0.3">
      <c r="B245" s="206">
        <v>45566</v>
      </c>
      <c r="C245" s="206"/>
      <c r="D245" s="206"/>
      <c r="E245" s="206"/>
      <c r="F245" s="35"/>
    </row>
    <row r="246" spans="2:6" ht="16.5" thickBot="1" x14ac:dyDescent="0.3">
      <c r="B246" s="54" t="s">
        <v>3</v>
      </c>
      <c r="C246" s="54" t="s">
        <v>50</v>
      </c>
      <c r="D246" s="54" t="s">
        <v>8</v>
      </c>
      <c r="E246" s="54" t="s">
        <v>9</v>
      </c>
      <c r="F246" s="35"/>
    </row>
    <row r="247" spans="2:6" ht="15.75" x14ac:dyDescent="0.25">
      <c r="B247" s="55">
        <v>45566</v>
      </c>
      <c r="C247" s="46">
        <v>202240056048890</v>
      </c>
      <c r="D247" s="56" t="s">
        <v>51</v>
      </c>
      <c r="E247" s="57">
        <v>25049691.940000001</v>
      </c>
      <c r="F247" s="35"/>
    </row>
    <row r="248" spans="2:6" ht="15.75" x14ac:dyDescent="0.25">
      <c r="B248" s="55">
        <v>45567</v>
      </c>
      <c r="C248" s="46">
        <v>202240056078076</v>
      </c>
      <c r="D248" s="56" t="s">
        <v>51</v>
      </c>
      <c r="E248" s="57">
        <v>9585.6</v>
      </c>
      <c r="F248" s="35"/>
    </row>
    <row r="249" spans="2:6" ht="15.75" x14ac:dyDescent="0.25">
      <c r="B249" s="55">
        <v>45569</v>
      </c>
      <c r="C249" s="46">
        <v>202240056263192</v>
      </c>
      <c r="D249" s="56" t="s">
        <v>51</v>
      </c>
      <c r="E249" s="57">
        <v>3600</v>
      </c>
      <c r="F249" s="35"/>
    </row>
    <row r="250" spans="2:6" ht="15.75" x14ac:dyDescent="0.25">
      <c r="B250" s="55">
        <v>45574</v>
      </c>
      <c r="C250" s="46">
        <v>202240056551499</v>
      </c>
      <c r="D250" s="56" t="s">
        <v>51</v>
      </c>
      <c r="E250" s="57">
        <v>106573.9</v>
      </c>
      <c r="F250" s="35"/>
    </row>
    <row r="251" spans="2:6" ht="15.75" x14ac:dyDescent="0.25">
      <c r="B251" s="55">
        <v>45576</v>
      </c>
      <c r="C251" s="46">
        <v>202240056666201</v>
      </c>
      <c r="D251" s="56" t="s">
        <v>51</v>
      </c>
      <c r="E251" s="57">
        <v>813980.14</v>
      </c>
      <c r="F251" s="35"/>
    </row>
    <row r="252" spans="2:6" ht="15.75" x14ac:dyDescent="0.25">
      <c r="B252" s="25">
        <v>45579</v>
      </c>
      <c r="C252" s="24">
        <v>202240056794807</v>
      </c>
      <c r="D252" s="26" t="s">
        <v>51</v>
      </c>
      <c r="E252" s="58">
        <v>501250.42</v>
      </c>
      <c r="F252" s="35"/>
    </row>
    <row r="253" spans="2:6" ht="15.75" x14ac:dyDescent="0.25">
      <c r="B253" s="25">
        <v>45581</v>
      </c>
      <c r="C253" s="24">
        <v>202240057013353</v>
      </c>
      <c r="D253" s="26" t="s">
        <v>51</v>
      </c>
      <c r="E253" s="58">
        <v>630828</v>
      </c>
      <c r="F253" s="35"/>
    </row>
    <row r="254" spans="2:6" ht="15.75" x14ac:dyDescent="0.25">
      <c r="B254" s="55">
        <v>45582</v>
      </c>
      <c r="C254" s="46">
        <v>202240057076067</v>
      </c>
      <c r="D254" s="56" t="s">
        <v>51</v>
      </c>
      <c r="E254" s="57">
        <v>1809</v>
      </c>
      <c r="F254" s="35"/>
    </row>
    <row r="255" spans="2:6" ht="15.75" x14ac:dyDescent="0.25">
      <c r="B255" s="55">
        <v>45583</v>
      </c>
      <c r="C255" s="46">
        <v>202240057185722</v>
      </c>
      <c r="D255" s="56" t="s">
        <v>51</v>
      </c>
      <c r="E255" s="57">
        <v>333188.59999999998</v>
      </c>
      <c r="F255" s="35"/>
    </row>
    <row r="256" spans="2:6" ht="15.75" x14ac:dyDescent="0.25">
      <c r="B256" s="25">
        <v>45589</v>
      </c>
      <c r="C256" s="24">
        <v>202240057514938</v>
      </c>
      <c r="D256" s="26" t="s">
        <v>51</v>
      </c>
      <c r="E256" s="58">
        <v>21138596.899999999</v>
      </c>
      <c r="F256" s="35"/>
    </row>
    <row r="257" spans="2:6" ht="16.5" thickBot="1" x14ac:dyDescent="0.3">
      <c r="B257" s="35"/>
      <c r="C257" s="35"/>
      <c r="D257" s="51" t="s">
        <v>5</v>
      </c>
      <c r="E257" s="52">
        <v>48589104.5</v>
      </c>
      <c r="F257" s="35"/>
    </row>
    <row r="258" spans="2:6" ht="16.5" thickTop="1" x14ac:dyDescent="0.25">
      <c r="B258" s="35"/>
      <c r="C258" s="35"/>
      <c r="D258" s="35"/>
      <c r="E258" s="35"/>
      <c r="F258" s="35"/>
    </row>
    <row r="259" spans="2:6" ht="15.75" x14ac:dyDescent="0.25">
      <c r="B259" s="35"/>
      <c r="C259" s="35"/>
      <c r="D259" s="35"/>
      <c r="E259" s="35"/>
      <c r="F259" s="35"/>
    </row>
    <row r="260" spans="2:6" ht="15.75" x14ac:dyDescent="0.25">
      <c r="B260" s="35"/>
      <c r="C260" s="35"/>
      <c r="D260" s="35"/>
      <c r="E260" s="35"/>
      <c r="F260" s="35"/>
    </row>
    <row r="261" spans="2:6" ht="15.75" x14ac:dyDescent="0.25">
      <c r="B261" s="35"/>
      <c r="C261" s="35"/>
      <c r="D261" s="35"/>
      <c r="E261" s="35"/>
      <c r="F261" s="35"/>
    </row>
    <row r="262" spans="2:6" ht="17.25" customHeight="1" x14ac:dyDescent="0.25">
      <c r="B262" s="35"/>
      <c r="C262" s="35"/>
      <c r="D262" s="35"/>
      <c r="E262" s="35"/>
      <c r="F262" s="35"/>
    </row>
    <row r="263" spans="2:6" ht="17.25" customHeight="1" x14ac:dyDescent="0.25">
      <c r="B263" s="207" t="s">
        <v>53</v>
      </c>
      <c r="C263" s="207"/>
      <c r="D263" s="207"/>
      <c r="E263" s="207"/>
      <c r="F263" s="35"/>
    </row>
    <row r="264" spans="2:6" ht="17.25" customHeight="1" thickBot="1" x14ac:dyDescent="0.3">
      <c r="B264" s="206">
        <v>45566</v>
      </c>
      <c r="C264" s="206"/>
      <c r="D264" s="206"/>
      <c r="E264" s="206"/>
      <c r="F264" s="35"/>
    </row>
    <row r="265" spans="2:6" ht="17.25" customHeight="1" x14ac:dyDescent="0.25">
      <c r="B265" s="59" t="s">
        <v>3</v>
      </c>
      <c r="C265" s="33" t="s">
        <v>2</v>
      </c>
      <c r="D265" s="33" t="s">
        <v>8</v>
      </c>
      <c r="E265" s="60" t="s">
        <v>9</v>
      </c>
      <c r="F265" s="35"/>
    </row>
    <row r="266" spans="2:6" ht="17.25" customHeight="1" x14ac:dyDescent="0.25">
      <c r="B266" s="37">
        <v>45566</v>
      </c>
      <c r="C266" s="61">
        <v>4524000040089</v>
      </c>
      <c r="D266" s="62" t="s">
        <v>27</v>
      </c>
      <c r="E266" s="49">
        <v>131639.1</v>
      </c>
      <c r="F266" s="35"/>
    </row>
    <row r="267" spans="2:6" ht="17.25" customHeight="1" x14ac:dyDescent="0.25">
      <c r="B267" s="37">
        <v>45566</v>
      </c>
      <c r="C267" s="61">
        <v>4524000040780</v>
      </c>
      <c r="D267" s="62" t="s">
        <v>27</v>
      </c>
      <c r="E267" s="63">
        <v>500</v>
      </c>
      <c r="F267" s="35"/>
    </row>
    <row r="268" spans="2:6" ht="17.25" customHeight="1" x14ac:dyDescent="0.25">
      <c r="B268" s="37">
        <v>45567</v>
      </c>
      <c r="C268" s="61">
        <v>4524000042027</v>
      </c>
      <c r="D268" s="62" t="s">
        <v>27</v>
      </c>
      <c r="E268" s="49">
        <v>175552.5</v>
      </c>
      <c r="F268" s="35"/>
    </row>
    <row r="269" spans="2:6" ht="17.25" customHeight="1" x14ac:dyDescent="0.25">
      <c r="B269" s="37">
        <v>45569</v>
      </c>
      <c r="C269" s="61">
        <v>4524000042970</v>
      </c>
      <c r="D269" s="62" t="s">
        <v>27</v>
      </c>
      <c r="E269" s="49">
        <v>7770.75</v>
      </c>
      <c r="F269" s="35"/>
    </row>
    <row r="270" spans="2:6" ht="17.25" customHeight="1" x14ac:dyDescent="0.25">
      <c r="B270" s="64">
        <v>45569</v>
      </c>
      <c r="C270" s="65">
        <v>4524000043964</v>
      </c>
      <c r="D270" s="62" t="s">
        <v>27</v>
      </c>
      <c r="E270" s="66">
        <v>5114572.82</v>
      </c>
      <c r="F270" s="35"/>
    </row>
    <row r="271" spans="2:6" ht="17.25" customHeight="1" x14ac:dyDescent="0.25">
      <c r="B271" s="64">
        <v>45569</v>
      </c>
      <c r="C271" s="65">
        <v>4524000047110</v>
      </c>
      <c r="D271" s="62" t="s">
        <v>27</v>
      </c>
      <c r="E271" s="66">
        <v>63338.3</v>
      </c>
      <c r="F271" s="35"/>
    </row>
    <row r="272" spans="2:6" ht="17.25" customHeight="1" x14ac:dyDescent="0.25">
      <c r="B272" s="64">
        <v>45572</v>
      </c>
      <c r="C272" s="65">
        <v>4524000021783</v>
      </c>
      <c r="D272" s="62" t="s">
        <v>27</v>
      </c>
      <c r="E272" s="66">
        <v>12842</v>
      </c>
      <c r="F272" s="35"/>
    </row>
    <row r="273" spans="2:6" ht="17.25" customHeight="1" x14ac:dyDescent="0.25">
      <c r="B273" s="64">
        <v>45572</v>
      </c>
      <c r="C273" s="65">
        <v>4524000000012</v>
      </c>
      <c r="D273" s="62" t="s">
        <v>27</v>
      </c>
      <c r="E273" s="66">
        <v>21113</v>
      </c>
      <c r="F273" s="35"/>
    </row>
    <row r="274" spans="2:6" ht="17.25" customHeight="1" x14ac:dyDescent="0.25">
      <c r="B274" s="64">
        <v>45572</v>
      </c>
      <c r="C274" s="65">
        <v>4524000044671</v>
      </c>
      <c r="D274" s="62" t="s">
        <v>27</v>
      </c>
      <c r="E274" s="66">
        <v>21113</v>
      </c>
      <c r="F274" s="35"/>
    </row>
    <row r="275" spans="2:6" ht="17.25" customHeight="1" x14ac:dyDescent="0.25">
      <c r="B275" s="64">
        <v>45572</v>
      </c>
      <c r="C275" s="65">
        <v>4524000042505</v>
      </c>
      <c r="D275" s="62" t="s">
        <v>27</v>
      </c>
      <c r="E275" s="66">
        <v>21113</v>
      </c>
      <c r="F275" s="35"/>
    </row>
    <row r="276" spans="2:6" ht="17.25" customHeight="1" x14ac:dyDescent="0.25">
      <c r="B276" s="64">
        <v>45573</v>
      </c>
      <c r="C276" s="65">
        <v>4524000040169</v>
      </c>
      <c r="D276" s="62" t="s">
        <v>27</v>
      </c>
      <c r="E276" s="66">
        <v>128921.3</v>
      </c>
      <c r="F276" s="35"/>
    </row>
    <row r="277" spans="2:6" ht="17.25" customHeight="1" x14ac:dyDescent="0.25">
      <c r="B277" s="64">
        <v>45573</v>
      </c>
      <c r="C277" s="65">
        <v>4524000040524</v>
      </c>
      <c r="D277" s="62" t="s">
        <v>27</v>
      </c>
      <c r="E277" s="66">
        <v>14958.07</v>
      </c>
      <c r="F277" s="35"/>
    </row>
    <row r="278" spans="2:6" ht="17.25" customHeight="1" x14ac:dyDescent="0.25">
      <c r="B278" s="64">
        <v>45574</v>
      </c>
      <c r="C278" s="65">
        <v>4524000020731</v>
      </c>
      <c r="D278" s="62" t="s">
        <v>27</v>
      </c>
      <c r="E278" s="66">
        <v>83972</v>
      </c>
      <c r="F278" s="35"/>
    </row>
    <row r="279" spans="2:6" ht="17.25" customHeight="1" x14ac:dyDescent="0.25">
      <c r="B279" s="64">
        <v>45574</v>
      </c>
      <c r="C279" s="65">
        <v>4524000028343</v>
      </c>
      <c r="D279" s="62" t="s">
        <v>27</v>
      </c>
      <c r="E279" s="66">
        <v>432863.94</v>
      </c>
      <c r="F279" s="35"/>
    </row>
    <row r="280" spans="2:6" ht="17.25" customHeight="1" x14ac:dyDescent="0.25">
      <c r="B280" s="64">
        <v>45574</v>
      </c>
      <c r="C280" s="65">
        <v>4524000029082</v>
      </c>
      <c r="D280" s="62" t="s">
        <v>27</v>
      </c>
      <c r="E280" s="66">
        <v>63285.3</v>
      </c>
      <c r="F280" s="35"/>
    </row>
    <row r="281" spans="2:6" ht="17.25" customHeight="1" x14ac:dyDescent="0.25">
      <c r="B281" s="64">
        <v>45575</v>
      </c>
      <c r="C281" s="65">
        <v>4524000028084</v>
      </c>
      <c r="D281" s="62" t="s">
        <v>27</v>
      </c>
      <c r="E281" s="66">
        <v>3615</v>
      </c>
      <c r="F281" s="35"/>
    </row>
    <row r="282" spans="2:6" ht="17.25" customHeight="1" x14ac:dyDescent="0.25">
      <c r="B282" s="64">
        <v>45576</v>
      </c>
      <c r="C282" s="65">
        <v>4524000020824</v>
      </c>
      <c r="D282" s="62" t="s">
        <v>27</v>
      </c>
      <c r="E282" s="66">
        <v>1065385</v>
      </c>
      <c r="F282" s="35"/>
    </row>
    <row r="283" spans="2:6" ht="17.25" customHeight="1" x14ac:dyDescent="0.25">
      <c r="B283" s="64">
        <v>45579</v>
      </c>
      <c r="C283" s="65">
        <v>4524000021315</v>
      </c>
      <c r="D283" s="62" t="s">
        <v>27</v>
      </c>
      <c r="E283" s="66">
        <v>2724931.05</v>
      </c>
      <c r="F283" s="35"/>
    </row>
    <row r="284" spans="2:6" ht="17.25" customHeight="1" x14ac:dyDescent="0.25">
      <c r="B284" s="67">
        <v>45580</v>
      </c>
      <c r="C284" s="68">
        <v>4524000048340</v>
      </c>
      <c r="D284" s="69" t="s">
        <v>27</v>
      </c>
      <c r="E284" s="70">
        <v>6804</v>
      </c>
      <c r="F284" s="35"/>
    </row>
    <row r="285" spans="2:6" ht="17.25" customHeight="1" x14ac:dyDescent="0.25">
      <c r="B285" s="64">
        <v>45581</v>
      </c>
      <c r="C285" s="65">
        <v>4524000026602</v>
      </c>
      <c r="D285" s="62" t="s">
        <v>27</v>
      </c>
      <c r="E285" s="66">
        <v>251124</v>
      </c>
      <c r="F285" s="35"/>
    </row>
    <row r="286" spans="2:6" ht="17.25" customHeight="1" x14ac:dyDescent="0.25">
      <c r="B286" s="64">
        <v>45582</v>
      </c>
      <c r="C286" s="65">
        <v>4524000042493</v>
      </c>
      <c r="D286" s="62" t="s">
        <v>27</v>
      </c>
      <c r="E286" s="66">
        <v>4184.25</v>
      </c>
      <c r="F286" s="35"/>
    </row>
    <row r="287" spans="2:6" ht="17.25" customHeight="1" x14ac:dyDescent="0.25">
      <c r="B287" s="64">
        <v>45583</v>
      </c>
      <c r="C287" s="65">
        <v>4524000042171</v>
      </c>
      <c r="D287" s="62" t="s">
        <v>27</v>
      </c>
      <c r="E287" s="66">
        <v>4552486.82</v>
      </c>
      <c r="F287" s="35"/>
    </row>
    <row r="288" spans="2:6" ht="17.25" customHeight="1" x14ac:dyDescent="0.25">
      <c r="B288" s="64">
        <v>45586</v>
      </c>
      <c r="C288" s="65">
        <v>4524000022501</v>
      </c>
      <c r="D288" s="62" t="s">
        <v>27</v>
      </c>
      <c r="E288" s="66">
        <v>1093540.45</v>
      </c>
      <c r="F288" s="35"/>
    </row>
    <row r="289" spans="2:6" ht="17.25" customHeight="1" x14ac:dyDescent="0.25">
      <c r="B289" s="64">
        <v>45586</v>
      </c>
      <c r="C289" s="65">
        <v>4524000028898</v>
      </c>
      <c r="D289" s="62" t="s">
        <v>27</v>
      </c>
      <c r="E289" s="66">
        <v>313161</v>
      </c>
      <c r="F289" s="35"/>
    </row>
    <row r="290" spans="2:6" ht="17.25" customHeight="1" x14ac:dyDescent="0.25">
      <c r="B290" s="64">
        <v>45587</v>
      </c>
      <c r="C290" s="65">
        <v>4524000023504</v>
      </c>
      <c r="D290" s="62" t="s">
        <v>27</v>
      </c>
      <c r="E290" s="66">
        <v>124649.01</v>
      </c>
      <c r="F290" s="35"/>
    </row>
    <row r="291" spans="2:6" ht="17.25" customHeight="1" x14ac:dyDescent="0.25">
      <c r="B291" s="64">
        <v>45588</v>
      </c>
      <c r="C291" s="65">
        <v>4524000043360</v>
      </c>
      <c r="D291" s="62" t="s">
        <v>27</v>
      </c>
      <c r="E291" s="66">
        <v>41576.39</v>
      </c>
      <c r="F291" s="35"/>
    </row>
    <row r="292" spans="2:6" ht="17.25" customHeight="1" x14ac:dyDescent="0.25">
      <c r="B292" s="64">
        <v>45588</v>
      </c>
      <c r="C292" s="65">
        <v>4524000043361</v>
      </c>
      <c r="D292" s="62" t="s">
        <v>27</v>
      </c>
      <c r="E292" s="66">
        <v>6621654.79</v>
      </c>
      <c r="F292" s="35"/>
    </row>
    <row r="293" spans="2:6" ht="17.25" customHeight="1" x14ac:dyDescent="0.25">
      <c r="B293" s="64">
        <v>45590</v>
      </c>
      <c r="C293" s="65">
        <v>4524000022147</v>
      </c>
      <c r="D293" s="62" t="s">
        <v>27</v>
      </c>
      <c r="E293" s="66">
        <v>7173</v>
      </c>
      <c r="F293" s="35"/>
    </row>
    <row r="294" spans="2:6" ht="17.25" customHeight="1" x14ac:dyDescent="0.25">
      <c r="B294" s="64">
        <v>45590</v>
      </c>
      <c r="C294" s="65">
        <v>4524000022724</v>
      </c>
      <c r="D294" s="62" t="s">
        <v>27</v>
      </c>
      <c r="E294" s="66">
        <v>33559.4</v>
      </c>
      <c r="F294" s="35"/>
    </row>
    <row r="295" spans="2:6" ht="17.25" customHeight="1" x14ac:dyDescent="0.25">
      <c r="B295" s="64">
        <v>45590</v>
      </c>
      <c r="C295" s="65">
        <v>4524000022727</v>
      </c>
      <c r="D295" s="62" t="s">
        <v>27</v>
      </c>
      <c r="E295" s="66">
        <v>21234.6</v>
      </c>
      <c r="F295" s="35"/>
    </row>
    <row r="296" spans="2:6" ht="17.25" customHeight="1" x14ac:dyDescent="0.25">
      <c r="B296" s="64">
        <v>45590</v>
      </c>
      <c r="C296" s="65">
        <v>4524000022737</v>
      </c>
      <c r="D296" s="62" t="s">
        <v>27</v>
      </c>
      <c r="E296" s="66">
        <v>5000</v>
      </c>
      <c r="F296" s="35"/>
    </row>
    <row r="297" spans="2:6" ht="17.25" customHeight="1" x14ac:dyDescent="0.25">
      <c r="B297" s="64">
        <v>45590</v>
      </c>
      <c r="C297" s="65">
        <v>4524000022777</v>
      </c>
      <c r="D297" s="62" t="s">
        <v>27</v>
      </c>
      <c r="E297" s="66">
        <v>25787.7</v>
      </c>
      <c r="F297" s="35"/>
    </row>
    <row r="298" spans="2:6" ht="17.25" customHeight="1" x14ac:dyDescent="0.25">
      <c r="B298" s="64">
        <v>45593</v>
      </c>
      <c r="C298" s="65">
        <v>4524000021746</v>
      </c>
      <c r="D298" s="62" t="s">
        <v>27</v>
      </c>
      <c r="E298" s="66">
        <v>4175335.29</v>
      </c>
      <c r="F298" s="35"/>
    </row>
    <row r="299" spans="2:6" ht="17.25" customHeight="1" x14ac:dyDescent="0.25">
      <c r="B299" s="64">
        <v>45593</v>
      </c>
      <c r="C299" s="65">
        <v>4524000024777</v>
      </c>
      <c r="D299" s="62" t="s">
        <v>27</v>
      </c>
      <c r="E299" s="66">
        <v>109752.5</v>
      </c>
      <c r="F299" s="35"/>
    </row>
    <row r="300" spans="2:6" ht="17.25" customHeight="1" x14ac:dyDescent="0.25">
      <c r="B300" s="64">
        <v>45593</v>
      </c>
      <c r="C300" s="65">
        <v>4524000043596</v>
      </c>
      <c r="D300" s="62" t="s">
        <v>27</v>
      </c>
      <c r="E300" s="66">
        <v>55458</v>
      </c>
      <c r="F300" s="35"/>
    </row>
    <row r="301" spans="2:6" ht="17.25" customHeight="1" x14ac:dyDescent="0.25">
      <c r="B301" s="64">
        <v>45594</v>
      </c>
      <c r="C301" s="65">
        <v>4524000020528</v>
      </c>
      <c r="D301" s="62" t="s">
        <v>27</v>
      </c>
      <c r="E301" s="66">
        <v>42021</v>
      </c>
      <c r="F301" s="35"/>
    </row>
    <row r="302" spans="2:6" ht="17.25" customHeight="1" x14ac:dyDescent="0.25">
      <c r="B302" s="64">
        <v>45594</v>
      </c>
      <c r="C302" s="65">
        <v>4524000049151</v>
      </c>
      <c r="D302" s="62" t="s">
        <v>27</v>
      </c>
      <c r="E302" s="66">
        <v>194997.8</v>
      </c>
      <c r="F302" s="35"/>
    </row>
    <row r="303" spans="2:6" ht="17.25" customHeight="1" x14ac:dyDescent="0.25">
      <c r="B303" s="64">
        <v>45596</v>
      </c>
      <c r="C303" s="65">
        <v>4524000024280</v>
      </c>
      <c r="D303" s="62" t="s">
        <v>27</v>
      </c>
      <c r="E303" s="66">
        <v>566492</v>
      </c>
      <c r="F303" s="35"/>
    </row>
    <row r="304" spans="2:6" ht="17.25" customHeight="1" x14ac:dyDescent="0.25">
      <c r="B304" s="64">
        <v>45596</v>
      </c>
      <c r="C304" s="65">
        <v>4524000024286</v>
      </c>
      <c r="D304" s="62" t="s">
        <v>27</v>
      </c>
      <c r="E304" s="66">
        <v>585376</v>
      </c>
      <c r="F304" s="35"/>
    </row>
    <row r="305" spans="2:6" ht="17.25" customHeight="1" x14ac:dyDescent="0.25">
      <c r="B305" s="64">
        <v>45596</v>
      </c>
      <c r="C305" s="65">
        <v>4524000044237</v>
      </c>
      <c r="D305" s="62" t="s">
        <v>27</v>
      </c>
      <c r="E305" s="66">
        <v>21113</v>
      </c>
      <c r="F305" s="35"/>
    </row>
    <row r="306" spans="2:6" ht="17.25" customHeight="1" x14ac:dyDescent="0.25">
      <c r="B306" s="208" t="s">
        <v>15</v>
      </c>
      <c r="C306" s="209"/>
      <c r="D306" s="210"/>
      <c r="E306" s="71">
        <v>28939967.129999999</v>
      </c>
      <c r="F306" s="35"/>
    </row>
    <row r="307" spans="2:6" ht="17.25" customHeight="1" x14ac:dyDescent="0.25">
      <c r="B307" s="35"/>
      <c r="C307" s="35"/>
      <c r="D307" s="35"/>
      <c r="E307" s="35"/>
      <c r="F307" s="35"/>
    </row>
    <row r="308" spans="2:6" ht="17.25" customHeight="1" x14ac:dyDescent="0.25">
      <c r="B308" s="36"/>
      <c r="C308" s="72"/>
      <c r="D308" s="72"/>
      <c r="E308" s="73"/>
      <c r="F308" s="53"/>
    </row>
    <row r="309" spans="2:6" ht="17.25" customHeight="1" x14ac:dyDescent="0.25">
      <c r="B309" s="36"/>
      <c r="C309" s="72"/>
      <c r="D309" s="72"/>
      <c r="E309" s="73"/>
      <c r="F309" s="53"/>
    </row>
    <row r="310" spans="2:6" ht="17.25" customHeight="1" x14ac:dyDescent="0.25">
      <c r="B310" s="73"/>
      <c r="C310" s="72"/>
      <c r="D310" s="72"/>
      <c r="E310" s="73"/>
      <c r="F310" s="35"/>
    </row>
    <row r="311" spans="2:6" ht="17.25" customHeight="1" x14ac:dyDescent="0.25">
      <c r="B311" s="190" t="s">
        <v>23</v>
      </c>
      <c r="C311" s="190"/>
      <c r="D311" s="190"/>
      <c r="E311" s="190"/>
      <c r="F311" s="35"/>
    </row>
    <row r="312" spans="2:6" ht="15.75" x14ac:dyDescent="0.25">
      <c r="B312" s="190" t="s">
        <v>24</v>
      </c>
      <c r="C312" s="190"/>
      <c r="D312" s="190"/>
      <c r="E312" s="190"/>
      <c r="F312" s="35"/>
    </row>
    <row r="313" spans="2:6" ht="15.75" x14ac:dyDescent="0.25">
      <c r="B313" s="190" t="s">
        <v>7</v>
      </c>
      <c r="C313" s="190"/>
      <c r="D313" s="190"/>
      <c r="E313" s="190"/>
      <c r="F313" s="35"/>
    </row>
    <row r="314" spans="2:6" ht="15.75" x14ac:dyDescent="0.25">
      <c r="B314" s="191">
        <v>45566</v>
      </c>
      <c r="C314" s="191"/>
      <c r="D314" s="191"/>
      <c r="E314" s="191"/>
      <c r="F314" s="35"/>
    </row>
    <row r="315" spans="2:6" ht="15.75" x14ac:dyDescent="0.25">
      <c r="B315" s="53"/>
      <c r="C315" s="53"/>
      <c r="D315" s="53"/>
      <c r="E315" s="53"/>
      <c r="F315" s="35"/>
    </row>
    <row r="316" spans="2:6" ht="15.75" x14ac:dyDescent="0.25">
      <c r="B316" s="74" t="s">
        <v>3</v>
      </c>
      <c r="C316" s="74" t="s">
        <v>2</v>
      </c>
      <c r="D316" s="75" t="s">
        <v>1</v>
      </c>
      <c r="E316" s="76" t="s">
        <v>14</v>
      </c>
      <c r="F316" s="35"/>
    </row>
    <row r="317" spans="2:6" ht="15.75" x14ac:dyDescent="0.25">
      <c r="B317" s="77">
        <v>45597</v>
      </c>
      <c r="C317" s="47" t="s">
        <v>302</v>
      </c>
      <c r="D317" s="78" t="s">
        <v>29</v>
      </c>
      <c r="E317" s="57">
        <v>44700</v>
      </c>
      <c r="F317" s="35"/>
    </row>
    <row r="318" spans="2:6" ht="15.75" x14ac:dyDescent="0.25">
      <c r="B318" s="187" t="s">
        <v>25</v>
      </c>
      <c r="C318" s="188"/>
      <c r="D318" s="189"/>
      <c r="E318" s="80">
        <v>44700</v>
      </c>
      <c r="F318" s="35"/>
    </row>
    <row r="319" spans="2:6" ht="15.75" x14ac:dyDescent="0.25">
      <c r="B319" s="79"/>
      <c r="C319" s="79"/>
      <c r="D319" s="79"/>
      <c r="E319" s="81"/>
      <c r="F319" s="35"/>
    </row>
    <row r="320" spans="2:6" ht="15.75" x14ac:dyDescent="0.25">
      <c r="B320" s="79"/>
      <c r="C320" s="79"/>
      <c r="D320" s="79"/>
      <c r="E320" s="81"/>
      <c r="F320" s="35"/>
    </row>
    <row r="321" spans="2:6" ht="15.75" x14ac:dyDescent="0.25">
      <c r="B321" s="79"/>
      <c r="C321" s="79"/>
      <c r="D321" s="79"/>
      <c r="E321" s="81"/>
      <c r="F321" s="35"/>
    </row>
    <row r="322" spans="2:6" ht="15.75" x14ac:dyDescent="0.25">
      <c r="B322" s="190" t="s">
        <v>23</v>
      </c>
      <c r="C322" s="190"/>
      <c r="D322" s="190"/>
      <c r="E322" s="190"/>
      <c r="F322" s="35"/>
    </row>
    <row r="323" spans="2:6" ht="15.75" x14ac:dyDescent="0.25">
      <c r="B323" s="190" t="s">
        <v>24</v>
      </c>
      <c r="C323" s="190"/>
      <c r="D323" s="190"/>
      <c r="E323" s="190"/>
      <c r="F323" s="35"/>
    </row>
    <row r="324" spans="2:6" ht="15.75" x14ac:dyDescent="0.25">
      <c r="B324" s="190" t="s">
        <v>37</v>
      </c>
      <c r="C324" s="190"/>
      <c r="D324" s="190"/>
      <c r="E324" s="190"/>
      <c r="F324" s="35"/>
    </row>
    <row r="325" spans="2:6" ht="15.75" x14ac:dyDescent="0.25">
      <c r="B325" s="191">
        <v>45566</v>
      </c>
      <c r="C325" s="191"/>
      <c r="D325" s="191"/>
      <c r="E325" s="191"/>
      <c r="F325" s="35"/>
    </row>
    <row r="326" spans="2:6" ht="15.75" x14ac:dyDescent="0.25">
      <c r="B326" s="53"/>
      <c r="C326" s="53"/>
      <c r="D326" s="53"/>
      <c r="E326" s="53"/>
      <c r="F326" s="35"/>
    </row>
    <row r="327" spans="2:6" ht="15.75" x14ac:dyDescent="0.25">
      <c r="B327" s="82" t="s">
        <v>38</v>
      </c>
      <c r="C327" s="82" t="s">
        <v>3</v>
      </c>
      <c r="D327" s="82" t="s">
        <v>39</v>
      </c>
      <c r="E327" s="82" t="s">
        <v>8</v>
      </c>
      <c r="F327" s="82" t="s">
        <v>9</v>
      </c>
    </row>
    <row r="328" spans="2:6" ht="15.75" x14ac:dyDescent="0.25">
      <c r="B328" s="83">
        <v>266666</v>
      </c>
      <c r="C328" s="84">
        <v>45575</v>
      </c>
      <c r="D328" s="85" t="s">
        <v>303</v>
      </c>
      <c r="E328" s="82" t="s">
        <v>304</v>
      </c>
      <c r="F328" s="86">
        <v>30414.52</v>
      </c>
    </row>
    <row r="329" spans="2:6" ht="15.75" x14ac:dyDescent="0.25">
      <c r="B329" s="87">
        <v>266338</v>
      </c>
      <c r="C329" s="88">
        <v>45392</v>
      </c>
      <c r="D329" s="89" t="s">
        <v>305</v>
      </c>
      <c r="E329" s="82" t="s">
        <v>304</v>
      </c>
      <c r="F329" s="90">
        <v>55374.52</v>
      </c>
    </row>
    <row r="330" spans="2:6" ht="15.75" x14ac:dyDescent="0.25">
      <c r="B330" s="87">
        <v>266316</v>
      </c>
      <c r="C330" s="88">
        <v>45406</v>
      </c>
      <c r="D330" s="89" t="s">
        <v>306</v>
      </c>
      <c r="E330" s="82" t="s">
        <v>304</v>
      </c>
      <c r="F330" s="90">
        <v>2741.94</v>
      </c>
    </row>
    <row r="331" spans="2:6" ht="31.5" x14ac:dyDescent="0.25">
      <c r="B331" s="91">
        <v>266694</v>
      </c>
      <c r="C331" s="92">
        <v>45593</v>
      </c>
      <c r="D331" s="93" t="s">
        <v>307</v>
      </c>
      <c r="E331" s="74" t="s">
        <v>68</v>
      </c>
      <c r="F331" s="94">
        <v>9535</v>
      </c>
    </row>
    <row r="332" spans="2:6" ht="15.75" x14ac:dyDescent="0.25">
      <c r="B332" s="187" t="s">
        <v>25</v>
      </c>
      <c r="C332" s="188"/>
      <c r="D332" s="188"/>
      <c r="E332" s="189"/>
      <c r="F332" s="80">
        <v>98065.98</v>
      </c>
    </row>
    <row r="333" spans="2:6" ht="15.75" x14ac:dyDescent="0.25">
      <c r="B333" s="79"/>
      <c r="C333" s="79"/>
      <c r="D333" s="95"/>
      <c r="E333" s="96"/>
      <c r="F333" s="35"/>
    </row>
    <row r="334" spans="2:6" ht="15.75" x14ac:dyDescent="0.25">
      <c r="B334" s="79"/>
      <c r="C334" s="79"/>
      <c r="D334" s="79"/>
      <c r="E334" s="81"/>
      <c r="F334" s="35"/>
    </row>
    <row r="335" spans="2:6" ht="15.75" x14ac:dyDescent="0.25">
      <c r="B335" s="79"/>
      <c r="C335" s="79"/>
      <c r="D335" s="79"/>
      <c r="E335" s="81"/>
      <c r="F335" s="35"/>
    </row>
    <row r="336" spans="2:6" ht="15.75" x14ac:dyDescent="0.25">
      <c r="B336" s="79"/>
      <c r="C336" s="79"/>
      <c r="D336" s="79"/>
      <c r="E336" s="81"/>
      <c r="F336" s="35"/>
    </row>
    <row r="337" spans="2:9" ht="15.75" x14ac:dyDescent="0.25">
      <c r="B337" s="79"/>
      <c r="C337" s="79"/>
      <c r="D337" s="97"/>
      <c r="E337" s="98"/>
      <c r="F337" s="35"/>
    </row>
    <row r="338" spans="2:9" ht="15.75" x14ac:dyDescent="0.25">
      <c r="B338" s="35"/>
      <c r="C338" s="35"/>
      <c r="D338" s="99" t="s">
        <v>30</v>
      </c>
      <c r="E338" s="100">
        <v>128452435.67</v>
      </c>
      <c r="F338" s="35"/>
    </row>
    <row r="352" spans="2:9" x14ac:dyDescent="0.25">
      <c r="B352" s="1"/>
      <c r="C352" s="203"/>
      <c r="D352" s="203"/>
      <c r="E352" s="203"/>
      <c r="F352" s="203"/>
      <c r="G352" s="203"/>
      <c r="H352" s="203"/>
      <c r="I352" s="203"/>
    </row>
    <row r="353" spans="1:9" x14ac:dyDescent="0.25">
      <c r="B353" s="1"/>
      <c r="C353" s="203"/>
      <c r="D353" s="203"/>
      <c r="E353" s="203"/>
      <c r="F353" s="203"/>
      <c r="G353" s="203"/>
      <c r="H353" s="203"/>
      <c r="I353" s="203"/>
    </row>
    <row r="354" spans="1:9" x14ac:dyDescent="0.25">
      <c r="B354" s="1"/>
      <c r="C354" s="203"/>
      <c r="D354" s="203"/>
      <c r="E354" s="203"/>
      <c r="F354" s="203"/>
      <c r="G354" s="203"/>
      <c r="H354" s="203"/>
      <c r="I354" s="203"/>
    </row>
    <row r="355" spans="1:9" x14ac:dyDescent="0.25">
      <c r="B355" s="1"/>
      <c r="C355" s="204"/>
      <c r="D355" s="204"/>
      <c r="E355" s="204"/>
      <c r="F355" s="204"/>
      <c r="G355" s="204"/>
      <c r="H355" s="204"/>
      <c r="I355" s="204"/>
    </row>
    <row r="356" spans="1:9" x14ac:dyDescent="0.25">
      <c r="B356" s="1"/>
      <c r="C356" s="27"/>
      <c r="D356" s="27"/>
      <c r="E356" s="27"/>
      <c r="F356" s="27"/>
      <c r="G356" s="27"/>
      <c r="H356" s="27"/>
      <c r="I356" s="27"/>
    </row>
    <row r="357" spans="1:9" x14ac:dyDescent="0.25">
      <c r="B357" s="1"/>
      <c r="C357" s="27"/>
      <c r="D357" s="27"/>
      <c r="E357" s="27"/>
      <c r="F357" s="27"/>
      <c r="G357" s="27"/>
      <c r="H357" s="27"/>
      <c r="I357" s="27"/>
    </row>
    <row r="358" spans="1:9" ht="18.75" customHeight="1" x14ac:dyDescent="0.3">
      <c r="A358" s="202" t="s">
        <v>12</v>
      </c>
      <c r="B358" s="202"/>
      <c r="C358" s="202"/>
      <c r="D358" s="202"/>
      <c r="E358" s="202"/>
      <c r="F358" s="202"/>
      <c r="G358" s="202"/>
    </row>
    <row r="359" spans="1:9" ht="18.75" customHeight="1" x14ac:dyDescent="0.3">
      <c r="A359" s="202" t="s">
        <v>11</v>
      </c>
      <c r="B359" s="202"/>
      <c r="C359" s="202"/>
      <c r="D359" s="202"/>
      <c r="E359" s="202"/>
      <c r="F359" s="202"/>
      <c r="G359" s="202"/>
    </row>
    <row r="360" spans="1:9" ht="18.75" customHeight="1" x14ac:dyDescent="0.3">
      <c r="A360" s="202" t="s">
        <v>0</v>
      </c>
      <c r="B360" s="202"/>
      <c r="C360" s="202"/>
      <c r="D360" s="202"/>
      <c r="E360" s="202"/>
      <c r="F360" s="202"/>
      <c r="G360" s="202"/>
    </row>
    <row r="361" spans="1:9" ht="19.5" thickBot="1" x14ac:dyDescent="0.35">
      <c r="A361" s="186" t="s">
        <v>308</v>
      </c>
      <c r="B361" s="186"/>
      <c r="C361" s="186"/>
      <c r="D361" s="186"/>
      <c r="E361" s="186"/>
    </row>
    <row r="362" spans="1:9" ht="16.5" thickBot="1" x14ac:dyDescent="0.3">
      <c r="A362" s="103" t="s">
        <v>2</v>
      </c>
      <c r="B362" s="103" t="s">
        <v>3</v>
      </c>
      <c r="C362" s="103" t="s">
        <v>4</v>
      </c>
      <c r="D362" s="104" t="s">
        <v>19</v>
      </c>
      <c r="E362" s="105" t="s">
        <v>5</v>
      </c>
    </row>
    <row r="363" spans="1:9" x14ac:dyDescent="0.25">
      <c r="A363" s="10">
        <v>9300030576</v>
      </c>
      <c r="B363" s="9">
        <v>45572</v>
      </c>
      <c r="C363" s="10">
        <v>80</v>
      </c>
      <c r="D363" s="106">
        <v>59.96</v>
      </c>
      <c r="E363" s="107">
        <v>4796.8</v>
      </c>
    </row>
    <row r="364" spans="1:9" x14ac:dyDescent="0.25">
      <c r="A364" s="10">
        <v>9300040209</v>
      </c>
      <c r="B364" s="9">
        <v>45575</v>
      </c>
      <c r="C364" s="10">
        <v>20</v>
      </c>
      <c r="D364" s="106">
        <v>60.02</v>
      </c>
      <c r="E364" s="107">
        <v>1200.4000000000001</v>
      </c>
    </row>
    <row r="365" spans="1:9" x14ac:dyDescent="0.25">
      <c r="A365" s="10">
        <v>9300020443</v>
      </c>
      <c r="B365" s="9">
        <v>45588</v>
      </c>
      <c r="C365" s="10">
        <v>40</v>
      </c>
      <c r="D365" s="106">
        <v>59.99</v>
      </c>
      <c r="E365" s="107">
        <v>2399.6</v>
      </c>
    </row>
    <row r="366" spans="1:9" x14ac:dyDescent="0.25">
      <c r="A366" s="10">
        <v>9300050150</v>
      </c>
      <c r="B366" s="9">
        <v>45595</v>
      </c>
      <c r="C366" s="10">
        <v>60</v>
      </c>
      <c r="D366" s="10">
        <v>60.03</v>
      </c>
      <c r="E366" s="107">
        <v>3601.8</v>
      </c>
    </row>
    <row r="367" spans="1:9" ht="19.5" thickBot="1" x14ac:dyDescent="0.35">
      <c r="A367" s="182" t="s">
        <v>36</v>
      </c>
      <c r="B367" s="182"/>
      <c r="C367" s="108">
        <v>200</v>
      </c>
      <c r="D367" s="108"/>
      <c r="E367" s="109">
        <v>11998.6</v>
      </c>
    </row>
    <row r="368" spans="1:9" ht="15.75" thickTop="1" x14ac:dyDescent="0.25">
      <c r="A368" s="110"/>
      <c r="B368" s="110"/>
      <c r="C368" s="110"/>
      <c r="D368" s="111"/>
      <c r="E368" s="112"/>
    </row>
    <row r="369" spans="1:7" x14ac:dyDescent="0.25">
      <c r="A369" s="110"/>
      <c r="B369" s="110"/>
      <c r="C369" s="110"/>
      <c r="D369" s="111"/>
      <c r="E369" s="112"/>
    </row>
    <row r="370" spans="1:7" ht="19.5" thickBot="1" x14ac:dyDescent="0.35">
      <c r="A370" s="186" t="s">
        <v>18</v>
      </c>
      <c r="B370" s="186"/>
      <c r="C370" s="186"/>
      <c r="D370" s="186"/>
      <c r="E370" s="186"/>
    </row>
    <row r="371" spans="1:7" ht="16.5" thickBot="1" x14ac:dyDescent="0.3">
      <c r="A371" s="103" t="s">
        <v>2</v>
      </c>
      <c r="B371" s="103" t="s">
        <v>3</v>
      </c>
      <c r="C371" s="103" t="s">
        <v>4</v>
      </c>
      <c r="D371" s="104" t="s">
        <v>19</v>
      </c>
      <c r="E371" s="113" t="s">
        <v>5</v>
      </c>
    </row>
    <row r="372" spans="1:7" x14ac:dyDescent="0.25">
      <c r="A372" s="10">
        <v>3070050181</v>
      </c>
      <c r="B372" s="9">
        <v>45568</v>
      </c>
      <c r="C372" s="10">
        <v>60</v>
      </c>
      <c r="D372" s="106">
        <v>60</v>
      </c>
      <c r="E372" s="114">
        <v>3600</v>
      </c>
    </row>
    <row r="373" spans="1:7" x14ac:dyDescent="0.25">
      <c r="A373" s="10">
        <v>3070010335</v>
      </c>
      <c r="B373" s="9">
        <v>45588</v>
      </c>
      <c r="C373" s="10">
        <v>70</v>
      </c>
      <c r="D373" s="10">
        <v>59.99</v>
      </c>
      <c r="E373" s="114">
        <v>4199.3</v>
      </c>
    </row>
    <row r="374" spans="1:7" ht="19.5" thickBot="1" x14ac:dyDescent="0.35">
      <c r="A374" s="182" t="s">
        <v>36</v>
      </c>
      <c r="B374" s="182"/>
      <c r="C374" s="108">
        <v>130</v>
      </c>
      <c r="D374" s="108"/>
      <c r="E374" s="109">
        <v>7799.3</v>
      </c>
    </row>
    <row r="375" spans="1:7" ht="19.5" thickTop="1" x14ac:dyDescent="0.3">
      <c r="A375" s="115"/>
      <c r="B375" s="115"/>
      <c r="C375" s="116"/>
      <c r="D375" s="116"/>
      <c r="E375" s="112"/>
    </row>
    <row r="376" spans="1:7" ht="18.75" x14ac:dyDescent="0.3">
      <c r="A376" s="115"/>
      <c r="B376" s="115"/>
      <c r="C376" s="116"/>
      <c r="D376" s="116"/>
      <c r="E376" s="112"/>
    </row>
    <row r="377" spans="1:7" x14ac:dyDescent="0.25">
      <c r="A377" s="110"/>
      <c r="B377" s="110"/>
      <c r="C377" s="110"/>
      <c r="D377" s="110"/>
      <c r="E377" s="111"/>
    </row>
    <row r="378" spans="1:7" ht="19.5" thickBot="1" x14ac:dyDescent="0.35">
      <c r="A378" s="110"/>
      <c r="B378" s="186" t="s">
        <v>16</v>
      </c>
      <c r="C378" s="186"/>
      <c r="D378" s="110"/>
      <c r="E378" s="112"/>
    </row>
    <row r="379" spans="1:7" ht="16.5" thickBot="1" x14ac:dyDescent="0.3">
      <c r="A379" s="20" t="s">
        <v>2</v>
      </c>
      <c r="B379" s="21" t="s">
        <v>3</v>
      </c>
      <c r="C379" s="20" t="s">
        <v>4</v>
      </c>
      <c r="D379" s="117" t="s">
        <v>19</v>
      </c>
      <c r="E379" s="118" t="s">
        <v>5</v>
      </c>
    </row>
    <row r="380" spans="1:7" x14ac:dyDescent="0.25">
      <c r="A380" s="11" t="s">
        <v>309</v>
      </c>
      <c r="B380" s="12">
        <v>45579</v>
      </c>
      <c r="C380" s="119">
        <v>26598</v>
      </c>
      <c r="D380" s="106">
        <v>59.91</v>
      </c>
      <c r="E380" s="114">
        <v>1593370</v>
      </c>
    </row>
    <row r="381" spans="1:7" x14ac:dyDescent="0.25">
      <c r="A381" s="11" t="s">
        <v>310</v>
      </c>
      <c r="B381" s="12">
        <v>45590</v>
      </c>
      <c r="C381" s="120">
        <v>60213</v>
      </c>
      <c r="D381" s="121">
        <v>59.98</v>
      </c>
      <c r="E381" s="122">
        <v>3611754.5</v>
      </c>
    </row>
    <row r="382" spans="1:7" ht="19.5" thickBot="1" x14ac:dyDescent="0.35">
      <c r="A382" s="182" t="s">
        <v>36</v>
      </c>
      <c r="B382" s="182"/>
      <c r="C382" s="109">
        <v>86811</v>
      </c>
      <c r="D382" s="108"/>
      <c r="E382" s="109">
        <v>5205124.5</v>
      </c>
    </row>
    <row r="383" spans="1:7" ht="15.75" thickTop="1" x14ac:dyDescent="0.25"/>
    <row r="384" spans="1:7" x14ac:dyDescent="0.25">
      <c r="A384" s="183" t="s">
        <v>32</v>
      </c>
      <c r="B384" s="183"/>
      <c r="C384" s="183"/>
      <c r="D384" s="183"/>
      <c r="E384" s="183"/>
      <c r="F384" s="183"/>
      <c r="G384" s="183"/>
    </row>
    <row r="385" spans="1:7" x14ac:dyDescent="0.25">
      <c r="A385" s="181">
        <v>45566</v>
      </c>
      <c r="B385" s="181"/>
      <c r="C385" s="181"/>
      <c r="D385" s="181"/>
      <c r="E385" s="181"/>
      <c r="F385" s="181"/>
      <c r="G385" s="181"/>
    </row>
    <row r="386" spans="1:7" x14ac:dyDescent="0.25">
      <c r="A386" s="17"/>
      <c r="B386" s="17"/>
      <c r="C386" s="17"/>
      <c r="D386" s="17"/>
      <c r="E386" s="17"/>
      <c r="F386" s="124"/>
      <c r="G386" s="124"/>
    </row>
    <row r="387" spans="1:7" x14ac:dyDescent="0.25">
      <c r="A387" s="17"/>
      <c r="B387" s="17"/>
      <c r="C387" s="17"/>
      <c r="D387" s="17"/>
      <c r="E387" s="17"/>
      <c r="F387" s="124"/>
      <c r="G387" s="124"/>
    </row>
    <row r="388" spans="1:7" x14ac:dyDescent="0.25">
      <c r="A388" s="10">
        <v>9901420806</v>
      </c>
      <c r="B388" s="10">
        <v>483</v>
      </c>
      <c r="C388" s="10"/>
      <c r="D388" s="22" t="s">
        <v>31</v>
      </c>
      <c r="E388" s="10">
        <v>1</v>
      </c>
      <c r="F388" s="120">
        <v>165511.16</v>
      </c>
      <c r="G388" s="10"/>
    </row>
    <row r="389" spans="1:7" x14ac:dyDescent="0.25">
      <c r="A389" s="10" t="s">
        <v>33</v>
      </c>
      <c r="B389" s="10">
        <v>390</v>
      </c>
      <c r="C389" s="10"/>
      <c r="D389" s="22" t="s">
        <v>34</v>
      </c>
      <c r="E389" s="10">
        <v>1</v>
      </c>
      <c r="F389" s="10"/>
      <c r="G389" s="120">
        <v>165511.16</v>
      </c>
    </row>
    <row r="390" spans="1:7" x14ac:dyDescent="0.25">
      <c r="A390" s="2"/>
      <c r="B390" s="14"/>
      <c r="C390" s="14"/>
      <c r="D390" s="15"/>
      <c r="E390" s="18" t="s">
        <v>36</v>
      </c>
      <c r="F390" s="125">
        <v>165511.16</v>
      </c>
      <c r="G390" s="126">
        <v>165511.16</v>
      </c>
    </row>
    <row r="391" spans="1:7" ht="18.75" x14ac:dyDescent="0.3">
      <c r="A391" s="101"/>
      <c r="B391" s="101"/>
      <c r="C391" s="115"/>
      <c r="D391" s="115"/>
      <c r="E391" s="116"/>
      <c r="F391" s="116"/>
      <c r="G391" s="123"/>
    </row>
    <row r="392" spans="1:7" x14ac:dyDescent="0.25">
      <c r="A392" s="101"/>
      <c r="B392" s="101"/>
      <c r="C392" s="110"/>
      <c r="D392" s="110"/>
      <c r="E392" s="127"/>
      <c r="F392" s="110"/>
      <c r="G392" s="110"/>
    </row>
    <row r="393" spans="1:7" ht="18.75" x14ac:dyDescent="0.3">
      <c r="A393" s="101"/>
      <c r="B393" s="101"/>
      <c r="C393" s="110"/>
      <c r="D393" s="110"/>
      <c r="E393" s="184" t="s">
        <v>6</v>
      </c>
      <c r="F393" s="185"/>
      <c r="G393" s="110"/>
    </row>
    <row r="394" spans="1:7" ht="18.75" x14ac:dyDescent="0.3">
      <c r="A394" s="101"/>
      <c r="B394" s="101"/>
      <c r="C394" s="110"/>
      <c r="D394" s="110"/>
      <c r="E394" s="128" t="s">
        <v>311</v>
      </c>
      <c r="F394" s="128" t="s">
        <v>312</v>
      </c>
      <c r="G394" s="110"/>
    </row>
    <row r="395" spans="1:7" ht="18.75" x14ac:dyDescent="0.3">
      <c r="A395" s="101"/>
      <c r="B395" s="101"/>
      <c r="C395" s="110"/>
      <c r="D395" s="110"/>
      <c r="E395" s="129">
        <v>87141</v>
      </c>
      <c r="F395" s="129">
        <v>5390433.5599999996</v>
      </c>
      <c r="G395" s="110"/>
    </row>
    <row r="396" spans="1:7" ht="18.75" x14ac:dyDescent="0.3">
      <c r="A396" s="101"/>
      <c r="B396" s="101"/>
      <c r="C396" s="110"/>
      <c r="D396" s="110"/>
      <c r="E396" s="130"/>
      <c r="F396" s="130"/>
      <c r="G396" s="110"/>
    </row>
    <row r="414" spans="1:5" ht="18.75" x14ac:dyDescent="0.3">
      <c r="A414" s="202" t="s">
        <v>10</v>
      </c>
      <c r="B414" s="202"/>
      <c r="C414" s="202"/>
      <c r="D414" s="202"/>
    </row>
    <row r="415" spans="1:5" ht="19.5" thickBot="1" x14ac:dyDescent="0.35">
      <c r="A415" s="202" t="s">
        <v>11</v>
      </c>
      <c r="B415" s="202"/>
      <c r="C415" s="202"/>
      <c r="D415" s="202"/>
    </row>
    <row r="416" spans="1:5" ht="15.75" thickBot="1" x14ac:dyDescent="0.3">
      <c r="A416" s="131" t="s">
        <v>20</v>
      </c>
      <c r="B416" s="131" t="s">
        <v>2</v>
      </c>
      <c r="C416" s="131" t="s">
        <v>21</v>
      </c>
      <c r="D416" s="13" t="s">
        <v>9</v>
      </c>
      <c r="E416" s="112"/>
    </row>
    <row r="417" spans="1:5" x14ac:dyDescent="0.25">
      <c r="A417" s="132">
        <v>45567</v>
      </c>
      <c r="B417" s="46" t="s">
        <v>313</v>
      </c>
      <c r="C417" s="133" t="s">
        <v>54</v>
      </c>
      <c r="D417" s="134">
        <v>125</v>
      </c>
      <c r="E417" s="112"/>
    </row>
    <row r="418" spans="1:5" x14ac:dyDescent="0.25">
      <c r="A418" s="55">
        <v>45567</v>
      </c>
      <c r="B418" s="46" t="s">
        <v>314</v>
      </c>
      <c r="C418" s="133" t="s">
        <v>35</v>
      </c>
      <c r="D418" s="57">
        <v>12549.68</v>
      </c>
      <c r="E418" s="112"/>
    </row>
    <row r="419" spans="1:5" x14ac:dyDescent="0.25">
      <c r="A419" s="55">
        <v>45568</v>
      </c>
      <c r="B419" s="46" t="s">
        <v>315</v>
      </c>
      <c r="C419" s="133" t="s">
        <v>54</v>
      </c>
      <c r="D419" s="134">
        <v>130</v>
      </c>
      <c r="E419" s="112"/>
    </row>
    <row r="420" spans="1:5" x14ac:dyDescent="0.25">
      <c r="A420" s="55">
        <v>45568</v>
      </c>
      <c r="B420" s="46" t="s">
        <v>316</v>
      </c>
      <c r="C420" s="133" t="s">
        <v>44</v>
      </c>
      <c r="D420" s="57">
        <v>2389.75</v>
      </c>
      <c r="E420" s="112"/>
    </row>
    <row r="421" spans="1:5" x14ac:dyDescent="0.25">
      <c r="A421" s="55">
        <v>45569</v>
      </c>
      <c r="B421" s="46" t="s">
        <v>317</v>
      </c>
      <c r="C421" s="133" t="s">
        <v>54</v>
      </c>
      <c r="D421" s="134">
        <v>250</v>
      </c>
      <c r="E421" s="112"/>
    </row>
    <row r="422" spans="1:5" x14ac:dyDescent="0.25">
      <c r="A422" s="55">
        <v>45569</v>
      </c>
      <c r="B422" s="46" t="s">
        <v>318</v>
      </c>
      <c r="C422" s="133" t="s">
        <v>41</v>
      </c>
      <c r="D422" s="57">
        <v>118000</v>
      </c>
      <c r="E422" s="112"/>
    </row>
    <row r="423" spans="1:5" x14ac:dyDescent="0.25">
      <c r="A423" s="132">
        <v>45572</v>
      </c>
      <c r="B423" s="46" t="s">
        <v>319</v>
      </c>
      <c r="C423" s="133" t="s">
        <v>54</v>
      </c>
      <c r="D423" s="134">
        <v>185</v>
      </c>
      <c r="E423" s="112"/>
    </row>
    <row r="424" spans="1:5" x14ac:dyDescent="0.25">
      <c r="A424" s="132">
        <v>45572</v>
      </c>
      <c r="B424" s="46" t="s">
        <v>320</v>
      </c>
      <c r="C424" s="133" t="s">
        <v>54</v>
      </c>
      <c r="D424" s="134">
        <v>60</v>
      </c>
      <c r="E424" s="112"/>
    </row>
    <row r="425" spans="1:5" x14ac:dyDescent="0.25">
      <c r="A425" s="132">
        <v>45573</v>
      </c>
      <c r="B425" s="46" t="s">
        <v>321</v>
      </c>
      <c r="C425" s="133" t="s">
        <v>54</v>
      </c>
      <c r="D425" s="134">
        <v>380</v>
      </c>
      <c r="E425" s="112"/>
    </row>
    <row r="426" spans="1:5" x14ac:dyDescent="0.25">
      <c r="A426" s="132">
        <v>45574</v>
      </c>
      <c r="B426" s="46" t="s">
        <v>322</v>
      </c>
      <c r="C426" s="133" t="s">
        <v>54</v>
      </c>
      <c r="D426" s="57">
        <v>13000</v>
      </c>
      <c r="E426" s="112"/>
    </row>
    <row r="427" spans="1:5" x14ac:dyDescent="0.25">
      <c r="A427" s="132">
        <v>45574</v>
      </c>
      <c r="B427" s="46" t="s">
        <v>323</v>
      </c>
      <c r="C427" s="133" t="s">
        <v>54</v>
      </c>
      <c r="D427" s="134">
        <v>225</v>
      </c>
      <c r="E427" s="112"/>
    </row>
    <row r="428" spans="1:5" x14ac:dyDescent="0.25">
      <c r="A428" s="132">
        <v>45575</v>
      </c>
      <c r="B428" s="46" t="s">
        <v>324</v>
      </c>
      <c r="C428" s="133" t="s">
        <v>54</v>
      </c>
      <c r="D428" s="134">
        <v>395</v>
      </c>
      <c r="E428" s="112"/>
    </row>
    <row r="429" spans="1:5" x14ac:dyDescent="0.25">
      <c r="A429" s="132">
        <v>45576</v>
      </c>
      <c r="B429" s="46" t="s">
        <v>325</v>
      </c>
      <c r="C429" s="133" t="s">
        <v>46</v>
      </c>
      <c r="D429" s="57">
        <v>12789.3</v>
      </c>
      <c r="E429" s="112"/>
    </row>
    <row r="430" spans="1:5" x14ac:dyDescent="0.25">
      <c r="A430" s="132">
        <v>45576</v>
      </c>
      <c r="B430" s="46" t="s">
        <v>326</v>
      </c>
      <c r="C430" s="133" t="s">
        <v>46</v>
      </c>
      <c r="D430" s="57">
        <v>24670.76</v>
      </c>
      <c r="E430" s="112"/>
    </row>
    <row r="431" spans="1:5" x14ac:dyDescent="0.25">
      <c r="A431" s="132">
        <v>45576</v>
      </c>
      <c r="B431" s="46" t="s">
        <v>327</v>
      </c>
      <c r="C431" s="133" t="s">
        <v>46</v>
      </c>
      <c r="D431" s="57">
        <v>6172</v>
      </c>
      <c r="E431" s="112"/>
    </row>
    <row r="432" spans="1:5" x14ac:dyDescent="0.25">
      <c r="A432" s="132">
        <v>45576</v>
      </c>
      <c r="B432" s="46" t="s">
        <v>328</v>
      </c>
      <c r="C432" s="133" t="s">
        <v>46</v>
      </c>
      <c r="D432" s="57">
        <v>983972.2</v>
      </c>
      <c r="E432" s="112"/>
    </row>
    <row r="433" spans="1:5" x14ac:dyDescent="0.25">
      <c r="A433" s="132">
        <v>45576</v>
      </c>
      <c r="B433" s="46" t="s">
        <v>329</v>
      </c>
      <c r="C433" s="133" t="s">
        <v>46</v>
      </c>
      <c r="D433" s="57">
        <v>941400</v>
      </c>
      <c r="E433" s="112"/>
    </row>
    <row r="434" spans="1:5" x14ac:dyDescent="0.25">
      <c r="A434" s="132">
        <v>45576</v>
      </c>
      <c r="B434" s="46" t="s">
        <v>330</v>
      </c>
      <c r="C434" s="133" t="s">
        <v>44</v>
      </c>
      <c r="D434" s="57">
        <v>1805.75</v>
      </c>
      <c r="E434" s="112"/>
    </row>
    <row r="435" spans="1:5" x14ac:dyDescent="0.25">
      <c r="A435" s="132">
        <v>45576</v>
      </c>
      <c r="B435" s="46" t="s">
        <v>331</v>
      </c>
      <c r="C435" s="133" t="s">
        <v>54</v>
      </c>
      <c r="D435" s="134">
        <v>325</v>
      </c>
      <c r="E435" s="112"/>
    </row>
    <row r="436" spans="1:5" x14ac:dyDescent="0.25">
      <c r="A436" s="132">
        <v>45579</v>
      </c>
      <c r="B436" s="46" t="s">
        <v>332</v>
      </c>
      <c r="C436" s="133" t="s">
        <v>54</v>
      </c>
      <c r="D436" s="134">
        <v>155</v>
      </c>
      <c r="E436" s="112"/>
    </row>
    <row r="437" spans="1:5" x14ac:dyDescent="0.25">
      <c r="A437" s="132">
        <v>45579</v>
      </c>
      <c r="B437" s="46" t="s">
        <v>333</v>
      </c>
      <c r="C437" s="133" t="s">
        <v>54</v>
      </c>
      <c r="D437" s="134">
        <v>605</v>
      </c>
      <c r="E437" s="112"/>
    </row>
    <row r="438" spans="1:5" x14ac:dyDescent="0.25">
      <c r="A438" s="132">
        <v>45580</v>
      </c>
      <c r="B438" s="46" t="s">
        <v>334</v>
      </c>
      <c r="C438" s="133" t="s">
        <v>54</v>
      </c>
      <c r="D438" s="134">
        <v>640</v>
      </c>
      <c r="E438" s="112"/>
    </row>
    <row r="439" spans="1:5" x14ac:dyDescent="0.25">
      <c r="A439" s="132">
        <v>45581</v>
      </c>
      <c r="B439" s="46" t="s">
        <v>335</v>
      </c>
      <c r="C439" s="133" t="s">
        <v>54</v>
      </c>
      <c r="D439" s="134">
        <v>505</v>
      </c>
      <c r="E439" s="112"/>
    </row>
    <row r="440" spans="1:5" x14ac:dyDescent="0.25">
      <c r="A440" s="132">
        <v>45582</v>
      </c>
      <c r="B440" s="46" t="s">
        <v>336</v>
      </c>
      <c r="C440" s="133" t="s">
        <v>54</v>
      </c>
      <c r="D440" s="134">
        <v>970</v>
      </c>
      <c r="E440" s="112"/>
    </row>
    <row r="441" spans="1:5" x14ac:dyDescent="0.25">
      <c r="A441" s="132">
        <v>45583</v>
      </c>
      <c r="B441" s="46" t="s">
        <v>337</v>
      </c>
      <c r="C441" s="133" t="s">
        <v>46</v>
      </c>
      <c r="D441" s="57">
        <v>21446.46</v>
      </c>
      <c r="E441" s="112"/>
    </row>
    <row r="442" spans="1:5" x14ac:dyDescent="0.25">
      <c r="A442" s="132">
        <v>45583</v>
      </c>
      <c r="B442" s="46" t="s">
        <v>338</v>
      </c>
      <c r="C442" s="133" t="s">
        <v>46</v>
      </c>
      <c r="D442" s="57">
        <v>9755</v>
      </c>
      <c r="E442" s="112"/>
    </row>
    <row r="443" spans="1:5" x14ac:dyDescent="0.25">
      <c r="A443" s="132">
        <v>45583</v>
      </c>
      <c r="B443" s="46" t="s">
        <v>339</v>
      </c>
      <c r="C443" s="133" t="s">
        <v>46</v>
      </c>
      <c r="D443" s="134">
        <v>400.04</v>
      </c>
      <c r="E443" s="112"/>
    </row>
    <row r="444" spans="1:5" x14ac:dyDescent="0.25">
      <c r="A444" s="132">
        <v>45583</v>
      </c>
      <c r="B444" s="46" t="s">
        <v>340</v>
      </c>
      <c r="C444" s="133" t="s">
        <v>54</v>
      </c>
      <c r="D444" s="134">
        <v>990</v>
      </c>
      <c r="E444" s="112"/>
    </row>
    <row r="445" spans="1:5" x14ac:dyDescent="0.25">
      <c r="A445" s="132">
        <v>45586</v>
      </c>
      <c r="B445" s="46" t="s">
        <v>341</v>
      </c>
      <c r="C445" s="133" t="s">
        <v>54</v>
      </c>
      <c r="D445" s="134">
        <v>605</v>
      </c>
      <c r="E445" s="112"/>
    </row>
    <row r="446" spans="1:5" x14ac:dyDescent="0.25">
      <c r="A446" s="132">
        <v>45586</v>
      </c>
      <c r="B446" s="46" t="s">
        <v>342</v>
      </c>
      <c r="C446" s="133" t="s">
        <v>54</v>
      </c>
      <c r="D446" s="134">
        <v>275</v>
      </c>
      <c r="E446" s="112"/>
    </row>
    <row r="447" spans="1:5" x14ac:dyDescent="0.25">
      <c r="A447" s="132">
        <v>45587</v>
      </c>
      <c r="B447" s="46" t="s">
        <v>343</v>
      </c>
      <c r="C447" s="133" t="s">
        <v>54</v>
      </c>
      <c r="D447" s="134">
        <v>635</v>
      </c>
      <c r="E447" s="112"/>
    </row>
    <row r="448" spans="1:5" x14ac:dyDescent="0.25">
      <c r="A448" s="132">
        <v>45588</v>
      </c>
      <c r="B448" s="46" t="s">
        <v>344</v>
      </c>
      <c r="C448" s="133" t="s">
        <v>42</v>
      </c>
      <c r="D448" s="57">
        <v>1600</v>
      </c>
      <c r="E448" s="112"/>
    </row>
    <row r="449" spans="1:5" x14ac:dyDescent="0.25">
      <c r="A449" s="132">
        <v>45588</v>
      </c>
      <c r="B449" s="46" t="s">
        <v>345</v>
      </c>
      <c r="C449" s="133" t="s">
        <v>44</v>
      </c>
      <c r="D449" s="57">
        <v>1807.54</v>
      </c>
      <c r="E449" s="112"/>
    </row>
    <row r="450" spans="1:5" x14ac:dyDescent="0.25">
      <c r="A450" s="132">
        <v>45588</v>
      </c>
      <c r="B450" s="46" t="s">
        <v>346</v>
      </c>
      <c r="C450" s="133" t="s">
        <v>54</v>
      </c>
      <c r="D450" s="134">
        <v>545</v>
      </c>
      <c r="E450" s="112"/>
    </row>
    <row r="451" spans="1:5" x14ac:dyDescent="0.25">
      <c r="A451" s="132">
        <v>45589</v>
      </c>
      <c r="B451" s="46" t="s">
        <v>347</v>
      </c>
      <c r="C451" s="133" t="s">
        <v>54</v>
      </c>
      <c r="D451" s="134">
        <v>450</v>
      </c>
      <c r="E451" s="112"/>
    </row>
    <row r="452" spans="1:5" x14ac:dyDescent="0.25">
      <c r="A452" s="132">
        <v>45589</v>
      </c>
      <c r="B452" s="46" t="s">
        <v>348</v>
      </c>
      <c r="C452" s="133" t="s">
        <v>46</v>
      </c>
      <c r="D452" s="57">
        <v>33240</v>
      </c>
      <c r="E452" s="112"/>
    </row>
    <row r="453" spans="1:5" x14ac:dyDescent="0.25">
      <c r="A453" s="132">
        <v>45590</v>
      </c>
      <c r="B453" s="46" t="s">
        <v>349</v>
      </c>
      <c r="C453" s="133" t="s">
        <v>54</v>
      </c>
      <c r="D453" s="134">
        <v>475</v>
      </c>
      <c r="E453" s="112"/>
    </row>
    <row r="454" spans="1:5" x14ac:dyDescent="0.25">
      <c r="A454" s="132">
        <v>45593</v>
      </c>
      <c r="B454" s="46" t="s">
        <v>350</v>
      </c>
      <c r="C454" s="133" t="s">
        <v>54</v>
      </c>
      <c r="D454" s="134">
        <v>165</v>
      </c>
      <c r="E454" s="112"/>
    </row>
    <row r="455" spans="1:5" x14ac:dyDescent="0.25">
      <c r="A455" s="132">
        <v>45593</v>
      </c>
      <c r="B455" s="46" t="s">
        <v>351</v>
      </c>
      <c r="C455" s="133" t="s">
        <v>54</v>
      </c>
      <c r="D455" s="134">
        <v>490</v>
      </c>
      <c r="E455" s="112"/>
    </row>
    <row r="456" spans="1:5" x14ac:dyDescent="0.25">
      <c r="A456" s="132">
        <v>45594</v>
      </c>
      <c r="B456" s="46" t="s">
        <v>352</v>
      </c>
      <c r="C456" s="133" t="s">
        <v>46</v>
      </c>
      <c r="D456" s="57">
        <v>53217.5</v>
      </c>
      <c r="E456" s="112"/>
    </row>
    <row r="457" spans="1:5" x14ac:dyDescent="0.25">
      <c r="A457" s="132">
        <v>45594</v>
      </c>
      <c r="B457" s="46" t="s">
        <v>353</v>
      </c>
      <c r="C457" s="133" t="s">
        <v>46</v>
      </c>
      <c r="D457" s="57">
        <v>12153.5</v>
      </c>
      <c r="E457" s="112"/>
    </row>
    <row r="458" spans="1:5" x14ac:dyDescent="0.25">
      <c r="A458" s="132">
        <v>45594</v>
      </c>
      <c r="B458" s="46" t="s">
        <v>354</v>
      </c>
      <c r="C458" s="133" t="s">
        <v>46</v>
      </c>
      <c r="D458" s="57">
        <v>18724.22</v>
      </c>
      <c r="E458" s="112"/>
    </row>
    <row r="459" spans="1:5" x14ac:dyDescent="0.25">
      <c r="A459" s="132">
        <v>45594</v>
      </c>
      <c r="B459" s="46" t="s">
        <v>355</v>
      </c>
      <c r="C459" s="133" t="s">
        <v>54</v>
      </c>
      <c r="D459" s="134">
        <v>325</v>
      </c>
      <c r="E459" s="112"/>
    </row>
    <row r="460" spans="1:5" x14ac:dyDescent="0.25">
      <c r="A460" s="132">
        <v>45595</v>
      </c>
      <c r="B460" s="46" t="s">
        <v>356</v>
      </c>
      <c r="C460" s="133" t="s">
        <v>54</v>
      </c>
      <c r="D460" s="57">
        <v>1035</v>
      </c>
      <c r="E460" s="112"/>
    </row>
    <row r="461" spans="1:5" x14ac:dyDescent="0.25">
      <c r="A461" s="132">
        <v>45596</v>
      </c>
      <c r="B461" s="46" t="s">
        <v>357</v>
      </c>
      <c r="C461" s="133" t="s">
        <v>54</v>
      </c>
      <c r="D461" s="57">
        <v>13000</v>
      </c>
      <c r="E461" s="112"/>
    </row>
    <row r="462" spans="1:5" x14ac:dyDescent="0.25">
      <c r="A462" s="132">
        <v>45596</v>
      </c>
      <c r="B462" s="46" t="s">
        <v>358</v>
      </c>
      <c r="C462" s="133" t="s">
        <v>54</v>
      </c>
      <c r="D462" s="134">
        <v>475</v>
      </c>
      <c r="E462" s="112"/>
    </row>
    <row r="463" spans="1:5" ht="15.75" thickBot="1" x14ac:dyDescent="0.3">
      <c r="A463" s="199" t="s">
        <v>5</v>
      </c>
      <c r="B463" s="199"/>
      <c r="C463" s="199"/>
      <c r="D463" s="135">
        <v>2293508.7000000002</v>
      </c>
      <c r="E463" s="101"/>
    </row>
    <row r="464" spans="1:5" ht="15.75" thickTop="1" x14ac:dyDescent="0.25">
      <c r="A464" s="136"/>
      <c r="B464" s="137"/>
      <c r="C464" s="137"/>
      <c r="D464" s="138"/>
      <c r="E464" s="139"/>
    </row>
    <row r="465" spans="1:5" ht="16.5" x14ac:dyDescent="0.25">
      <c r="A465" s="198" t="s">
        <v>17</v>
      </c>
      <c r="B465" s="198"/>
      <c r="C465" s="198"/>
      <c r="D465" s="198"/>
      <c r="E465" s="141"/>
    </row>
    <row r="466" spans="1:5" ht="16.5" x14ac:dyDescent="0.25">
      <c r="A466" s="200" t="s">
        <v>22</v>
      </c>
      <c r="B466" s="200"/>
      <c r="C466" s="200"/>
      <c r="D466" s="200"/>
      <c r="E466" s="142"/>
    </row>
    <row r="467" spans="1:5" ht="16.5" x14ac:dyDescent="0.25">
      <c r="A467" s="201">
        <v>45566</v>
      </c>
      <c r="B467" s="201"/>
      <c r="C467" s="201"/>
      <c r="D467" s="201"/>
      <c r="E467" s="141"/>
    </row>
    <row r="468" spans="1:5" ht="16.5" x14ac:dyDescent="0.25">
      <c r="A468" s="200" t="s">
        <v>28</v>
      </c>
      <c r="B468" s="200"/>
      <c r="C468" s="200"/>
      <c r="D468" s="200"/>
      <c r="E468" s="142"/>
    </row>
    <row r="469" spans="1:5" x14ac:dyDescent="0.25">
      <c r="A469" s="136"/>
      <c r="B469" s="143"/>
      <c r="C469" s="144"/>
      <c r="D469" s="145"/>
      <c r="E469" s="101"/>
    </row>
    <row r="470" spans="1:5" ht="30" x14ac:dyDescent="0.25">
      <c r="A470" s="146" t="s">
        <v>3</v>
      </c>
      <c r="B470" s="146" t="s">
        <v>2</v>
      </c>
      <c r="C470" s="146" t="s">
        <v>8</v>
      </c>
      <c r="D470" s="147" t="s">
        <v>14</v>
      </c>
      <c r="E470" s="101"/>
    </row>
    <row r="471" spans="1:5" x14ac:dyDescent="0.25">
      <c r="A471" s="77">
        <v>45566</v>
      </c>
      <c r="B471" s="148">
        <v>4524000024659</v>
      </c>
      <c r="C471" s="148" t="s">
        <v>55</v>
      </c>
      <c r="D471" s="66">
        <v>159944</v>
      </c>
      <c r="E471" s="101"/>
    </row>
    <row r="472" spans="1:5" x14ac:dyDescent="0.25">
      <c r="A472" s="77">
        <v>45569</v>
      </c>
      <c r="B472" s="148">
        <v>4524000022820</v>
      </c>
      <c r="C472" s="148" t="s">
        <v>55</v>
      </c>
      <c r="D472" s="66">
        <v>1061474.5</v>
      </c>
      <c r="E472" s="101"/>
    </row>
    <row r="473" spans="1:5" x14ac:dyDescent="0.25">
      <c r="A473" s="77">
        <v>45572</v>
      </c>
      <c r="B473" s="148">
        <v>4524000021673</v>
      </c>
      <c r="C473" s="148" t="s">
        <v>55</v>
      </c>
      <c r="D473" s="66">
        <v>291493.5</v>
      </c>
      <c r="E473" s="101"/>
    </row>
    <row r="474" spans="1:5" x14ac:dyDescent="0.25">
      <c r="A474" s="77">
        <v>45587</v>
      </c>
      <c r="B474" s="148">
        <v>4524000040478</v>
      </c>
      <c r="C474" s="148" t="s">
        <v>55</v>
      </c>
      <c r="D474" s="66">
        <v>39591.5</v>
      </c>
      <c r="E474" s="101"/>
    </row>
    <row r="475" spans="1:5" x14ac:dyDescent="0.25">
      <c r="A475" s="77">
        <v>45590</v>
      </c>
      <c r="B475" s="148">
        <v>4524000020859</v>
      </c>
      <c r="C475" s="148" t="s">
        <v>55</v>
      </c>
      <c r="D475" s="66">
        <v>71730</v>
      </c>
      <c r="E475" s="101"/>
    </row>
    <row r="476" spans="1:5" x14ac:dyDescent="0.25">
      <c r="A476" s="77">
        <v>45590</v>
      </c>
      <c r="B476" s="148">
        <v>4524000041585</v>
      </c>
      <c r="C476" s="148" t="s">
        <v>55</v>
      </c>
      <c r="D476" s="66">
        <v>1061474.5</v>
      </c>
      <c r="E476" s="101"/>
    </row>
    <row r="477" spans="1:5" x14ac:dyDescent="0.25">
      <c r="A477" s="77">
        <v>45593</v>
      </c>
      <c r="B477" s="148">
        <v>4524000021469</v>
      </c>
      <c r="C477" s="148" t="s">
        <v>55</v>
      </c>
      <c r="D477" s="66">
        <v>513289</v>
      </c>
      <c r="E477" s="101"/>
    </row>
    <row r="478" spans="1:5" ht="15.75" thickBot="1" x14ac:dyDescent="0.3">
      <c r="A478" s="149"/>
      <c r="B478" s="150"/>
      <c r="C478" s="151" t="s">
        <v>5</v>
      </c>
      <c r="D478" s="152">
        <v>3198997</v>
      </c>
      <c r="E478" s="101"/>
    </row>
    <row r="479" spans="1:5" ht="15.75" thickTop="1" x14ac:dyDescent="0.25">
      <c r="A479" s="136"/>
      <c r="B479" s="153"/>
      <c r="C479" s="153"/>
      <c r="D479" s="136"/>
      <c r="E479" s="101"/>
    </row>
    <row r="480" spans="1:5" ht="18.75" x14ac:dyDescent="0.3">
      <c r="A480" s="102"/>
      <c r="B480" s="154"/>
      <c r="C480" s="154"/>
      <c r="D480" s="154"/>
      <c r="E480" s="16"/>
    </row>
    <row r="481" spans="1:5" ht="16.5" x14ac:dyDescent="0.25">
      <c r="A481" s="196" t="s">
        <v>17</v>
      </c>
      <c r="B481" s="196"/>
      <c r="C481" s="196"/>
      <c r="D481" s="196"/>
      <c r="E481" s="155"/>
    </row>
    <row r="482" spans="1:5" ht="16.5" x14ac:dyDescent="0.25">
      <c r="A482" s="196" t="s">
        <v>22</v>
      </c>
      <c r="B482" s="196"/>
      <c r="C482" s="196"/>
      <c r="D482" s="196"/>
      <c r="E482" s="155"/>
    </row>
    <row r="483" spans="1:5" ht="16.5" x14ac:dyDescent="0.25">
      <c r="A483" s="197">
        <v>45566</v>
      </c>
      <c r="B483" s="197"/>
      <c r="C483" s="197"/>
      <c r="D483" s="197"/>
      <c r="E483" s="155"/>
    </row>
    <row r="484" spans="1:5" ht="16.5" x14ac:dyDescent="0.25">
      <c r="A484" s="196" t="s">
        <v>359</v>
      </c>
      <c r="B484" s="196"/>
      <c r="C484" s="196"/>
      <c r="D484" s="196"/>
      <c r="E484" s="155"/>
    </row>
    <row r="485" spans="1:5" ht="16.5" x14ac:dyDescent="0.25">
      <c r="A485" s="140"/>
      <c r="B485" s="140"/>
      <c r="C485" s="156"/>
      <c r="D485" s="156"/>
      <c r="E485" s="157"/>
    </row>
    <row r="486" spans="1:5" ht="16.5" x14ac:dyDescent="0.25">
      <c r="A486" s="158" t="s">
        <v>3</v>
      </c>
      <c r="B486" s="158" t="s">
        <v>2</v>
      </c>
      <c r="C486" s="159" t="s">
        <v>8</v>
      </c>
      <c r="D486" s="160" t="s">
        <v>14</v>
      </c>
      <c r="E486" s="157"/>
    </row>
    <row r="487" spans="1:5" ht="16.5" x14ac:dyDescent="0.25">
      <c r="A487" s="161">
        <v>45596</v>
      </c>
      <c r="B487" s="162" t="s">
        <v>360</v>
      </c>
      <c r="C487" s="163" t="s">
        <v>56</v>
      </c>
      <c r="D487" s="164">
        <v>350</v>
      </c>
      <c r="E487" s="157"/>
    </row>
    <row r="488" spans="1:5" ht="16.5" x14ac:dyDescent="0.25">
      <c r="A488" s="161">
        <v>45596</v>
      </c>
      <c r="B488" s="162" t="s">
        <v>361</v>
      </c>
      <c r="C488" s="163" t="s">
        <v>56</v>
      </c>
      <c r="D488" s="165">
        <v>22952.06</v>
      </c>
      <c r="E488" s="157"/>
    </row>
    <row r="489" spans="1:5" ht="17.25" thickBot="1" x14ac:dyDescent="0.3">
      <c r="A489" s="140"/>
      <c r="B489" s="140"/>
      <c r="C489" s="166" t="s">
        <v>5</v>
      </c>
      <c r="D489" s="167">
        <v>23302.06</v>
      </c>
      <c r="E489" s="157"/>
    </row>
    <row r="490" spans="1:5" ht="17.25" thickTop="1" x14ac:dyDescent="0.25">
      <c r="A490" s="140"/>
      <c r="B490" s="168"/>
      <c r="C490" s="169"/>
      <c r="D490" s="169"/>
      <c r="E490" s="81"/>
    </row>
    <row r="491" spans="1:5" ht="16.5" x14ac:dyDescent="0.25">
      <c r="A491" s="170"/>
      <c r="B491" s="170"/>
      <c r="C491" s="170"/>
      <c r="D491" s="171"/>
      <c r="E491" s="172"/>
    </row>
    <row r="492" spans="1:5" ht="16.5" x14ac:dyDescent="0.25">
      <c r="A492" s="173"/>
      <c r="B492" s="173"/>
      <c r="C492" s="140"/>
      <c r="D492" s="140"/>
      <c r="E492" s="172"/>
    </row>
    <row r="493" spans="1:5" ht="17.25" thickBot="1" x14ac:dyDescent="0.3">
      <c r="A493" s="174"/>
      <c r="B493" s="175"/>
      <c r="C493" s="176"/>
      <c r="D493" s="176"/>
      <c r="E493" s="176"/>
    </row>
    <row r="494" spans="1:5" ht="24" thickBot="1" x14ac:dyDescent="0.3">
      <c r="A494" s="174"/>
      <c r="B494" s="194" t="s">
        <v>6</v>
      </c>
      <c r="C494" s="195"/>
      <c r="D494" s="177">
        <v>5515807.7599999998</v>
      </c>
      <c r="E494" s="101"/>
    </row>
    <row r="495" spans="1:5" x14ac:dyDescent="0.25">
      <c r="A495" s="154"/>
      <c r="B495" s="154"/>
      <c r="C495" s="154"/>
      <c r="D495" s="2"/>
      <c r="E495" s="178"/>
    </row>
    <row r="496" spans="1:5" x14ac:dyDescent="0.25">
      <c r="A496" s="4"/>
      <c r="B496" s="5"/>
      <c r="C496" s="5"/>
      <c r="D496" s="6"/>
    </row>
    <row r="497" spans="1:6" x14ac:dyDescent="0.25">
      <c r="A497" s="3"/>
      <c r="B497" s="3"/>
      <c r="C497" s="7"/>
      <c r="D497" s="8"/>
    </row>
    <row r="509" spans="1:6" ht="15.75" x14ac:dyDescent="0.25">
      <c r="A509" s="28" t="s">
        <v>57</v>
      </c>
      <c r="B509" s="28" t="s">
        <v>58</v>
      </c>
      <c r="C509" s="28" t="s">
        <v>59</v>
      </c>
      <c r="D509" s="28" t="s">
        <v>60</v>
      </c>
      <c r="E509" s="28" t="s">
        <v>61</v>
      </c>
      <c r="F509" s="28" t="s">
        <v>62</v>
      </c>
    </row>
    <row r="510" spans="1:6" ht="15" customHeight="1" x14ac:dyDescent="0.25">
      <c r="A510" s="29">
        <v>266646</v>
      </c>
      <c r="B510" s="30">
        <v>45361</v>
      </c>
      <c r="C510" s="29" t="s">
        <v>63</v>
      </c>
      <c r="D510" s="179" t="s">
        <v>67</v>
      </c>
      <c r="E510" s="31" t="s">
        <v>71</v>
      </c>
      <c r="F510" s="31" t="s">
        <v>407</v>
      </c>
    </row>
    <row r="511" spans="1:6" x14ac:dyDescent="0.25">
      <c r="A511" s="29">
        <v>266647</v>
      </c>
      <c r="B511" s="30">
        <v>45361</v>
      </c>
      <c r="C511" s="29" t="s">
        <v>64</v>
      </c>
      <c r="D511" s="180" t="s">
        <v>67</v>
      </c>
      <c r="E511" s="31" t="s">
        <v>71</v>
      </c>
      <c r="F511" s="31" t="s">
        <v>408</v>
      </c>
    </row>
    <row r="512" spans="1:6" x14ac:dyDescent="0.25">
      <c r="A512" s="29">
        <v>266648</v>
      </c>
      <c r="B512" s="30">
        <v>45361</v>
      </c>
      <c r="C512" s="29" t="s">
        <v>369</v>
      </c>
      <c r="D512" s="180" t="s">
        <v>69</v>
      </c>
      <c r="E512" s="31" t="s">
        <v>71</v>
      </c>
      <c r="F512" s="31" t="s">
        <v>409</v>
      </c>
    </row>
    <row r="513" spans="1:6" x14ac:dyDescent="0.25">
      <c r="A513" s="29">
        <v>266649</v>
      </c>
      <c r="B513" s="30">
        <v>45361</v>
      </c>
      <c r="C513" s="29" t="s">
        <v>370</v>
      </c>
      <c r="D513" s="180" t="s">
        <v>69</v>
      </c>
      <c r="E513" s="31" t="s">
        <v>71</v>
      </c>
      <c r="F513" s="31" t="s">
        <v>410</v>
      </c>
    </row>
    <row r="514" spans="1:6" x14ac:dyDescent="0.25">
      <c r="A514" s="29">
        <v>266650</v>
      </c>
      <c r="B514" s="30">
        <v>45361</v>
      </c>
      <c r="C514" s="29" t="s">
        <v>371</v>
      </c>
      <c r="D514" s="180" t="s">
        <v>69</v>
      </c>
      <c r="E514" s="31" t="s">
        <v>71</v>
      </c>
      <c r="F514" s="31" t="s">
        <v>411</v>
      </c>
    </row>
    <row r="515" spans="1:6" x14ac:dyDescent="0.25">
      <c r="A515" s="29">
        <v>266651</v>
      </c>
      <c r="B515" s="30">
        <v>45361</v>
      </c>
      <c r="C515" s="29" t="s">
        <v>372</v>
      </c>
      <c r="D515" s="180" t="s">
        <v>69</v>
      </c>
      <c r="E515" s="31" t="s">
        <v>71</v>
      </c>
      <c r="F515" s="31" t="s">
        <v>412</v>
      </c>
    </row>
    <row r="516" spans="1:6" x14ac:dyDescent="0.25">
      <c r="A516" s="29">
        <v>266652</v>
      </c>
      <c r="B516" s="30">
        <v>45361</v>
      </c>
      <c r="C516" s="29" t="s">
        <v>373</v>
      </c>
      <c r="D516" s="180" t="s">
        <v>446</v>
      </c>
      <c r="E516" s="31" t="s">
        <v>71</v>
      </c>
      <c r="F516" s="31" t="s">
        <v>413</v>
      </c>
    </row>
    <row r="517" spans="1:6" x14ac:dyDescent="0.25">
      <c r="A517" s="29">
        <v>266653</v>
      </c>
      <c r="B517" s="30">
        <v>45361</v>
      </c>
      <c r="C517" s="29" t="s">
        <v>374</v>
      </c>
      <c r="D517" s="180" t="s">
        <v>69</v>
      </c>
      <c r="E517" s="31" t="s">
        <v>71</v>
      </c>
      <c r="F517" s="31" t="s">
        <v>414</v>
      </c>
    </row>
    <row r="518" spans="1:6" x14ac:dyDescent="0.25">
      <c r="A518" s="29">
        <v>266654</v>
      </c>
      <c r="B518" s="30">
        <v>45361</v>
      </c>
      <c r="C518" s="29" t="s">
        <v>375</v>
      </c>
      <c r="D518" s="180" t="s">
        <v>69</v>
      </c>
      <c r="E518" s="31" t="s">
        <v>71</v>
      </c>
      <c r="F518" s="31" t="s">
        <v>415</v>
      </c>
    </row>
    <row r="519" spans="1:6" x14ac:dyDescent="0.25">
      <c r="A519" s="29">
        <v>266655</v>
      </c>
      <c r="B519" s="30">
        <v>45361</v>
      </c>
      <c r="C519" s="29" t="s">
        <v>376</v>
      </c>
      <c r="D519" s="180" t="s">
        <v>69</v>
      </c>
      <c r="E519" s="31" t="s">
        <v>71</v>
      </c>
      <c r="F519" s="31" t="s">
        <v>416</v>
      </c>
    </row>
    <row r="520" spans="1:6" x14ac:dyDescent="0.25">
      <c r="A520" s="29">
        <v>266656</v>
      </c>
      <c r="B520" s="30">
        <v>45361</v>
      </c>
      <c r="C520" s="29" t="s">
        <v>377</v>
      </c>
      <c r="D520" s="180" t="s">
        <v>69</v>
      </c>
      <c r="E520" s="31" t="s">
        <v>71</v>
      </c>
      <c r="F520" s="31" t="s">
        <v>417</v>
      </c>
    </row>
    <row r="521" spans="1:6" x14ac:dyDescent="0.25">
      <c r="A521" s="29">
        <v>266657</v>
      </c>
      <c r="B521" s="30">
        <v>45361</v>
      </c>
      <c r="C521" s="29" t="s">
        <v>378</v>
      </c>
      <c r="D521" s="180" t="s">
        <v>69</v>
      </c>
      <c r="E521" s="31" t="s">
        <v>71</v>
      </c>
      <c r="F521" s="31" t="s">
        <v>418</v>
      </c>
    </row>
    <row r="522" spans="1:6" x14ac:dyDescent="0.25">
      <c r="A522" s="29">
        <v>266658</v>
      </c>
      <c r="B522" s="30">
        <v>45361</v>
      </c>
      <c r="C522" s="29" t="s">
        <v>379</v>
      </c>
      <c r="D522" s="180" t="s">
        <v>69</v>
      </c>
      <c r="E522" s="31" t="s">
        <v>71</v>
      </c>
      <c r="F522" s="31" t="s">
        <v>419</v>
      </c>
    </row>
    <row r="523" spans="1:6" x14ac:dyDescent="0.25">
      <c r="A523" s="29">
        <v>266659</v>
      </c>
      <c r="B523" s="30">
        <v>45361</v>
      </c>
      <c r="C523" s="29" t="s">
        <v>380</v>
      </c>
      <c r="D523" s="180" t="s">
        <v>69</v>
      </c>
      <c r="E523" s="31" t="s">
        <v>71</v>
      </c>
      <c r="F523" s="31" t="s">
        <v>415</v>
      </c>
    </row>
    <row r="524" spans="1:6" x14ac:dyDescent="0.25">
      <c r="A524" s="29">
        <v>266660</v>
      </c>
      <c r="B524" s="30">
        <v>45361</v>
      </c>
      <c r="C524" s="29" t="s">
        <v>381</v>
      </c>
      <c r="D524" s="180" t="s">
        <v>69</v>
      </c>
      <c r="E524" s="31" t="s">
        <v>71</v>
      </c>
      <c r="F524" s="31" t="s">
        <v>420</v>
      </c>
    </row>
    <row r="525" spans="1:6" x14ac:dyDescent="0.25">
      <c r="A525" s="29">
        <v>266661</v>
      </c>
      <c r="B525" s="30">
        <v>45361</v>
      </c>
      <c r="C525" s="29" t="s">
        <v>382</v>
      </c>
      <c r="D525" s="180" t="s">
        <v>69</v>
      </c>
      <c r="E525" s="31" t="s">
        <v>71</v>
      </c>
      <c r="F525" s="31" t="s">
        <v>421</v>
      </c>
    </row>
    <row r="526" spans="1:6" x14ac:dyDescent="0.25">
      <c r="A526" s="29">
        <v>266662</v>
      </c>
      <c r="B526" s="30">
        <v>45392</v>
      </c>
      <c r="C526" s="29" t="s">
        <v>383</v>
      </c>
      <c r="D526" s="180" t="s">
        <v>70</v>
      </c>
      <c r="E526" s="31" t="s">
        <v>71</v>
      </c>
      <c r="F526" s="31" t="s">
        <v>72</v>
      </c>
    </row>
    <row r="527" spans="1:6" x14ac:dyDescent="0.25">
      <c r="A527" s="29">
        <v>266663</v>
      </c>
      <c r="B527" s="30">
        <v>45545</v>
      </c>
      <c r="C527" s="29" t="s">
        <v>384</v>
      </c>
      <c r="D527" s="180" t="s">
        <v>70</v>
      </c>
      <c r="E527" s="31" t="s">
        <v>71</v>
      </c>
      <c r="F527" s="31" t="s">
        <v>422</v>
      </c>
    </row>
    <row r="528" spans="1:6" x14ac:dyDescent="0.25">
      <c r="A528" s="29">
        <v>266664</v>
      </c>
      <c r="B528" s="30">
        <v>45575</v>
      </c>
      <c r="C528" s="29" t="s">
        <v>65</v>
      </c>
      <c r="D528" s="180" t="s">
        <v>69</v>
      </c>
      <c r="E528" s="31" t="s">
        <v>71</v>
      </c>
      <c r="F528" s="31">
        <v>0</v>
      </c>
    </row>
    <row r="529" spans="1:6" x14ac:dyDescent="0.25">
      <c r="A529" s="29">
        <v>266665</v>
      </c>
      <c r="B529" s="30">
        <v>45575</v>
      </c>
      <c r="C529" s="29" t="s">
        <v>65</v>
      </c>
      <c r="D529" s="180" t="s">
        <v>69</v>
      </c>
      <c r="E529" s="31" t="s">
        <v>71</v>
      </c>
      <c r="F529" s="31">
        <v>0</v>
      </c>
    </row>
    <row r="530" spans="1:6" x14ac:dyDescent="0.25">
      <c r="A530" s="29">
        <v>266666</v>
      </c>
      <c r="B530" s="30">
        <v>45575</v>
      </c>
      <c r="C530" s="29" t="s">
        <v>303</v>
      </c>
      <c r="D530" s="180" t="s">
        <v>69</v>
      </c>
      <c r="E530" s="31" t="s">
        <v>71</v>
      </c>
      <c r="F530" s="31" t="s">
        <v>423</v>
      </c>
    </row>
    <row r="531" spans="1:6" x14ac:dyDescent="0.25">
      <c r="A531" s="29">
        <v>266667</v>
      </c>
      <c r="B531" s="30">
        <v>45575</v>
      </c>
      <c r="C531" s="29" t="s">
        <v>385</v>
      </c>
      <c r="D531" s="180" t="s">
        <v>69</v>
      </c>
      <c r="E531" s="31" t="s">
        <v>71</v>
      </c>
      <c r="F531" s="31" t="s">
        <v>424</v>
      </c>
    </row>
    <row r="532" spans="1:6" x14ac:dyDescent="0.25">
      <c r="A532" s="29">
        <v>266668</v>
      </c>
      <c r="B532" s="30">
        <v>45575</v>
      </c>
      <c r="C532" s="29" t="s">
        <v>386</v>
      </c>
      <c r="D532" s="180" t="s">
        <v>69</v>
      </c>
      <c r="E532" s="31" t="s">
        <v>71</v>
      </c>
      <c r="F532" s="31" t="s">
        <v>425</v>
      </c>
    </row>
    <row r="533" spans="1:6" x14ac:dyDescent="0.25">
      <c r="A533" s="29">
        <v>266669</v>
      </c>
      <c r="B533" s="30">
        <v>45575</v>
      </c>
      <c r="C533" s="29" t="s">
        <v>387</v>
      </c>
      <c r="D533" s="180" t="s">
        <v>69</v>
      </c>
      <c r="E533" s="31" t="s">
        <v>71</v>
      </c>
      <c r="F533" s="31" t="s">
        <v>426</v>
      </c>
    </row>
    <row r="534" spans="1:6" x14ac:dyDescent="0.25">
      <c r="A534" s="29">
        <v>266670</v>
      </c>
      <c r="B534" s="30">
        <v>45575</v>
      </c>
      <c r="C534" s="29" t="s">
        <v>388</v>
      </c>
      <c r="D534" s="180" t="s">
        <v>69</v>
      </c>
      <c r="E534" s="31" t="s">
        <v>71</v>
      </c>
      <c r="F534" s="31" t="s">
        <v>427</v>
      </c>
    </row>
    <row r="535" spans="1:6" x14ac:dyDescent="0.25">
      <c r="A535" s="29">
        <v>266671</v>
      </c>
      <c r="B535" s="30">
        <v>45575</v>
      </c>
      <c r="C535" s="29" t="s">
        <v>66</v>
      </c>
      <c r="D535" s="180" t="s">
        <v>68</v>
      </c>
      <c r="E535" s="31" t="s">
        <v>71</v>
      </c>
      <c r="F535" s="31" t="s">
        <v>428</v>
      </c>
    </row>
    <row r="536" spans="1:6" x14ac:dyDescent="0.25">
      <c r="A536" s="29">
        <v>266672</v>
      </c>
      <c r="B536" s="30">
        <v>45575</v>
      </c>
      <c r="C536" s="29" t="s">
        <v>307</v>
      </c>
      <c r="D536" s="180" t="s">
        <v>68</v>
      </c>
      <c r="E536" s="31" t="s">
        <v>71</v>
      </c>
      <c r="F536" s="31" t="s">
        <v>429</v>
      </c>
    </row>
    <row r="537" spans="1:6" x14ac:dyDescent="0.25">
      <c r="A537" s="29">
        <v>266673</v>
      </c>
      <c r="B537" s="30">
        <v>45575</v>
      </c>
      <c r="C537" s="29" t="s">
        <v>389</v>
      </c>
      <c r="D537" s="180" t="s">
        <v>68</v>
      </c>
      <c r="E537" s="31" t="s">
        <v>71</v>
      </c>
      <c r="F537" s="31" t="s">
        <v>430</v>
      </c>
    </row>
    <row r="538" spans="1:6" x14ac:dyDescent="0.25">
      <c r="A538" s="29">
        <v>266674</v>
      </c>
      <c r="B538" s="32" t="s">
        <v>362</v>
      </c>
      <c r="C538" s="29" t="s">
        <v>390</v>
      </c>
      <c r="D538" s="180" t="s">
        <v>70</v>
      </c>
      <c r="E538" s="31" t="s">
        <v>71</v>
      </c>
      <c r="F538" s="31" t="s">
        <v>431</v>
      </c>
    </row>
    <row r="539" spans="1:6" x14ac:dyDescent="0.25">
      <c r="A539" s="29">
        <v>266675</v>
      </c>
      <c r="B539" s="31" t="s">
        <v>362</v>
      </c>
      <c r="C539" s="29" t="s">
        <v>303</v>
      </c>
      <c r="D539" s="180" t="s">
        <v>69</v>
      </c>
      <c r="E539" s="31" t="s">
        <v>71</v>
      </c>
      <c r="F539" s="31" t="s">
        <v>423</v>
      </c>
    </row>
    <row r="540" spans="1:6" x14ac:dyDescent="0.25">
      <c r="A540" s="29">
        <v>266676</v>
      </c>
      <c r="B540" s="31" t="s">
        <v>363</v>
      </c>
      <c r="C540" s="29" t="s">
        <v>73</v>
      </c>
      <c r="D540" s="180" t="s">
        <v>74</v>
      </c>
      <c r="E540" s="31" t="s">
        <v>71</v>
      </c>
      <c r="F540" s="31" t="s">
        <v>75</v>
      </c>
    </row>
    <row r="541" spans="1:6" x14ac:dyDescent="0.25">
      <c r="A541" s="29">
        <v>266677</v>
      </c>
      <c r="B541" s="31" t="s">
        <v>363</v>
      </c>
      <c r="C541" s="29" t="s">
        <v>391</v>
      </c>
      <c r="D541" s="180" t="s">
        <v>69</v>
      </c>
      <c r="E541" s="31" t="s">
        <v>71</v>
      </c>
      <c r="F541" s="31" t="s">
        <v>432</v>
      </c>
    </row>
    <row r="542" spans="1:6" x14ac:dyDescent="0.25">
      <c r="A542" s="29">
        <v>266678</v>
      </c>
      <c r="B542" s="31" t="s">
        <v>364</v>
      </c>
      <c r="C542" s="29" t="s">
        <v>392</v>
      </c>
      <c r="D542" s="180" t="s">
        <v>69</v>
      </c>
      <c r="E542" s="31" t="s">
        <v>71</v>
      </c>
      <c r="F542" s="31" t="s">
        <v>433</v>
      </c>
    </row>
    <row r="543" spans="1:6" x14ac:dyDescent="0.25">
      <c r="A543" s="29">
        <v>266679</v>
      </c>
      <c r="B543" s="31" t="s">
        <v>364</v>
      </c>
      <c r="C543" s="29" t="s">
        <v>393</v>
      </c>
      <c r="D543" s="180" t="s">
        <v>69</v>
      </c>
      <c r="E543" s="31" t="s">
        <v>71</v>
      </c>
      <c r="F543" s="31" t="s">
        <v>434</v>
      </c>
    </row>
    <row r="544" spans="1:6" x14ac:dyDescent="0.25">
      <c r="A544" s="29">
        <v>266680</v>
      </c>
      <c r="B544" s="31" t="s">
        <v>364</v>
      </c>
      <c r="C544" s="29" t="s">
        <v>394</v>
      </c>
      <c r="D544" s="180" t="s">
        <v>69</v>
      </c>
      <c r="E544" s="31" t="s">
        <v>71</v>
      </c>
      <c r="F544" s="31" t="s">
        <v>435</v>
      </c>
    </row>
    <row r="545" spans="1:6" x14ac:dyDescent="0.25">
      <c r="A545" s="29">
        <v>266681</v>
      </c>
      <c r="B545" s="31" t="s">
        <v>364</v>
      </c>
      <c r="C545" s="29" t="s">
        <v>395</v>
      </c>
      <c r="D545" s="180" t="s">
        <v>69</v>
      </c>
      <c r="E545" s="31" t="s">
        <v>71</v>
      </c>
      <c r="F545" s="31" t="s">
        <v>436</v>
      </c>
    </row>
    <row r="546" spans="1:6" x14ac:dyDescent="0.25">
      <c r="A546" s="29">
        <v>266682</v>
      </c>
      <c r="B546" s="31" t="s">
        <v>364</v>
      </c>
      <c r="C546" s="29" t="s">
        <v>65</v>
      </c>
      <c r="D546" s="180" t="s">
        <v>69</v>
      </c>
      <c r="E546" s="31" t="s">
        <v>71</v>
      </c>
      <c r="F546" s="31">
        <v>0</v>
      </c>
    </row>
    <row r="547" spans="1:6" x14ac:dyDescent="0.25">
      <c r="A547" s="29">
        <v>266683</v>
      </c>
      <c r="B547" s="31" t="s">
        <v>364</v>
      </c>
      <c r="C547" s="29" t="s">
        <v>396</v>
      </c>
      <c r="D547" s="180" t="s">
        <v>69</v>
      </c>
      <c r="E547" s="31" t="s">
        <v>71</v>
      </c>
      <c r="F547" s="31" t="s">
        <v>437</v>
      </c>
    </row>
    <row r="548" spans="1:6" x14ac:dyDescent="0.25">
      <c r="A548" s="29">
        <v>266684</v>
      </c>
      <c r="B548" s="31" t="s">
        <v>364</v>
      </c>
      <c r="C548" s="29" t="s">
        <v>397</v>
      </c>
      <c r="D548" s="180" t="s">
        <v>68</v>
      </c>
      <c r="E548" s="31" t="s">
        <v>71</v>
      </c>
      <c r="F548" s="31" t="s">
        <v>438</v>
      </c>
    </row>
    <row r="549" spans="1:6" x14ac:dyDescent="0.25">
      <c r="A549" s="29">
        <v>266685</v>
      </c>
      <c r="B549" s="31" t="s">
        <v>364</v>
      </c>
      <c r="C549" s="29" t="s">
        <v>398</v>
      </c>
      <c r="D549" s="180" t="s">
        <v>69</v>
      </c>
      <c r="E549" s="31" t="s">
        <v>71</v>
      </c>
      <c r="F549" s="31" t="s">
        <v>439</v>
      </c>
    </row>
    <row r="550" spans="1:6" x14ac:dyDescent="0.25">
      <c r="A550" s="29">
        <v>266686</v>
      </c>
      <c r="B550" s="31" t="s">
        <v>365</v>
      </c>
      <c r="C550" s="29" t="s">
        <v>399</v>
      </c>
      <c r="D550" s="180" t="s">
        <v>69</v>
      </c>
      <c r="E550" s="31" t="s">
        <v>71</v>
      </c>
      <c r="F550" s="31" t="s">
        <v>440</v>
      </c>
    </row>
    <row r="551" spans="1:6" x14ac:dyDescent="0.25">
      <c r="A551" s="29">
        <v>266687</v>
      </c>
      <c r="B551" s="31" t="s">
        <v>365</v>
      </c>
      <c r="C551" s="29" t="s">
        <v>400</v>
      </c>
      <c r="D551" s="180" t="s">
        <v>68</v>
      </c>
      <c r="E551" s="31" t="s">
        <v>71</v>
      </c>
      <c r="F551" s="31" t="s">
        <v>441</v>
      </c>
    </row>
    <row r="552" spans="1:6" x14ac:dyDescent="0.25">
      <c r="A552" s="29">
        <v>266688</v>
      </c>
      <c r="B552" s="31" t="s">
        <v>366</v>
      </c>
      <c r="C552" s="29" t="s">
        <v>401</v>
      </c>
      <c r="D552" s="180" t="s">
        <v>69</v>
      </c>
      <c r="E552" s="31" t="s">
        <v>71</v>
      </c>
      <c r="F552" s="31" t="s">
        <v>442</v>
      </c>
    </row>
    <row r="553" spans="1:6" x14ac:dyDescent="0.25">
      <c r="A553" s="29">
        <v>266689</v>
      </c>
      <c r="B553" s="31" t="s">
        <v>367</v>
      </c>
      <c r="C553" s="29" t="s">
        <v>402</v>
      </c>
      <c r="D553" s="180" t="s">
        <v>70</v>
      </c>
      <c r="E553" s="31" t="s">
        <v>71</v>
      </c>
      <c r="F553" s="31" t="s">
        <v>443</v>
      </c>
    </row>
    <row r="554" spans="1:6" x14ac:dyDescent="0.25">
      <c r="A554" s="29">
        <v>266690</v>
      </c>
      <c r="B554" s="31" t="s">
        <v>367</v>
      </c>
      <c r="C554" s="29" t="s">
        <v>403</v>
      </c>
      <c r="D554" s="180" t="s">
        <v>70</v>
      </c>
      <c r="E554" s="31" t="s">
        <v>71</v>
      </c>
      <c r="F554" s="31" t="s">
        <v>443</v>
      </c>
    </row>
    <row r="555" spans="1:6" x14ac:dyDescent="0.25">
      <c r="A555" s="29">
        <v>266691</v>
      </c>
      <c r="B555" s="31" t="s">
        <v>367</v>
      </c>
      <c r="C555" s="29" t="s">
        <v>404</v>
      </c>
      <c r="D555" s="180" t="s">
        <v>69</v>
      </c>
      <c r="E555" s="31" t="s">
        <v>71</v>
      </c>
      <c r="F555" s="31" t="s">
        <v>444</v>
      </c>
    </row>
    <row r="556" spans="1:6" x14ac:dyDescent="0.25">
      <c r="A556" s="29">
        <v>266692</v>
      </c>
      <c r="B556" s="31" t="s">
        <v>368</v>
      </c>
      <c r="C556" s="29" t="s">
        <v>405</v>
      </c>
      <c r="D556" s="180" t="s">
        <v>69</v>
      </c>
      <c r="E556" s="31" t="s">
        <v>71</v>
      </c>
      <c r="F556" s="31" t="s">
        <v>445</v>
      </c>
    </row>
    <row r="557" spans="1:6" x14ac:dyDescent="0.25">
      <c r="A557" s="29">
        <v>266693</v>
      </c>
      <c r="B557" s="31" t="s">
        <v>368</v>
      </c>
      <c r="C557" s="29" t="s">
        <v>65</v>
      </c>
      <c r="D557" s="180" t="s">
        <v>68</v>
      </c>
      <c r="E557" s="31" t="s">
        <v>71</v>
      </c>
      <c r="F557" s="31">
        <v>0</v>
      </c>
    </row>
    <row r="558" spans="1:6" x14ac:dyDescent="0.25">
      <c r="A558" s="29">
        <v>266694</v>
      </c>
      <c r="B558" s="31" t="s">
        <v>368</v>
      </c>
      <c r="C558" s="29" t="s">
        <v>406</v>
      </c>
      <c r="D558" s="180" t="s">
        <v>68</v>
      </c>
      <c r="E558" s="31" t="s">
        <v>71</v>
      </c>
      <c r="F558" s="31" t="s">
        <v>429</v>
      </c>
    </row>
    <row r="559" spans="1:6" ht="15.75" x14ac:dyDescent="0.25">
      <c r="A559" s="192" t="s">
        <v>448</v>
      </c>
      <c r="B559" s="192"/>
      <c r="C559" s="192"/>
      <c r="D559" s="192"/>
      <c r="E559" s="193" t="s">
        <v>447</v>
      </c>
      <c r="F559" s="193"/>
    </row>
  </sheetData>
  <mergeCells count="48">
    <mergeCell ref="B10:E10"/>
    <mergeCell ref="B11:E11"/>
    <mergeCell ref="B314:E314"/>
    <mergeCell ref="B332:E332"/>
    <mergeCell ref="C352:I352"/>
    <mergeCell ref="C353:I353"/>
    <mergeCell ref="C354:I354"/>
    <mergeCell ref="C355:I355"/>
    <mergeCell ref="B243:E243"/>
    <mergeCell ref="B244:E244"/>
    <mergeCell ref="B245:E245"/>
    <mergeCell ref="B263:E263"/>
    <mergeCell ref="B264:E264"/>
    <mergeCell ref="B306:D306"/>
    <mergeCell ref="B311:E311"/>
    <mergeCell ref="B312:E312"/>
    <mergeCell ref="B313:E313"/>
    <mergeCell ref="A414:D414"/>
    <mergeCell ref="A415:D415"/>
    <mergeCell ref="B378:C378"/>
    <mergeCell ref="A358:G358"/>
    <mergeCell ref="A359:G359"/>
    <mergeCell ref="A360:G360"/>
    <mergeCell ref="A465:D465"/>
    <mergeCell ref="A463:C463"/>
    <mergeCell ref="A466:D466"/>
    <mergeCell ref="A467:D467"/>
    <mergeCell ref="A468:D468"/>
    <mergeCell ref="A559:D559"/>
    <mergeCell ref="E559:F559"/>
    <mergeCell ref="B494:C494"/>
    <mergeCell ref="A484:D484"/>
    <mergeCell ref="A481:D481"/>
    <mergeCell ref="A482:D482"/>
    <mergeCell ref="A483:D483"/>
    <mergeCell ref="B318:D318"/>
    <mergeCell ref="B322:E322"/>
    <mergeCell ref="B323:E323"/>
    <mergeCell ref="B324:E324"/>
    <mergeCell ref="B325:E325"/>
    <mergeCell ref="A385:G385"/>
    <mergeCell ref="A382:B382"/>
    <mergeCell ref="A384:G384"/>
    <mergeCell ref="E393:F393"/>
    <mergeCell ref="A361:E361"/>
    <mergeCell ref="A367:B367"/>
    <mergeCell ref="A370:E370"/>
    <mergeCell ref="A374:B374"/>
  </mergeCells>
  <phoneticPr fontId="30" type="noConversion"/>
  <pageMargins left="0.7" right="0.7" top="0.75" bottom="0.75" header="0.3" footer="0.3"/>
  <pageSetup scale="16" orientation="portrait" r:id="rId1"/>
  <rowBreaks count="3" manualBreakCount="3">
    <brk id="151" max="16383" man="1"/>
    <brk id="231" max="16383" man="1"/>
    <brk id="313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228742-67C1-4F53-BE62-BE3ADC1CA4B6}">
  <dimension ref="C1:T85"/>
  <sheetViews>
    <sheetView showGridLines="0" view="pageBreakPreview" topLeftCell="C1" zoomScale="85" zoomScaleNormal="100" zoomScaleSheetLayoutView="85" workbookViewId="0">
      <pane xSplit="1" ySplit="8" topLeftCell="D25" activePane="bottomRight" state="frozen"/>
      <selection activeCell="C1" sqref="C1"/>
      <selection pane="topRight" activeCell="D1" sqref="D1"/>
      <selection pane="bottomLeft" activeCell="C9" sqref="C9"/>
      <selection pane="bottomRight" activeCell="C84" sqref="C84"/>
    </sheetView>
  </sheetViews>
  <sheetFormatPr baseColWidth="10" defaultColWidth="11.42578125" defaultRowHeight="21" x14ac:dyDescent="0.35"/>
  <cols>
    <col min="1" max="2" width="0" hidden="1" customWidth="1"/>
    <col min="3" max="3" width="52.7109375" style="216" customWidth="1"/>
    <col min="4" max="4" width="20.42578125" style="215" customWidth="1"/>
    <col min="5" max="5" width="16.140625" style="213" customWidth="1"/>
    <col min="6" max="7" width="16.42578125" style="213" bestFit="1" customWidth="1"/>
    <col min="8" max="9" width="14.42578125" style="213" bestFit="1" customWidth="1"/>
    <col min="10" max="10" width="14.42578125" style="214" bestFit="1" customWidth="1"/>
    <col min="11" max="12" width="14.42578125" style="213" bestFit="1" customWidth="1"/>
    <col min="13" max="13" width="14.42578125" style="213" customWidth="1"/>
    <col min="14" max="14" width="14.5703125" style="213" customWidth="1"/>
    <col min="15" max="15" width="13.85546875" style="213" bestFit="1" customWidth="1"/>
    <col min="16" max="17" width="14.42578125" style="212" bestFit="1" customWidth="1"/>
    <col min="18" max="18" width="18.85546875" style="212" bestFit="1" customWidth="1"/>
    <col min="19" max="19" width="1.7109375" style="212" customWidth="1"/>
    <col min="20" max="20" width="12.5703125" bestFit="1" customWidth="1"/>
  </cols>
  <sheetData>
    <row r="1" spans="3:20" ht="28.5" customHeight="1" x14ac:dyDescent="0.25">
      <c r="C1" s="273" t="s">
        <v>545</v>
      </c>
      <c r="D1" s="272"/>
      <c r="E1" s="272"/>
      <c r="F1" s="272"/>
      <c r="G1" s="272"/>
      <c r="H1" s="272"/>
      <c r="I1" s="272"/>
      <c r="J1" s="272"/>
      <c r="K1" s="272"/>
      <c r="L1" s="272"/>
      <c r="M1" s="272"/>
      <c r="N1" s="272"/>
      <c r="O1" s="272"/>
      <c r="P1" s="272"/>
      <c r="Q1" s="272"/>
      <c r="R1" s="272"/>
      <c r="S1" s="271"/>
    </row>
    <row r="2" spans="3:20" ht="21.75" customHeight="1" x14ac:dyDescent="0.25">
      <c r="C2" s="270" t="s">
        <v>544</v>
      </c>
      <c r="D2" s="269"/>
      <c r="E2" s="269"/>
      <c r="F2" s="269"/>
      <c r="G2" s="269"/>
      <c r="H2" s="269"/>
      <c r="I2" s="269"/>
      <c r="J2" s="269"/>
      <c r="K2" s="269"/>
      <c r="L2" s="269"/>
      <c r="M2" s="269"/>
      <c r="N2" s="269"/>
      <c r="O2" s="269"/>
      <c r="P2" s="269"/>
      <c r="Q2" s="269"/>
      <c r="R2" s="269"/>
      <c r="S2" s="263"/>
    </row>
    <row r="3" spans="3:20" ht="15" customHeight="1" x14ac:dyDescent="0.25">
      <c r="C3" s="268">
        <v>2024</v>
      </c>
      <c r="D3" s="267"/>
      <c r="E3" s="267"/>
      <c r="F3" s="267"/>
      <c r="G3" s="267"/>
      <c r="H3" s="267"/>
      <c r="I3" s="267"/>
      <c r="J3" s="267"/>
      <c r="K3" s="267"/>
      <c r="L3" s="267"/>
      <c r="M3" s="267"/>
      <c r="N3" s="267"/>
      <c r="O3" s="267"/>
      <c r="P3" s="267"/>
      <c r="Q3" s="267"/>
      <c r="R3" s="267"/>
      <c r="S3" s="266"/>
    </row>
    <row r="4" spans="3:20" ht="27" customHeight="1" x14ac:dyDescent="0.25">
      <c r="C4" s="265" t="s">
        <v>543</v>
      </c>
      <c r="D4" s="264"/>
      <c r="E4" s="264"/>
      <c r="F4" s="264"/>
      <c r="G4" s="264"/>
      <c r="H4" s="264"/>
      <c r="I4" s="264"/>
      <c r="J4" s="264"/>
      <c r="K4" s="264"/>
      <c r="L4" s="264"/>
      <c r="M4" s="264"/>
      <c r="N4" s="264"/>
      <c r="O4" s="264"/>
      <c r="P4" s="264"/>
      <c r="Q4" s="264"/>
      <c r="R4" s="264"/>
      <c r="S4" s="263"/>
    </row>
    <row r="5" spans="3:20" ht="21.75" customHeight="1" x14ac:dyDescent="0.25">
      <c r="C5" s="264" t="s">
        <v>542</v>
      </c>
      <c r="D5" s="264"/>
      <c r="E5" s="264"/>
      <c r="F5" s="264"/>
      <c r="G5" s="264"/>
      <c r="H5" s="264"/>
      <c r="I5" s="264"/>
      <c r="J5" s="264"/>
      <c r="K5" s="264"/>
      <c r="L5" s="264"/>
      <c r="M5" s="264"/>
      <c r="N5" s="264"/>
      <c r="O5" s="264"/>
      <c r="P5" s="264"/>
      <c r="Q5" s="264"/>
      <c r="R5" s="264"/>
      <c r="S5" s="263"/>
    </row>
    <row r="6" spans="3:20" ht="9.75" customHeight="1" x14ac:dyDescent="0.35"/>
    <row r="7" spans="3:20" s="218" customFormat="1" ht="25.5" customHeight="1" x14ac:dyDescent="0.25">
      <c r="C7" s="256" t="s">
        <v>541</v>
      </c>
      <c r="D7" s="262" t="s">
        <v>540</v>
      </c>
      <c r="E7" s="261" t="s">
        <v>539</v>
      </c>
      <c r="F7" s="260" t="s">
        <v>538</v>
      </c>
      <c r="G7" s="259"/>
      <c r="H7" s="259"/>
      <c r="I7" s="259"/>
      <c r="J7" s="259"/>
      <c r="K7" s="259"/>
      <c r="L7" s="259"/>
      <c r="M7" s="259"/>
      <c r="N7" s="259"/>
      <c r="O7" s="259"/>
      <c r="P7" s="259"/>
      <c r="Q7" s="259"/>
      <c r="R7" s="258"/>
      <c r="S7" s="257"/>
    </row>
    <row r="8" spans="3:20" s="218" customFormat="1" x14ac:dyDescent="0.35">
      <c r="C8" s="256"/>
      <c r="D8" s="255"/>
      <c r="E8" s="254"/>
      <c r="F8" s="252" t="s">
        <v>537</v>
      </c>
      <c r="G8" s="252" t="s">
        <v>536</v>
      </c>
      <c r="H8" s="252" t="s">
        <v>535</v>
      </c>
      <c r="I8" s="252" t="s">
        <v>534</v>
      </c>
      <c r="J8" s="253" t="s">
        <v>533</v>
      </c>
      <c r="K8" s="252" t="s">
        <v>532</v>
      </c>
      <c r="L8" s="251" t="s">
        <v>531</v>
      </c>
      <c r="M8" s="252" t="s">
        <v>530</v>
      </c>
      <c r="N8" s="252" t="s">
        <v>529</v>
      </c>
      <c r="O8" s="252" t="s">
        <v>528</v>
      </c>
      <c r="P8" s="252" t="s">
        <v>527</v>
      </c>
      <c r="Q8" s="251" t="s">
        <v>526</v>
      </c>
      <c r="R8" s="250" t="s">
        <v>525</v>
      </c>
      <c r="S8" s="249"/>
    </row>
    <row r="9" spans="3:20" s="213" customFormat="1" x14ac:dyDescent="0.35">
      <c r="C9" s="239" t="s">
        <v>524</v>
      </c>
      <c r="D9" s="248"/>
      <c r="E9" s="247"/>
      <c r="F9" s="247"/>
      <c r="G9" s="247"/>
      <c r="H9" s="247"/>
      <c r="I9" s="247"/>
      <c r="J9" s="242"/>
      <c r="K9" s="247"/>
      <c r="L9" s="247"/>
      <c r="M9" s="247"/>
      <c r="N9" s="247"/>
      <c r="O9" s="247"/>
      <c r="P9" s="247"/>
      <c r="Q9" s="247"/>
      <c r="R9" s="246"/>
      <c r="S9" s="246"/>
    </row>
    <row r="10" spans="3:20" ht="15.75" x14ac:dyDescent="0.25">
      <c r="C10" s="234" t="s">
        <v>523</v>
      </c>
      <c r="D10" s="241">
        <f>D11+D12+D13+D14+D15</f>
        <v>1048837773</v>
      </c>
      <c r="E10" s="241">
        <f>E11+E12+E13+E14+E15</f>
        <v>1061507868.73</v>
      </c>
      <c r="F10" s="245">
        <f>SUM(F11:F15)</f>
        <v>58067773.660000004</v>
      </c>
      <c r="G10" s="245">
        <f>SUM(G11:G15)</f>
        <v>68840467.269999996</v>
      </c>
      <c r="H10" s="237">
        <f>SUM(H11:H15)</f>
        <v>88805345.150000006</v>
      </c>
      <c r="I10" s="237">
        <f>SUM(I11:I15)</f>
        <v>81957971.439999998</v>
      </c>
      <c r="J10" s="237">
        <f>SUM(J11:J15)</f>
        <v>107150439.81</v>
      </c>
      <c r="K10" s="237">
        <f>SUM(K11:K15)</f>
        <v>86847567.840000004</v>
      </c>
      <c r="L10" s="237">
        <f>SUM(L11:L15)</f>
        <v>88276195.549999997</v>
      </c>
      <c r="M10" s="237">
        <f>SUM(M11:M15)</f>
        <v>77007147.219999999</v>
      </c>
      <c r="N10" s="237">
        <f>SUM(N11:N15)</f>
        <v>82192712.170000002</v>
      </c>
      <c r="O10" s="242">
        <f>SUM(O11:O15)</f>
        <v>80848404.599999994</v>
      </c>
      <c r="P10" s="242">
        <f>SUM(P11:P15)</f>
        <v>0</v>
      </c>
      <c r="Q10" s="242">
        <f>SUM(Q11:Q15)</f>
        <v>0</v>
      </c>
      <c r="R10" s="237">
        <f>SUM(F10:Q10)</f>
        <v>819994024.70999992</v>
      </c>
      <c r="S10" s="237"/>
      <c r="T10" s="226"/>
    </row>
    <row r="11" spans="3:20" ht="22.5" customHeight="1" x14ac:dyDescent="0.25">
      <c r="C11" s="232" t="s">
        <v>522</v>
      </c>
      <c r="D11" s="240">
        <v>746579442</v>
      </c>
      <c r="E11" s="240">
        <v>780654441.73000002</v>
      </c>
      <c r="F11" s="240">
        <v>54678766.32</v>
      </c>
      <c r="G11" s="235">
        <v>56083167.280000001</v>
      </c>
      <c r="H11" s="235">
        <v>60360660.329999998</v>
      </c>
      <c r="I11" s="235">
        <v>65890245.57</v>
      </c>
      <c r="J11" s="235">
        <v>61068709.329999998</v>
      </c>
      <c r="K11" s="235">
        <v>60740436.609999999</v>
      </c>
      <c r="L11" s="235">
        <v>70497102.689999998</v>
      </c>
      <c r="M11" s="235">
        <v>60053571.229999997</v>
      </c>
      <c r="N11" s="235">
        <v>65487069.340000004</v>
      </c>
      <c r="O11" s="235">
        <v>63107357.859999999</v>
      </c>
      <c r="P11" s="235"/>
      <c r="Q11" s="235"/>
      <c r="R11" s="235">
        <f>SUM(F11:Q11)</f>
        <v>617967086.56000006</v>
      </c>
      <c r="S11" s="235"/>
      <c r="T11" s="226"/>
    </row>
    <row r="12" spans="3:20" ht="22.5" customHeight="1" x14ac:dyDescent="0.25">
      <c r="C12" s="232" t="s">
        <v>521</v>
      </c>
      <c r="D12" s="240">
        <v>83265808</v>
      </c>
      <c r="E12" s="240">
        <v>86500904</v>
      </c>
      <c r="F12" s="240">
        <v>3060000</v>
      </c>
      <c r="G12" s="235">
        <v>60000</v>
      </c>
      <c r="H12" s="235">
        <v>3060000</v>
      </c>
      <c r="I12" s="235">
        <v>3000000</v>
      </c>
      <c r="J12" s="235">
        <v>45880882.950000003</v>
      </c>
      <c r="K12" s="235">
        <v>120000</v>
      </c>
      <c r="L12" s="235">
        <v>9625850.8200000003</v>
      </c>
      <c r="M12" s="235">
        <v>3632101.26</v>
      </c>
      <c r="N12" s="235">
        <v>3121454</v>
      </c>
      <c r="O12" s="235">
        <v>3066777.79</v>
      </c>
      <c r="P12" s="235"/>
      <c r="Q12" s="235"/>
      <c r="R12" s="235">
        <f>SUM(F12:Q12)</f>
        <v>74627066.820000008</v>
      </c>
      <c r="S12" s="235"/>
      <c r="T12" s="226"/>
    </row>
    <row r="13" spans="3:20" ht="22.5" customHeight="1" x14ac:dyDescent="0.25">
      <c r="C13" s="232" t="s">
        <v>520</v>
      </c>
      <c r="D13" s="240">
        <v>2388571</v>
      </c>
      <c r="E13" s="240">
        <v>2388571</v>
      </c>
      <c r="F13" s="240">
        <v>170000</v>
      </c>
      <c r="G13" s="235">
        <v>95000</v>
      </c>
      <c r="H13" s="235">
        <v>45000</v>
      </c>
      <c r="I13" s="235">
        <v>175000</v>
      </c>
      <c r="J13" s="235">
        <v>60000</v>
      </c>
      <c r="K13" s="235">
        <v>95000</v>
      </c>
      <c r="L13" s="235">
        <v>80000</v>
      </c>
      <c r="M13" s="235">
        <v>185000</v>
      </c>
      <c r="N13" s="235">
        <v>95000</v>
      </c>
      <c r="O13" s="235">
        <v>110000</v>
      </c>
      <c r="P13" s="235"/>
      <c r="Q13" s="235"/>
      <c r="R13" s="235">
        <f>SUM(F13:Q13)</f>
        <v>1110000</v>
      </c>
      <c r="S13" s="235"/>
      <c r="T13" s="226"/>
    </row>
    <row r="14" spans="3:20" ht="22.5" customHeight="1" x14ac:dyDescent="0.25">
      <c r="C14" s="232" t="s">
        <v>519</v>
      </c>
      <c r="D14" s="240">
        <v>66205406</v>
      </c>
      <c r="E14" s="240">
        <v>64565406</v>
      </c>
      <c r="F14" s="240">
        <v>0</v>
      </c>
      <c r="G14" s="235">
        <v>0</v>
      </c>
      <c r="H14" s="235">
        <v>0</v>
      </c>
      <c r="I14" s="235">
        <v>0</v>
      </c>
      <c r="J14" s="235">
        <v>0</v>
      </c>
      <c r="K14" s="235"/>
      <c r="L14" s="235">
        <v>7960000</v>
      </c>
      <c r="M14" s="235"/>
      <c r="N14" s="235">
        <v>0</v>
      </c>
      <c r="O14" s="235">
        <v>0</v>
      </c>
      <c r="P14" s="235"/>
      <c r="Q14" s="235"/>
      <c r="R14" s="235">
        <f>SUM(F14:Q14)</f>
        <v>7960000</v>
      </c>
      <c r="S14" s="235"/>
      <c r="T14" s="226"/>
    </row>
    <row r="15" spans="3:20" ht="22.5" customHeight="1" x14ac:dyDescent="0.25">
      <c r="C15" s="232" t="s">
        <v>518</v>
      </c>
      <c r="D15" s="240">
        <v>150398546</v>
      </c>
      <c r="E15" s="240">
        <v>127398546</v>
      </c>
      <c r="F15" s="240">
        <v>159007.34</v>
      </c>
      <c r="G15" s="235">
        <v>12602299.99</v>
      </c>
      <c r="H15" s="235">
        <v>25339684.82</v>
      </c>
      <c r="I15" s="235">
        <v>12892725.869999999</v>
      </c>
      <c r="J15" s="235">
        <v>140847.53</v>
      </c>
      <c r="K15" s="235">
        <v>25892131.23</v>
      </c>
      <c r="L15" s="235">
        <v>113242.04000000097</v>
      </c>
      <c r="M15" s="235">
        <v>13136474.73</v>
      </c>
      <c r="N15" s="235">
        <v>13489188.83</v>
      </c>
      <c r="O15" s="235">
        <v>14564268.949999999</v>
      </c>
      <c r="P15" s="235"/>
      <c r="Q15" s="235"/>
      <c r="R15" s="235">
        <f>SUM(F15:Q15)</f>
        <v>118329871.33000001</v>
      </c>
      <c r="S15" s="235"/>
      <c r="T15" s="226"/>
    </row>
    <row r="16" spans="3:20" ht="19.5" customHeight="1" x14ac:dyDescent="0.25">
      <c r="C16" s="234" t="s">
        <v>517</v>
      </c>
      <c r="D16" s="241">
        <f>D17+D18+D19+D20+D21+D22+D23+D24+D25</f>
        <v>284131625</v>
      </c>
      <c r="E16" s="241">
        <f>E17+E18+E19+E20+E21+E22+E23+E24+E25</f>
        <v>263077035.62</v>
      </c>
      <c r="F16" s="241">
        <f>F17+F18+F19+F20+F21+F22+F23+F24+F25</f>
        <v>21940623.68</v>
      </c>
      <c r="G16" s="241">
        <f>G17+G18+G19+G20+G21+G22+G23+G24+G25</f>
        <v>17878795.729999997</v>
      </c>
      <c r="H16" s="237">
        <f>SUM(H17:H25)</f>
        <v>26184044.960000001</v>
      </c>
      <c r="I16" s="237">
        <f>SUM(I17:I25)</f>
        <v>16245303.620000001</v>
      </c>
      <c r="J16" s="237">
        <f>SUM(J17:J25)</f>
        <v>16196748.119999997</v>
      </c>
      <c r="K16" s="237">
        <f>SUM(K17:K25)</f>
        <v>21360010.299999997</v>
      </c>
      <c r="L16" s="237">
        <f>SUM(L17:L25)</f>
        <v>18275646.960000001</v>
      </c>
      <c r="M16" s="237">
        <f>SUM(M17:M25)</f>
        <v>21938489.41</v>
      </c>
      <c r="N16" s="237">
        <f>SUM(N17:N25)</f>
        <v>25136545.430000003</v>
      </c>
      <c r="O16" s="237">
        <f>SUM(O17:O25)</f>
        <v>31021160.48</v>
      </c>
      <c r="P16" s="237">
        <f>SUM(P17:P25)</f>
        <v>0</v>
      </c>
      <c r="Q16" s="242">
        <f>SUM(Q17:Q25)</f>
        <v>0</v>
      </c>
      <c r="R16" s="237">
        <f>SUM(F16:Q16)</f>
        <v>216177368.68999997</v>
      </c>
      <c r="S16" s="237"/>
      <c r="T16" s="226"/>
    </row>
    <row r="17" spans="3:20" ht="19.5" customHeight="1" x14ac:dyDescent="0.25">
      <c r="C17" s="232" t="s">
        <v>516</v>
      </c>
      <c r="D17" s="240">
        <v>39426132</v>
      </c>
      <c r="E17" s="240">
        <v>30545931.43</v>
      </c>
      <c r="F17" s="240">
        <v>385974.32</v>
      </c>
      <c r="G17" s="235">
        <v>2803828.26</v>
      </c>
      <c r="H17" s="235">
        <v>1952376.58</v>
      </c>
      <c r="I17" s="235">
        <v>2322956.56</v>
      </c>
      <c r="J17" s="235">
        <v>2507480.7799999998</v>
      </c>
      <c r="K17" s="235">
        <v>2373874.5</v>
      </c>
      <c r="L17" s="235">
        <v>2477331.0299999998</v>
      </c>
      <c r="M17" s="235">
        <v>2982559.17</v>
      </c>
      <c r="N17" s="235">
        <v>2583475.0699999998</v>
      </c>
      <c r="O17" s="235">
        <v>3328775.82</v>
      </c>
      <c r="P17" s="235"/>
      <c r="Q17" s="235"/>
      <c r="R17" s="235">
        <f>SUM(F17:Q17)</f>
        <v>23718632.09</v>
      </c>
      <c r="S17" s="235"/>
      <c r="T17" s="226"/>
    </row>
    <row r="18" spans="3:20" ht="17.25" customHeight="1" x14ac:dyDescent="0.25">
      <c r="C18" s="232" t="s">
        <v>515</v>
      </c>
      <c r="D18" s="240">
        <v>29398510</v>
      </c>
      <c r="E18" s="240">
        <v>37381810</v>
      </c>
      <c r="F18" s="240">
        <v>1927691</v>
      </c>
      <c r="G18" s="235">
        <v>5433904.5599999996</v>
      </c>
      <c r="H18" s="235">
        <v>2962998.99</v>
      </c>
      <c r="I18" s="235">
        <v>8983</v>
      </c>
      <c r="J18" s="235">
        <v>2294503</v>
      </c>
      <c r="K18" s="235">
        <v>962094.84</v>
      </c>
      <c r="L18" s="235">
        <v>1628417.74</v>
      </c>
      <c r="M18" s="235">
        <v>3102939.44</v>
      </c>
      <c r="N18" s="235">
        <v>992998.44</v>
      </c>
      <c r="O18" s="235">
        <v>158035.1</v>
      </c>
      <c r="P18" s="235"/>
      <c r="Q18" s="235"/>
      <c r="R18" s="235">
        <f>SUM(F18:Q18)</f>
        <v>19472566.110000003</v>
      </c>
      <c r="S18" s="235"/>
      <c r="T18" s="226"/>
    </row>
    <row r="19" spans="3:20" ht="24" customHeight="1" x14ac:dyDescent="0.25">
      <c r="C19" s="232" t="s">
        <v>514</v>
      </c>
      <c r="D19" s="240">
        <v>10535188</v>
      </c>
      <c r="E19" s="240">
        <v>6340738.6900000004</v>
      </c>
      <c r="F19" s="240">
        <v>864981.76</v>
      </c>
      <c r="G19" s="235">
        <v>683853.24</v>
      </c>
      <c r="H19" s="235">
        <v>215766.35</v>
      </c>
      <c r="I19" s="235">
        <v>839930.6</v>
      </c>
      <c r="J19" s="235">
        <v>314708.09999999998</v>
      </c>
      <c r="K19" s="235">
        <v>389670</v>
      </c>
      <c r="L19" s="235">
        <v>193585.02</v>
      </c>
      <c r="M19" s="235">
        <v>1138813.5</v>
      </c>
      <c r="N19" s="235">
        <v>1699430.12</v>
      </c>
      <c r="O19" s="235">
        <v>1939730.61</v>
      </c>
      <c r="P19" s="235"/>
      <c r="Q19" s="235"/>
      <c r="R19" s="235">
        <f>SUM(F19:Q19)</f>
        <v>8280469.3000000007</v>
      </c>
      <c r="S19" s="235"/>
      <c r="T19" s="226"/>
    </row>
    <row r="20" spans="3:20" ht="25.5" customHeight="1" x14ac:dyDescent="0.25">
      <c r="C20" s="232" t="s">
        <v>513</v>
      </c>
      <c r="D20" s="240">
        <v>2533072</v>
      </c>
      <c r="E20" s="240">
        <v>2398072</v>
      </c>
      <c r="F20" s="240">
        <v>97140.3</v>
      </c>
      <c r="G20" s="235">
        <v>147095</v>
      </c>
      <c r="H20" s="235">
        <v>176800</v>
      </c>
      <c r="I20" s="235">
        <v>178149</v>
      </c>
      <c r="J20" s="235">
        <v>106952</v>
      </c>
      <c r="K20" s="235">
        <v>133299</v>
      </c>
      <c r="L20" s="235">
        <v>7560</v>
      </c>
      <c r="M20" s="235">
        <v>64958</v>
      </c>
      <c r="N20" s="235">
        <v>75485</v>
      </c>
      <c r="O20" s="235">
        <v>166953</v>
      </c>
      <c r="P20" s="235"/>
      <c r="Q20" s="235"/>
      <c r="R20" s="235">
        <f>SUM(F20:Q20)</f>
        <v>1154391.3</v>
      </c>
      <c r="S20" s="235"/>
      <c r="T20" s="226"/>
    </row>
    <row r="21" spans="3:20" ht="24" customHeight="1" x14ac:dyDescent="0.25">
      <c r="C21" s="232" t="s">
        <v>512</v>
      </c>
      <c r="D21" s="240">
        <v>26280632</v>
      </c>
      <c r="E21" s="240">
        <v>16224656.050000001</v>
      </c>
      <c r="F21" s="240">
        <v>245913.05</v>
      </c>
      <c r="G21" s="235">
        <v>161970.4</v>
      </c>
      <c r="H21" s="235">
        <v>974840</v>
      </c>
      <c r="I21" s="235">
        <v>243745</v>
      </c>
      <c r="J21" s="235">
        <v>122092.5</v>
      </c>
      <c r="K21" s="235">
        <v>246538.4</v>
      </c>
      <c r="L21" s="235">
        <v>80690</v>
      </c>
      <c r="M21" s="235">
        <v>987941.76</v>
      </c>
      <c r="N21" s="235">
        <v>1304471.74</v>
      </c>
      <c r="O21" s="235">
        <v>530830</v>
      </c>
      <c r="P21" s="235"/>
      <c r="Q21" s="235"/>
      <c r="R21" s="235">
        <f>SUM(F21:Q21)</f>
        <v>4899032.8499999996</v>
      </c>
      <c r="S21" s="235"/>
      <c r="T21" s="226"/>
    </row>
    <row r="22" spans="3:20" ht="19.5" customHeight="1" x14ac:dyDescent="0.25">
      <c r="C22" s="232" t="s">
        <v>511</v>
      </c>
      <c r="D22" s="240">
        <v>40023393</v>
      </c>
      <c r="E22" s="240">
        <v>31623393</v>
      </c>
      <c r="F22" s="240">
        <v>2242965.16</v>
      </c>
      <c r="G22" s="235">
        <v>1803165.86</v>
      </c>
      <c r="H22" s="235">
        <v>1968614.62</v>
      </c>
      <c r="I22" s="235">
        <v>1678540.74</v>
      </c>
      <c r="J22" s="235">
        <v>1757028.44</v>
      </c>
      <c r="K22" s="235">
        <v>3579785.33</v>
      </c>
      <c r="L22" s="235">
        <v>3871267.82</v>
      </c>
      <c r="M22" s="235">
        <v>4474036.33</v>
      </c>
      <c r="N22" s="235">
        <v>2878324.28</v>
      </c>
      <c r="O22" s="235">
        <v>4411505.46</v>
      </c>
      <c r="P22" s="235"/>
      <c r="Q22" s="235"/>
      <c r="R22" s="235">
        <f>SUM(F22:Q22)</f>
        <v>28665234.039999999</v>
      </c>
      <c r="S22" s="235"/>
      <c r="T22" s="226"/>
    </row>
    <row r="23" spans="3:20" ht="35.25" customHeight="1" x14ac:dyDescent="0.25">
      <c r="C23" s="232" t="s">
        <v>510</v>
      </c>
      <c r="D23" s="240">
        <v>9641615</v>
      </c>
      <c r="E23" s="240">
        <v>14358274.49</v>
      </c>
      <c r="F23" s="240">
        <v>30603.65</v>
      </c>
      <c r="G23" s="235">
        <v>727876.41</v>
      </c>
      <c r="H23" s="235">
        <v>181571.52</v>
      </c>
      <c r="I23" s="235">
        <v>274590.09000000003</v>
      </c>
      <c r="J23" s="235">
        <v>2337296.44</v>
      </c>
      <c r="K23" s="235">
        <v>397164.89</v>
      </c>
      <c r="L23" s="235">
        <v>750168.15</v>
      </c>
      <c r="M23" s="235">
        <v>556569.89</v>
      </c>
      <c r="N23" s="235">
        <v>4394957.95</v>
      </c>
      <c r="O23" s="235">
        <v>431170.81</v>
      </c>
      <c r="P23" s="235"/>
      <c r="Q23" s="235"/>
      <c r="R23" s="235">
        <f>SUM(F23:Q23)</f>
        <v>10081969.800000001</v>
      </c>
      <c r="S23" s="235"/>
      <c r="T23" s="226"/>
    </row>
    <row r="24" spans="3:20" ht="30.75" customHeight="1" x14ac:dyDescent="0.25">
      <c r="C24" s="232" t="s">
        <v>509</v>
      </c>
      <c r="D24" s="240">
        <v>114795077</v>
      </c>
      <c r="E24" s="240">
        <v>118478040.2</v>
      </c>
      <c r="F24" s="214">
        <v>16145354.439999999</v>
      </c>
      <c r="G24" s="235">
        <v>6047177.5999999996</v>
      </c>
      <c r="H24" s="235">
        <v>17116505.899999999</v>
      </c>
      <c r="I24" s="235">
        <v>10590827.130000001</v>
      </c>
      <c r="J24" s="235">
        <v>6393603.6600000001</v>
      </c>
      <c r="K24" s="235">
        <v>12816014.959999997</v>
      </c>
      <c r="L24" s="235">
        <v>9039379.1999999993</v>
      </c>
      <c r="M24" s="235">
        <v>8231769.3099999996</v>
      </c>
      <c r="N24" s="235">
        <v>10917794.82</v>
      </c>
      <c r="O24" s="235">
        <v>19987247.190000001</v>
      </c>
      <c r="P24" s="235"/>
      <c r="Q24" s="235"/>
      <c r="R24" s="235">
        <f>SUM(F24:Q24)</f>
        <v>117285674.21000001</v>
      </c>
      <c r="S24" s="235"/>
      <c r="T24" s="226"/>
    </row>
    <row r="25" spans="3:20" ht="15.75" x14ac:dyDescent="0.25">
      <c r="C25" s="232" t="s">
        <v>508</v>
      </c>
      <c r="D25" s="240">
        <v>11498006</v>
      </c>
      <c r="E25" s="240">
        <v>5726119.7599999998</v>
      </c>
      <c r="F25" s="240">
        <v>0</v>
      </c>
      <c r="G25" s="235">
        <v>69924.399999999994</v>
      </c>
      <c r="H25" s="235">
        <v>634571</v>
      </c>
      <c r="I25" s="235">
        <v>107581.5</v>
      </c>
      <c r="J25" s="235">
        <v>363083.2</v>
      </c>
      <c r="K25" s="235">
        <v>461568.38</v>
      </c>
      <c r="L25" s="235">
        <v>227248</v>
      </c>
      <c r="M25" s="235">
        <v>398902.01</v>
      </c>
      <c r="N25" s="235">
        <v>289608.01</v>
      </c>
      <c r="O25" s="235">
        <v>66912.490000000005</v>
      </c>
      <c r="P25" s="235"/>
      <c r="Q25" s="235"/>
      <c r="R25" s="235">
        <f>SUM(F25:Q25)</f>
        <v>2619398.9900000002</v>
      </c>
      <c r="S25" s="235"/>
      <c r="T25" s="226"/>
    </row>
    <row r="26" spans="3:20" ht="15.75" x14ac:dyDescent="0.25">
      <c r="C26" s="234" t="s">
        <v>507</v>
      </c>
      <c r="D26" s="241">
        <f>D27+D28+D29+D30+D31+D32+D33+D34+D35</f>
        <v>120452551</v>
      </c>
      <c r="E26" s="241">
        <f>E27+E28+E29+E30+E31+E32+E33+E34+E35</f>
        <v>122578501.86</v>
      </c>
      <c r="F26" s="241">
        <f>F27+F28+F29+F30+F31+F32+F33+F34+F35</f>
        <v>735948.47</v>
      </c>
      <c r="G26" s="241">
        <f>G27+G28+G29+G30+G31+G32+G33+G34+G35</f>
        <v>1558397.79</v>
      </c>
      <c r="H26" s="237">
        <f>SUM(H27:H35)</f>
        <v>2964577.81</v>
      </c>
      <c r="I26" s="237">
        <f>SUM(I27:I35)</f>
        <v>6265695.1300000008</v>
      </c>
      <c r="J26" s="237">
        <f>SUM(J27:J35)</f>
        <v>4912963.0199999996</v>
      </c>
      <c r="K26" s="237">
        <f>SUM(K27:K35)</f>
        <v>2879879.94</v>
      </c>
      <c r="L26" s="237">
        <f>SUM(L27:L35)</f>
        <v>1033633.31</v>
      </c>
      <c r="M26" s="237">
        <f>SUM(M27:M35)</f>
        <v>2480608.81</v>
      </c>
      <c r="N26" s="237">
        <f>SUM(N27:N35)</f>
        <v>2806947.4499999997</v>
      </c>
      <c r="O26" s="237">
        <f>SUM(O27:O35)</f>
        <v>3142970.28</v>
      </c>
      <c r="P26" s="237">
        <f>SUM(P27:P35)</f>
        <v>0</v>
      </c>
      <c r="Q26" s="242">
        <f>SUM(Q27:Q35)</f>
        <v>0</v>
      </c>
      <c r="R26" s="237">
        <f>SUM(F26:Q26)</f>
        <v>28781622.009999998</v>
      </c>
      <c r="S26" s="237"/>
      <c r="T26" s="226"/>
    </row>
    <row r="27" spans="3:20" ht="15.75" x14ac:dyDescent="0.25">
      <c r="C27" s="232" t="s">
        <v>506</v>
      </c>
      <c r="D27" s="240">
        <v>3416658</v>
      </c>
      <c r="E27" s="240">
        <v>5329786.68</v>
      </c>
      <c r="F27" s="235">
        <v>420437.37</v>
      </c>
      <c r="G27" s="235">
        <v>619761.03</v>
      </c>
      <c r="H27" s="235">
        <v>1091026.01</v>
      </c>
      <c r="I27" s="235">
        <v>808642.18</v>
      </c>
      <c r="J27" s="235">
        <v>317306.8</v>
      </c>
      <c r="K27" s="235">
        <v>71221.78</v>
      </c>
      <c r="L27" s="235">
        <v>453394.45</v>
      </c>
      <c r="M27" s="235">
        <v>142337.44</v>
      </c>
      <c r="N27" s="235">
        <v>143284.28</v>
      </c>
      <c r="O27" s="235">
        <v>97892.36</v>
      </c>
      <c r="P27" s="235"/>
      <c r="Q27" s="235"/>
      <c r="R27" s="235">
        <f>SUM(F27:Q27)</f>
        <v>4165303.6999999997</v>
      </c>
      <c r="S27" s="235"/>
      <c r="T27" s="226"/>
    </row>
    <row r="28" spans="3:20" ht="15.75" x14ac:dyDescent="0.25">
      <c r="C28" s="232" t="s">
        <v>505</v>
      </c>
      <c r="D28" s="240">
        <v>3734146</v>
      </c>
      <c r="E28" s="240">
        <v>3598646.84</v>
      </c>
      <c r="F28" s="235">
        <v>1160.06</v>
      </c>
      <c r="G28" s="235">
        <v>4975</v>
      </c>
      <c r="H28" s="235">
        <v>13335</v>
      </c>
      <c r="I28" s="235">
        <v>650</v>
      </c>
      <c r="J28" s="235">
        <v>1888</v>
      </c>
      <c r="K28" s="235">
        <v>281719</v>
      </c>
      <c r="L28" s="235">
        <v>199.9</v>
      </c>
      <c r="M28" s="235">
        <v>281633</v>
      </c>
      <c r="N28" s="235">
        <v>71448.399999999994</v>
      </c>
      <c r="O28" s="235">
        <v>532908</v>
      </c>
      <c r="P28" s="235"/>
      <c r="Q28" s="235"/>
      <c r="R28" s="235">
        <f>SUM(F28:Q28)</f>
        <v>1189916.3599999999</v>
      </c>
      <c r="S28" s="235"/>
      <c r="T28" s="226"/>
    </row>
    <row r="29" spans="3:20" ht="15.75" x14ac:dyDescent="0.25">
      <c r="C29" s="232" t="s">
        <v>504</v>
      </c>
      <c r="D29" s="240">
        <v>5994164</v>
      </c>
      <c r="E29" s="240">
        <v>2953529.33</v>
      </c>
      <c r="F29" s="235">
        <v>3092.45</v>
      </c>
      <c r="G29" s="235">
        <v>160</v>
      </c>
      <c r="H29" s="235">
        <v>174740.9</v>
      </c>
      <c r="I29" s="235">
        <v>3885.14</v>
      </c>
      <c r="J29" s="235">
        <v>615080.81000000006</v>
      </c>
      <c r="K29" s="235">
        <v>3330.32</v>
      </c>
      <c r="L29" s="235">
        <v>7225.04</v>
      </c>
      <c r="M29" s="235">
        <v>4390</v>
      </c>
      <c r="N29" s="235">
        <v>383807.01</v>
      </c>
      <c r="O29" s="235">
        <v>349736.09</v>
      </c>
      <c r="P29"/>
      <c r="Q29" s="235"/>
      <c r="R29" s="235">
        <f>SUM(F29:Q29)</f>
        <v>1545447.76</v>
      </c>
      <c r="S29" s="235"/>
      <c r="T29" s="226"/>
    </row>
    <row r="30" spans="3:20" ht="15.75" x14ac:dyDescent="0.25">
      <c r="C30" s="232" t="s">
        <v>503</v>
      </c>
      <c r="D30" s="240">
        <v>1862867</v>
      </c>
      <c r="E30" s="240">
        <v>1357867</v>
      </c>
      <c r="F30" s="235">
        <v>474.2</v>
      </c>
      <c r="G30" s="235">
        <v>0</v>
      </c>
      <c r="H30" s="235"/>
      <c r="I30" s="235">
        <v>0</v>
      </c>
      <c r="J30" s="235">
        <v>0</v>
      </c>
      <c r="K30" s="235">
        <v>0</v>
      </c>
      <c r="L30" s="235">
        <v>0</v>
      </c>
      <c r="M30" s="235">
        <v>0</v>
      </c>
      <c r="N30" s="235">
        <v>0</v>
      </c>
      <c r="O30" s="235">
        <v>386817.82</v>
      </c>
      <c r="P30" s="235"/>
      <c r="Q30" s="235"/>
      <c r="R30" s="235">
        <f>SUM(F30:Q30)</f>
        <v>387292.02</v>
      </c>
      <c r="S30" s="235"/>
      <c r="T30" s="226"/>
    </row>
    <row r="31" spans="3:20" ht="15.75" x14ac:dyDescent="0.25">
      <c r="C31" s="232" t="s">
        <v>502</v>
      </c>
      <c r="D31" s="240">
        <v>69233960</v>
      </c>
      <c r="E31" s="240">
        <v>336692.95</v>
      </c>
      <c r="F31" s="235">
        <v>1995</v>
      </c>
      <c r="G31" s="235">
        <v>41104.199999999997</v>
      </c>
      <c r="H31" s="235">
        <v>7610.76</v>
      </c>
      <c r="I31" s="235">
        <v>1314.42</v>
      </c>
      <c r="J31" s="235">
        <v>193879.91</v>
      </c>
      <c r="K31" s="235">
        <v>255</v>
      </c>
      <c r="L31" s="235">
        <v>2832.3</v>
      </c>
      <c r="M31" s="235">
        <v>3495.75</v>
      </c>
      <c r="N31" s="235">
        <v>11915.5</v>
      </c>
      <c r="O31" s="235">
        <v>58582.06</v>
      </c>
      <c r="P31" s="235"/>
      <c r="Q31" s="235"/>
      <c r="R31" s="235">
        <f>SUM(F31:Q31)</f>
        <v>322984.89999999997</v>
      </c>
      <c r="S31" s="235"/>
      <c r="T31" s="226"/>
    </row>
    <row r="32" spans="3:20" ht="31.5" x14ac:dyDescent="0.25">
      <c r="C32" s="232" t="s">
        <v>501</v>
      </c>
      <c r="D32" s="240">
        <v>1560137</v>
      </c>
      <c r="E32" s="240">
        <v>2178492.15</v>
      </c>
      <c r="F32" s="235">
        <v>10978.63</v>
      </c>
      <c r="G32" s="235">
        <v>32143</v>
      </c>
      <c r="H32" s="235">
        <v>40478.080000000002</v>
      </c>
      <c r="I32" s="235">
        <v>1425</v>
      </c>
      <c r="J32" s="235">
        <v>140554.29</v>
      </c>
      <c r="K32" s="235">
        <v>35445</v>
      </c>
      <c r="L32" s="235">
        <v>23630.03</v>
      </c>
      <c r="M32" s="235">
        <v>24266.51</v>
      </c>
      <c r="N32" s="235">
        <v>35073.089999999997</v>
      </c>
      <c r="O32" s="235">
        <v>155191.03</v>
      </c>
      <c r="P32"/>
      <c r="Q32" s="235"/>
      <c r="R32" s="235">
        <f>SUM(F32:Q32)</f>
        <v>499184.66000000003</v>
      </c>
      <c r="S32" s="235"/>
      <c r="T32" s="226"/>
    </row>
    <row r="33" spans="3:20" ht="31.5" x14ac:dyDescent="0.25">
      <c r="C33" s="232" t="s">
        <v>500</v>
      </c>
      <c r="D33" s="240">
        <v>18478017</v>
      </c>
      <c r="E33" s="240">
        <v>29828017</v>
      </c>
      <c r="F33" s="235">
        <v>168420.5</v>
      </c>
      <c r="G33" s="235">
        <v>515551.6</v>
      </c>
      <c r="H33" s="235">
        <v>1178384</v>
      </c>
      <c r="I33" s="235">
        <v>866903.2</v>
      </c>
      <c r="J33" s="235">
        <v>1646921.57</v>
      </c>
      <c r="K33" s="235">
        <v>2111930</v>
      </c>
      <c r="L33" s="235">
        <v>473795.9</v>
      </c>
      <c r="M33" s="235">
        <v>880295.01</v>
      </c>
      <c r="N33" s="235">
        <v>1902603.88</v>
      </c>
      <c r="O33" s="235">
        <v>630110.93999999994</v>
      </c>
      <c r="P33" s="235"/>
      <c r="Q33" s="235"/>
      <c r="R33" s="235">
        <f>SUM(F33:Q33)</f>
        <v>10374916.6</v>
      </c>
      <c r="S33" s="235"/>
      <c r="T33" s="226"/>
    </row>
    <row r="34" spans="3:20" ht="31.5" x14ac:dyDescent="0.25">
      <c r="C34" s="232" t="s">
        <v>499</v>
      </c>
      <c r="D34" s="240">
        <v>0</v>
      </c>
      <c r="E34" s="240">
        <v>0</v>
      </c>
      <c r="F34" s="235">
        <v>0</v>
      </c>
      <c r="G34" s="235">
        <v>0</v>
      </c>
      <c r="H34" s="235">
        <v>0</v>
      </c>
      <c r="I34" s="235">
        <v>0</v>
      </c>
      <c r="J34" s="235">
        <v>0</v>
      </c>
      <c r="K34" s="235">
        <v>0</v>
      </c>
      <c r="L34" s="235">
        <v>0</v>
      </c>
      <c r="M34" s="235">
        <v>0</v>
      </c>
      <c r="N34" s="235">
        <v>0</v>
      </c>
      <c r="O34" s="235">
        <v>0</v>
      </c>
      <c r="P34" s="235"/>
      <c r="Q34" s="235"/>
      <c r="R34" s="235">
        <f>SUM(F34:Q34)</f>
        <v>0</v>
      </c>
      <c r="S34" s="235"/>
      <c r="T34" s="226"/>
    </row>
    <row r="35" spans="3:20" ht="15.75" x14ac:dyDescent="0.25">
      <c r="C35" s="232" t="s">
        <v>498</v>
      </c>
      <c r="D35" s="240">
        <v>16172602</v>
      </c>
      <c r="E35" s="240">
        <v>76995469.909999996</v>
      </c>
      <c r="F35" s="235">
        <v>129390.26</v>
      </c>
      <c r="G35" s="235">
        <v>344702.96</v>
      </c>
      <c r="H35" s="235">
        <v>459003.06</v>
      </c>
      <c r="I35" s="235">
        <v>4582875.1900000004</v>
      </c>
      <c r="J35" s="235">
        <v>1997331.64</v>
      </c>
      <c r="K35" s="235">
        <v>375978.84</v>
      </c>
      <c r="L35" s="235">
        <v>72555.69</v>
      </c>
      <c r="M35" s="235">
        <v>1144191.1000000001</v>
      </c>
      <c r="N35" s="235">
        <v>258815.29</v>
      </c>
      <c r="O35" s="235">
        <v>931731.98</v>
      </c>
      <c r="P35" s="235"/>
      <c r="Q35" s="235"/>
      <c r="R35" s="235">
        <f>SUM(F35:Q35)</f>
        <v>10296576.01</v>
      </c>
      <c r="S35" s="235"/>
      <c r="T35" s="226"/>
    </row>
    <row r="36" spans="3:20" ht="15.75" x14ac:dyDescent="0.25">
      <c r="C36" s="234" t="s">
        <v>497</v>
      </c>
      <c r="D36" s="241">
        <f>D37+D38+D39+D43+D44</f>
        <v>11996463</v>
      </c>
      <c r="E36" s="241">
        <f>E37+E38+E39+E43+E44</f>
        <v>14041477.83</v>
      </c>
      <c r="F36" s="241">
        <f>F37+F38+F39+F43+F44</f>
        <v>464603.24</v>
      </c>
      <c r="G36" s="241">
        <f>G37+G38+G39+G43+G44</f>
        <v>662728.4</v>
      </c>
      <c r="H36" s="241">
        <f>H37+H38+H39+H43+H44</f>
        <v>0</v>
      </c>
      <c r="I36" s="241">
        <f>I37+I38+I39+I43+I44</f>
        <v>761705</v>
      </c>
      <c r="J36" s="241">
        <f>J37+J38+J39+J43+J44</f>
        <v>0</v>
      </c>
      <c r="K36" s="241">
        <f>K37+K38+K39+K43+K44</f>
        <v>585000</v>
      </c>
      <c r="L36" s="241">
        <f>L37+L38+L39+L43+L44</f>
        <v>3153786</v>
      </c>
      <c r="M36" s="241">
        <f>M37+M38+M39+M43+M44</f>
        <v>6500000</v>
      </c>
      <c r="N36" s="241">
        <f>N37+N38+N39+N43+N44</f>
        <v>249900</v>
      </c>
      <c r="O36" s="241">
        <f>O37+O38+O39+O43+O44</f>
        <v>1074750</v>
      </c>
      <c r="P36" s="241">
        <f>P37+P38+P39+P43+P44</f>
        <v>0</v>
      </c>
      <c r="Q36" s="241">
        <f>Q37+Q38+Q39+Q43+Q44</f>
        <v>0</v>
      </c>
      <c r="R36" s="237">
        <f>SUM(F36:Q36)</f>
        <v>13452472.640000001</v>
      </c>
      <c r="S36" s="237"/>
      <c r="T36" s="226"/>
    </row>
    <row r="37" spans="3:20" ht="31.5" x14ac:dyDescent="0.25">
      <c r="C37" s="232" t="s">
        <v>496</v>
      </c>
      <c r="D37" s="240">
        <v>4148566</v>
      </c>
      <c r="E37" s="240">
        <v>12311766.4</v>
      </c>
      <c r="F37" s="235">
        <v>0</v>
      </c>
      <c r="G37" s="235">
        <v>332728.40000000002</v>
      </c>
      <c r="H37" s="235">
        <v>0</v>
      </c>
      <c r="I37" s="235">
        <v>500000</v>
      </c>
      <c r="J37" s="235">
        <v>0</v>
      </c>
      <c r="K37" s="235">
        <v>585000</v>
      </c>
      <c r="L37" s="235">
        <v>2696150</v>
      </c>
      <c r="M37" s="235">
        <v>6500000</v>
      </c>
      <c r="N37" s="244">
        <v>249900</v>
      </c>
      <c r="O37" s="235">
        <v>157500</v>
      </c>
      <c r="P37" s="235"/>
      <c r="Q37" s="235"/>
      <c r="R37" s="235">
        <f>SUM(F37:Q37)</f>
        <v>11021278.4</v>
      </c>
      <c r="S37" s="235"/>
      <c r="T37" s="226"/>
    </row>
    <row r="38" spans="3:20" ht="31.5" x14ac:dyDescent="0.25">
      <c r="C38" s="232" t="s">
        <v>495</v>
      </c>
      <c r="D38" s="240">
        <v>7165697</v>
      </c>
      <c r="E38" s="240">
        <v>43403.19</v>
      </c>
      <c r="F38" s="235">
        <v>0</v>
      </c>
      <c r="G38" s="235">
        <v>0</v>
      </c>
      <c r="H38" s="235">
        <v>0</v>
      </c>
      <c r="I38" s="235">
        <v>0</v>
      </c>
      <c r="J38" s="235">
        <v>0</v>
      </c>
      <c r="K38" s="235">
        <v>0</v>
      </c>
      <c r="L38" s="243">
        <v>0</v>
      </c>
      <c r="M38" s="235">
        <v>0</v>
      </c>
      <c r="N38" s="235">
        <v>0</v>
      </c>
      <c r="O38" s="235">
        <v>0</v>
      </c>
      <c r="P38" s="235"/>
      <c r="Q38" s="235"/>
      <c r="R38" s="235">
        <f>SUM(F38:Q38)</f>
        <v>0</v>
      </c>
      <c r="S38" s="235"/>
      <c r="T38" s="226"/>
    </row>
    <row r="39" spans="3:20" ht="31.5" x14ac:dyDescent="0.25">
      <c r="C39" s="232" t="s">
        <v>494</v>
      </c>
      <c r="D39" s="240">
        <v>0</v>
      </c>
      <c r="E39" s="240">
        <v>500000</v>
      </c>
      <c r="F39" s="235">
        <v>0</v>
      </c>
      <c r="G39" s="235">
        <v>330000</v>
      </c>
      <c r="H39" s="235">
        <v>0</v>
      </c>
      <c r="I39" s="235">
        <v>0</v>
      </c>
      <c r="J39" s="235">
        <v>0</v>
      </c>
      <c r="K39" s="235">
        <v>0</v>
      </c>
      <c r="L39" s="243">
        <v>0</v>
      </c>
      <c r="M39" s="235">
        <v>0</v>
      </c>
      <c r="N39" s="235">
        <v>0</v>
      </c>
      <c r="O39" s="235">
        <v>0</v>
      </c>
      <c r="P39" s="235"/>
      <c r="Q39" s="235"/>
      <c r="R39" s="235">
        <f>SUM(F39:Q39)</f>
        <v>330000</v>
      </c>
      <c r="S39" s="235"/>
      <c r="T39" s="226"/>
    </row>
    <row r="40" spans="3:20" ht="31.5" hidden="1" x14ac:dyDescent="0.25">
      <c r="C40" s="232" t="s">
        <v>493</v>
      </c>
      <c r="D40" s="240"/>
      <c r="E40" s="240"/>
      <c r="F40" s="235"/>
      <c r="G40" s="235">
        <v>0</v>
      </c>
      <c r="H40" s="235"/>
      <c r="I40" s="235"/>
      <c r="J40" s="235"/>
      <c r="K40" s="235">
        <v>0</v>
      </c>
      <c r="L40" s="243"/>
      <c r="M40" s="235">
        <v>0</v>
      </c>
      <c r="N40" s="235"/>
      <c r="O40" s="235"/>
      <c r="P40" s="235"/>
      <c r="Q40" s="235"/>
      <c r="R40" s="235">
        <v>0</v>
      </c>
      <c r="S40" s="235"/>
      <c r="T40" s="226"/>
    </row>
    <row r="41" spans="3:20" ht="31.5" hidden="1" x14ac:dyDescent="0.25">
      <c r="C41" s="232" t="s">
        <v>492</v>
      </c>
      <c r="D41" s="240"/>
      <c r="E41" s="240"/>
      <c r="F41" s="235"/>
      <c r="G41" s="235">
        <v>0</v>
      </c>
      <c r="H41" s="235"/>
      <c r="I41" s="235"/>
      <c r="J41" s="235"/>
      <c r="K41" s="235">
        <v>0</v>
      </c>
      <c r="L41" s="243"/>
      <c r="M41" s="235">
        <v>0</v>
      </c>
      <c r="N41" s="235"/>
      <c r="O41" s="235"/>
      <c r="P41" s="235"/>
      <c r="Q41" s="235"/>
      <c r="R41" s="235">
        <v>0</v>
      </c>
      <c r="S41" s="235"/>
      <c r="T41" s="226"/>
    </row>
    <row r="42" spans="3:20" ht="15.75" hidden="1" x14ac:dyDescent="0.25">
      <c r="C42" s="232" t="s">
        <v>491</v>
      </c>
      <c r="D42" s="240"/>
      <c r="E42" s="240"/>
      <c r="F42" s="235"/>
      <c r="G42" s="235"/>
      <c r="H42" s="235"/>
      <c r="I42" s="235"/>
      <c r="J42" s="235"/>
      <c r="K42" s="235"/>
      <c r="L42" s="243"/>
      <c r="M42" s="235">
        <v>0</v>
      </c>
      <c r="N42" s="235"/>
      <c r="O42" s="235"/>
      <c r="P42" s="235"/>
      <c r="Q42" s="235"/>
      <c r="R42" s="235">
        <v>0</v>
      </c>
      <c r="S42" s="235"/>
      <c r="T42" s="226"/>
    </row>
    <row r="43" spans="3:20" ht="31.5" x14ac:dyDescent="0.25">
      <c r="C43" s="232" t="s">
        <v>490</v>
      </c>
      <c r="D43" s="240">
        <v>682200</v>
      </c>
      <c r="E43" s="240">
        <v>1186308.24</v>
      </c>
      <c r="F43" s="214">
        <v>464603.24</v>
      </c>
      <c r="G43" s="235">
        <v>0</v>
      </c>
      <c r="H43" s="235">
        <v>0</v>
      </c>
      <c r="I43" s="235">
        <v>261705</v>
      </c>
      <c r="J43" s="235">
        <v>0</v>
      </c>
      <c r="K43" s="235">
        <v>0</v>
      </c>
      <c r="L43" s="235">
        <v>457636</v>
      </c>
      <c r="M43" s="235">
        <v>0</v>
      </c>
      <c r="N43" s="235">
        <v>0</v>
      </c>
      <c r="O43" s="235">
        <v>917250</v>
      </c>
      <c r="P43" s="235"/>
      <c r="Q43" s="235"/>
      <c r="R43" s="235">
        <f>SUM(F43:Q43)</f>
        <v>2101194.2400000002</v>
      </c>
      <c r="S43" s="235"/>
      <c r="T43" s="226"/>
    </row>
    <row r="44" spans="3:20" ht="31.5" x14ac:dyDescent="0.25">
      <c r="C44" s="232" t="s">
        <v>489</v>
      </c>
      <c r="D44" s="240">
        <v>0</v>
      </c>
      <c r="E44" s="240">
        <v>0</v>
      </c>
      <c r="F44" s="235">
        <v>0</v>
      </c>
      <c r="G44" s="235">
        <v>0</v>
      </c>
      <c r="H44" s="235">
        <v>0</v>
      </c>
      <c r="I44" s="235">
        <v>0</v>
      </c>
      <c r="J44" s="235">
        <v>0</v>
      </c>
      <c r="K44" s="235">
        <v>0</v>
      </c>
      <c r="L44" s="235">
        <v>0</v>
      </c>
      <c r="M44" s="235">
        <v>0</v>
      </c>
      <c r="N44" s="235">
        <v>0</v>
      </c>
      <c r="O44" s="235">
        <v>0</v>
      </c>
      <c r="P44" s="235"/>
      <c r="Q44" s="235"/>
      <c r="R44" s="235">
        <f>SUM(F44:Q44)</f>
        <v>0</v>
      </c>
      <c r="S44" s="235"/>
      <c r="T44" s="226"/>
    </row>
    <row r="45" spans="3:20" ht="15.75" x14ac:dyDescent="0.25">
      <c r="C45" s="234" t="s">
        <v>488</v>
      </c>
      <c r="D45" s="241">
        <v>0</v>
      </c>
      <c r="E45" s="241">
        <v>0</v>
      </c>
      <c r="F45" s="237">
        <v>0</v>
      </c>
      <c r="G45" s="235">
        <v>0</v>
      </c>
      <c r="H45" s="237">
        <v>0</v>
      </c>
      <c r="I45" s="237">
        <v>0</v>
      </c>
      <c r="J45" s="237">
        <v>0</v>
      </c>
      <c r="K45" s="235">
        <v>0</v>
      </c>
      <c r="L45" s="237">
        <v>0</v>
      </c>
      <c r="M45" s="237">
        <v>0</v>
      </c>
      <c r="N45" s="237">
        <v>0</v>
      </c>
      <c r="O45" s="237">
        <v>0</v>
      </c>
      <c r="P45" s="237">
        <v>0</v>
      </c>
      <c r="Q45" s="237">
        <v>0</v>
      </c>
      <c r="R45" s="235">
        <f>SUM(F45:Q45)</f>
        <v>0</v>
      </c>
      <c r="S45" s="235"/>
      <c r="T45" s="226"/>
    </row>
    <row r="46" spans="3:20" ht="31.5" x14ac:dyDescent="0.25">
      <c r="C46" s="232" t="s">
        <v>487</v>
      </c>
      <c r="D46" s="240">
        <v>0</v>
      </c>
      <c r="E46" s="240">
        <v>0</v>
      </c>
      <c r="F46" s="235">
        <v>0</v>
      </c>
      <c r="G46" s="235">
        <v>0</v>
      </c>
      <c r="H46" s="235">
        <v>0</v>
      </c>
      <c r="I46" s="235">
        <v>0</v>
      </c>
      <c r="J46" s="235">
        <v>0</v>
      </c>
      <c r="K46" s="235">
        <v>0</v>
      </c>
      <c r="L46" s="235">
        <v>0</v>
      </c>
      <c r="M46" s="235">
        <v>0</v>
      </c>
      <c r="N46" s="235">
        <v>0</v>
      </c>
      <c r="O46" s="235">
        <v>0</v>
      </c>
      <c r="P46" s="235">
        <v>0</v>
      </c>
      <c r="Q46" s="235"/>
      <c r="R46" s="235">
        <f>SUM(F46:Q46)</f>
        <v>0</v>
      </c>
      <c r="S46" s="235"/>
      <c r="T46" s="226"/>
    </row>
    <row r="47" spans="3:20" ht="31.5" x14ac:dyDescent="0.25">
      <c r="C47" s="232" t="s">
        <v>486</v>
      </c>
      <c r="D47" s="240">
        <v>0</v>
      </c>
      <c r="E47" s="240">
        <v>0</v>
      </c>
      <c r="F47" s="235">
        <v>0</v>
      </c>
      <c r="G47" s="235">
        <v>0</v>
      </c>
      <c r="H47" s="235">
        <v>0</v>
      </c>
      <c r="I47" s="235">
        <v>0</v>
      </c>
      <c r="J47" s="235">
        <v>0</v>
      </c>
      <c r="K47" s="235">
        <v>0</v>
      </c>
      <c r="L47" s="235">
        <v>0</v>
      </c>
      <c r="M47" s="235">
        <v>0</v>
      </c>
      <c r="N47" s="235">
        <v>0</v>
      </c>
      <c r="O47" s="235">
        <v>0</v>
      </c>
      <c r="P47" s="235">
        <v>0</v>
      </c>
      <c r="Q47" s="235"/>
      <c r="R47" s="235">
        <f>SUM(F47:Q47)</f>
        <v>0</v>
      </c>
      <c r="S47" s="235"/>
      <c r="T47" s="226"/>
    </row>
    <row r="48" spans="3:20" ht="31.5" x14ac:dyDescent="0.25">
      <c r="C48" s="232" t="s">
        <v>485</v>
      </c>
      <c r="D48" s="240">
        <v>0</v>
      </c>
      <c r="E48" s="240">
        <v>0</v>
      </c>
      <c r="F48" s="214">
        <v>0</v>
      </c>
      <c r="G48" s="235">
        <v>0</v>
      </c>
      <c r="H48" s="235">
        <v>0</v>
      </c>
      <c r="I48" s="235">
        <v>0</v>
      </c>
      <c r="J48" s="235">
        <v>0</v>
      </c>
      <c r="K48" s="235">
        <v>0</v>
      </c>
      <c r="L48" s="235">
        <v>0</v>
      </c>
      <c r="M48" s="235">
        <v>0</v>
      </c>
      <c r="N48" s="235">
        <v>0</v>
      </c>
      <c r="O48" s="235">
        <v>0</v>
      </c>
      <c r="P48" s="235">
        <v>0</v>
      </c>
      <c r="Q48" s="235"/>
      <c r="R48" s="235">
        <f>SUM(F48:Q48)</f>
        <v>0</v>
      </c>
      <c r="S48" s="235"/>
      <c r="T48" s="226"/>
    </row>
    <row r="49" spans="3:20" ht="31.5" hidden="1" x14ac:dyDescent="0.25">
      <c r="C49" s="232" t="s">
        <v>484</v>
      </c>
      <c r="D49" s="240">
        <v>0</v>
      </c>
      <c r="E49" s="240">
        <v>0</v>
      </c>
      <c r="F49" s="235"/>
      <c r="G49" s="235">
        <v>0</v>
      </c>
      <c r="H49" s="235">
        <v>0</v>
      </c>
      <c r="I49" s="235">
        <v>0</v>
      </c>
      <c r="J49" s="235">
        <v>0</v>
      </c>
      <c r="K49" s="235">
        <v>0</v>
      </c>
      <c r="L49" s="235">
        <v>0</v>
      </c>
      <c r="M49" s="235">
        <v>0</v>
      </c>
      <c r="N49" s="235">
        <v>0</v>
      </c>
      <c r="O49" s="235">
        <v>0</v>
      </c>
      <c r="P49" s="235">
        <v>0</v>
      </c>
      <c r="Q49" s="235"/>
      <c r="R49" s="235">
        <v>0</v>
      </c>
      <c r="S49" s="235"/>
      <c r="T49" s="226"/>
    </row>
    <row r="50" spans="3:20" ht="31.5" hidden="1" x14ac:dyDescent="0.25">
      <c r="C50" s="232" t="s">
        <v>483</v>
      </c>
      <c r="D50" s="240">
        <v>0</v>
      </c>
      <c r="E50" s="240">
        <v>0</v>
      </c>
      <c r="F50" s="235"/>
      <c r="G50" s="235">
        <v>0</v>
      </c>
      <c r="H50" s="235">
        <v>0</v>
      </c>
      <c r="I50" s="235">
        <v>0</v>
      </c>
      <c r="J50" s="235">
        <v>0</v>
      </c>
      <c r="K50" s="235">
        <v>0</v>
      </c>
      <c r="L50" s="235">
        <v>0</v>
      </c>
      <c r="M50" s="235">
        <v>0</v>
      </c>
      <c r="N50" s="235">
        <v>0</v>
      </c>
      <c r="O50" s="235">
        <v>0</v>
      </c>
      <c r="P50" s="235">
        <v>0</v>
      </c>
      <c r="Q50" s="235"/>
      <c r="R50" s="235">
        <v>0</v>
      </c>
      <c r="S50" s="235"/>
      <c r="T50" s="226"/>
    </row>
    <row r="51" spans="3:20" ht="40.5" customHeight="1" x14ac:dyDescent="0.25">
      <c r="C51" s="232" t="s">
        <v>482</v>
      </c>
      <c r="D51" s="240">
        <v>0</v>
      </c>
      <c r="E51" s="240">
        <v>0</v>
      </c>
      <c r="F51" s="214">
        <v>0</v>
      </c>
      <c r="G51" s="235">
        <v>0</v>
      </c>
      <c r="H51" s="235">
        <v>0</v>
      </c>
      <c r="I51" s="235">
        <v>0</v>
      </c>
      <c r="J51" s="235">
        <v>0</v>
      </c>
      <c r="K51" s="235">
        <v>0</v>
      </c>
      <c r="L51" s="235">
        <v>0</v>
      </c>
      <c r="M51" s="235">
        <v>0</v>
      </c>
      <c r="N51" s="235">
        <v>0</v>
      </c>
      <c r="O51" s="235">
        <v>0</v>
      </c>
      <c r="P51" s="235">
        <v>0</v>
      </c>
      <c r="Q51" s="235"/>
      <c r="R51" s="235">
        <f>SUM(F51:Q51)</f>
        <v>0</v>
      </c>
      <c r="S51" s="235"/>
      <c r="T51" s="226"/>
    </row>
    <row r="52" spans="3:20" ht="15.75" x14ac:dyDescent="0.25">
      <c r="C52" s="234" t="s">
        <v>481</v>
      </c>
      <c r="D52" s="241">
        <f>D53+D54+D55+D56+D57+D58+D59+D60+D61</f>
        <v>63230366</v>
      </c>
      <c r="E52" s="241">
        <f>E53+E54+E55+E56+E57+E58+E59+E60+E61</f>
        <v>61782865.730000004</v>
      </c>
      <c r="F52" s="241">
        <f>F53+F54+F55+F56+F57+F58+F59+F60+F61</f>
        <v>324344.61000000004</v>
      </c>
      <c r="G52" s="241">
        <f>G53+G54+G55+G56+G57+G58+G59+G60+G61</f>
        <v>1009088.36</v>
      </c>
      <c r="H52" s="241">
        <f>H53+H54+H55+H56+H57+H58+H59+H60+H61</f>
        <v>507870.66000000003</v>
      </c>
      <c r="I52" s="241">
        <f>I53+I54+I55+I56+I57+I58+I59+I60+I61</f>
        <v>688349.67</v>
      </c>
      <c r="J52" s="241">
        <f>J53+J54+J55+J56+J57+J58+J59+J60+J61</f>
        <v>7901365.1799999997</v>
      </c>
      <c r="K52" s="241">
        <f>K53+K54+K55+K56+K57+K58+K59+K60+K61</f>
        <v>54606.38</v>
      </c>
      <c r="L52" s="241">
        <f>L53+L54+L55+L56+L57+L58+L59+L60+L61</f>
        <v>1038526.9199999999</v>
      </c>
      <c r="M52" s="241">
        <f>M53+M54+M55+M56+M57+M58+M59+M60+M61</f>
        <v>451956.12</v>
      </c>
      <c r="N52" s="237">
        <f>SUM(N53:N61)</f>
        <v>35800.769999999997</v>
      </c>
      <c r="O52" s="242">
        <f>SUM(O53:O61)</f>
        <v>729436.03</v>
      </c>
      <c r="P52" s="242">
        <f>SUM(P53:P61)</f>
        <v>0</v>
      </c>
      <c r="Q52" s="242">
        <f>SUM(Q53:Q61)</f>
        <v>0</v>
      </c>
      <c r="R52" s="237">
        <f>SUM(F52:Q52)</f>
        <v>12741344.699999999</v>
      </c>
      <c r="S52" s="237"/>
      <c r="T52" s="226"/>
    </row>
    <row r="53" spans="3:20" ht="15.75" x14ac:dyDescent="0.25">
      <c r="C53" s="232" t="s">
        <v>480</v>
      </c>
      <c r="D53" s="240">
        <v>29022696</v>
      </c>
      <c r="E53" s="240">
        <v>26497001.73</v>
      </c>
      <c r="F53" s="235">
        <v>299014.34000000003</v>
      </c>
      <c r="G53" s="235">
        <v>987674.86</v>
      </c>
      <c r="H53" s="235">
        <v>409494.19</v>
      </c>
      <c r="I53" s="235">
        <v>74694.91</v>
      </c>
      <c r="J53" s="235">
        <v>7169145.3700000001</v>
      </c>
      <c r="K53" s="225">
        <v>34180.85</v>
      </c>
      <c r="L53" s="235">
        <v>735675.2</v>
      </c>
      <c r="M53" s="235">
        <v>72434.600000000006</v>
      </c>
      <c r="N53" s="235">
        <v>12269.83</v>
      </c>
      <c r="O53" s="235">
        <v>0</v>
      </c>
      <c r="P53" s="235"/>
      <c r="Q53" s="235"/>
      <c r="R53" s="235">
        <f>SUM(F53:Q53)</f>
        <v>9794584.1499999985</v>
      </c>
      <c r="S53" s="235"/>
      <c r="T53" s="226"/>
    </row>
    <row r="54" spans="3:20" ht="31.5" x14ac:dyDescent="0.25">
      <c r="C54" s="232" t="s">
        <v>479</v>
      </c>
      <c r="D54" s="240">
        <v>2382995</v>
      </c>
      <c r="E54" s="240">
        <v>2382995</v>
      </c>
      <c r="F54" s="235">
        <v>0</v>
      </c>
      <c r="G54" s="235">
        <v>0</v>
      </c>
      <c r="H54" s="235">
        <v>0</v>
      </c>
      <c r="I54" s="235">
        <v>0</v>
      </c>
      <c r="J54" s="235">
        <v>0</v>
      </c>
      <c r="K54" s="235">
        <v>0</v>
      </c>
      <c r="L54" s="235">
        <v>0</v>
      </c>
      <c r="M54" s="235"/>
      <c r="N54" s="235">
        <v>0</v>
      </c>
      <c r="O54" s="235">
        <v>0</v>
      </c>
      <c r="P54" s="235"/>
      <c r="Q54" s="235"/>
      <c r="R54" s="235">
        <f>SUM(F54:Q54)</f>
        <v>0</v>
      </c>
      <c r="S54" s="235"/>
      <c r="T54" s="226"/>
    </row>
    <row r="55" spans="3:20" ht="31.5" x14ac:dyDescent="0.25">
      <c r="C55" s="232" t="s">
        <v>478</v>
      </c>
      <c r="D55" s="240">
        <v>998753</v>
      </c>
      <c r="E55" s="240">
        <v>1052647</v>
      </c>
      <c r="F55" s="235">
        <v>0</v>
      </c>
      <c r="G55" s="235">
        <v>0</v>
      </c>
      <c r="H55" s="235">
        <v>0</v>
      </c>
      <c r="I55" s="235">
        <v>0</v>
      </c>
      <c r="J55" s="235">
        <v>1917.5</v>
      </c>
      <c r="K55" s="235">
        <v>0</v>
      </c>
      <c r="L55" s="235">
        <v>950</v>
      </c>
      <c r="M55" s="235"/>
      <c r="N55" s="235">
        <v>3894</v>
      </c>
      <c r="O55" s="235">
        <v>265505.90000000002</v>
      </c>
      <c r="P55" s="235"/>
      <c r="Q55" s="235"/>
      <c r="R55" s="235">
        <f>SUM(F55:Q55)</f>
        <v>272267.40000000002</v>
      </c>
      <c r="S55" s="235"/>
      <c r="T55" s="226"/>
    </row>
    <row r="56" spans="3:20" ht="31.5" x14ac:dyDescent="0.25">
      <c r="C56" s="232" t="s">
        <v>477</v>
      </c>
      <c r="D56" s="240">
        <v>18765672</v>
      </c>
      <c r="E56" s="240">
        <v>18935672</v>
      </c>
      <c r="F56" s="235">
        <v>0</v>
      </c>
      <c r="G56" s="235">
        <v>0</v>
      </c>
      <c r="H56" s="235">
        <v>0</v>
      </c>
      <c r="I56" s="235">
        <v>0</v>
      </c>
      <c r="J56" s="235">
        <v>3576</v>
      </c>
      <c r="K56" s="235">
        <v>0</v>
      </c>
      <c r="L56" s="235">
        <v>0</v>
      </c>
      <c r="M56" s="235"/>
      <c r="N56" s="235">
        <v>0</v>
      </c>
      <c r="O56" s="235">
        <v>0</v>
      </c>
      <c r="P56" s="235"/>
      <c r="Q56" s="235"/>
      <c r="R56" s="235">
        <f>SUM(F56:Q56)</f>
        <v>3576</v>
      </c>
      <c r="S56" s="235"/>
      <c r="T56" s="226"/>
    </row>
    <row r="57" spans="3:20" ht="31.5" x14ac:dyDescent="0.25">
      <c r="C57" s="232" t="s">
        <v>476</v>
      </c>
      <c r="D57" s="240">
        <v>9276413</v>
      </c>
      <c r="E57" s="240">
        <v>9227013</v>
      </c>
      <c r="F57" s="235">
        <v>25330.27</v>
      </c>
      <c r="G57" s="235">
        <v>0</v>
      </c>
      <c r="H57" s="235">
        <v>8723</v>
      </c>
      <c r="I57" s="235">
        <v>0</v>
      </c>
      <c r="J57" s="235">
        <v>726726.31</v>
      </c>
      <c r="K57" s="225">
        <v>17945.53</v>
      </c>
      <c r="L57" s="235">
        <v>67235</v>
      </c>
      <c r="M57" s="235">
        <v>150905.22</v>
      </c>
      <c r="N57" s="235">
        <v>19636.939999999999</v>
      </c>
      <c r="O57" s="235">
        <v>110174.88</v>
      </c>
      <c r="P57" s="235"/>
      <c r="Q57" s="235"/>
      <c r="R57" s="235">
        <f>SUM(F57:Q57)</f>
        <v>1126677.1499999999</v>
      </c>
      <c r="S57" s="235"/>
      <c r="T57" s="226"/>
    </row>
    <row r="58" spans="3:20" ht="15.75" x14ac:dyDescent="0.25">
      <c r="C58" s="232" t="s">
        <v>475</v>
      </c>
      <c r="D58" s="240">
        <v>739570</v>
      </c>
      <c r="E58" s="240">
        <v>1740070</v>
      </c>
      <c r="F58" s="235">
        <v>0</v>
      </c>
      <c r="G58" s="235">
        <v>21413.5</v>
      </c>
      <c r="H58" s="235">
        <v>89653.47</v>
      </c>
      <c r="I58" s="235">
        <v>0</v>
      </c>
      <c r="J58" s="235">
        <v>0</v>
      </c>
      <c r="K58" s="235">
        <v>0</v>
      </c>
      <c r="L58" s="235">
        <v>400</v>
      </c>
      <c r="M58" s="235"/>
      <c r="N58" s="235">
        <v>0</v>
      </c>
      <c r="O58" s="235">
        <v>222751.25</v>
      </c>
      <c r="P58" s="235"/>
      <c r="Q58" s="235"/>
      <c r="R58" s="235">
        <f>SUM(F58:Q58)</f>
        <v>334218.21999999997</v>
      </c>
      <c r="S58" s="235"/>
      <c r="T58" s="226"/>
    </row>
    <row r="59" spans="3:20" ht="19.5" customHeight="1" x14ac:dyDescent="0.25">
      <c r="C59" s="232" t="s">
        <v>474</v>
      </c>
      <c r="D59" s="240">
        <v>0</v>
      </c>
      <c r="E59" s="240">
        <v>0</v>
      </c>
      <c r="F59" s="235">
        <v>0</v>
      </c>
      <c r="G59" s="235">
        <v>0</v>
      </c>
      <c r="H59" s="235">
        <v>0</v>
      </c>
      <c r="I59" s="235">
        <v>0</v>
      </c>
      <c r="J59" s="235">
        <v>0</v>
      </c>
      <c r="K59" s="235">
        <v>0</v>
      </c>
      <c r="L59" s="235">
        <v>0</v>
      </c>
      <c r="M59" s="235"/>
      <c r="N59" s="235">
        <v>0</v>
      </c>
      <c r="O59" s="235">
        <v>0</v>
      </c>
      <c r="P59" s="235"/>
      <c r="Q59" s="235"/>
      <c r="R59" s="235">
        <f>SUM(F59:Q59)</f>
        <v>0</v>
      </c>
      <c r="S59" s="235"/>
      <c r="T59" s="226"/>
    </row>
    <row r="60" spans="3:20" ht="17.25" customHeight="1" x14ac:dyDescent="0.25">
      <c r="C60" s="232" t="s">
        <v>473</v>
      </c>
      <c r="D60" s="240">
        <v>1713155</v>
      </c>
      <c r="E60" s="240">
        <v>1713155</v>
      </c>
      <c r="F60" s="235">
        <v>0</v>
      </c>
      <c r="G60" s="235">
        <v>0</v>
      </c>
      <c r="H60" s="235">
        <v>0</v>
      </c>
      <c r="I60" s="235">
        <v>613654.76</v>
      </c>
      <c r="J60" s="235">
        <v>0</v>
      </c>
      <c r="K60" s="235">
        <v>2480</v>
      </c>
      <c r="L60" s="235">
        <v>0</v>
      </c>
      <c r="M60" s="235">
        <v>228616.3</v>
      </c>
      <c r="N60" s="235">
        <v>0</v>
      </c>
      <c r="O60" s="235">
        <v>0</v>
      </c>
      <c r="P60" s="235"/>
      <c r="Q60" s="235"/>
      <c r="R60" s="235">
        <f>SUM(F60:Q60)</f>
        <v>844751.06</v>
      </c>
      <c r="S60" s="235"/>
      <c r="T60" s="226"/>
    </row>
    <row r="61" spans="3:20" ht="44.25" customHeight="1" x14ac:dyDescent="0.25">
      <c r="C61" s="232" t="s">
        <v>472</v>
      </c>
      <c r="D61" s="240">
        <v>331112</v>
      </c>
      <c r="E61" s="240">
        <v>234312</v>
      </c>
      <c r="F61" s="235">
        <v>0</v>
      </c>
      <c r="G61" s="235">
        <v>0</v>
      </c>
      <c r="H61" s="235">
        <v>0</v>
      </c>
      <c r="I61" s="235">
        <v>0</v>
      </c>
      <c r="J61" s="235">
        <v>0</v>
      </c>
      <c r="K61" s="235">
        <v>0</v>
      </c>
      <c r="L61" s="235">
        <v>234266.72</v>
      </c>
      <c r="M61" s="235"/>
      <c r="N61" s="235">
        <v>0</v>
      </c>
      <c r="O61" s="235">
        <v>131004</v>
      </c>
      <c r="P61" s="235"/>
      <c r="Q61" s="235"/>
      <c r="R61" s="235">
        <f>SUM(F61:Q61)</f>
        <v>365270.72</v>
      </c>
      <c r="S61" s="235"/>
      <c r="T61" s="226"/>
    </row>
    <row r="62" spans="3:20" ht="15.75" x14ac:dyDescent="0.25">
      <c r="C62" s="234" t="s">
        <v>471</v>
      </c>
      <c r="D62" s="241">
        <f>D63+D64+D65</f>
        <v>168976447</v>
      </c>
      <c r="E62" s="241">
        <f>E63+E64+E65</f>
        <v>174637475.03</v>
      </c>
      <c r="F62" s="241">
        <f>F63+F64+F65</f>
        <v>14794360.66</v>
      </c>
      <c r="G62" s="241">
        <f>G63+G64+G65</f>
        <v>16126766.949999999</v>
      </c>
      <c r="H62" s="241">
        <f>H63+H64+H65</f>
        <v>13828861.02</v>
      </c>
      <c r="I62" s="241">
        <f>I63+I64+I65</f>
        <v>16769439.07</v>
      </c>
      <c r="J62" s="241">
        <f>J63+J64+J65</f>
        <v>13266690.1</v>
      </c>
      <c r="K62" s="241">
        <f>K63+K64+K65</f>
        <v>19448496.399999999</v>
      </c>
      <c r="L62" s="241">
        <f>L63+L64+L65</f>
        <v>52000</v>
      </c>
      <c r="M62" s="241">
        <f>M63+M64+M65</f>
        <v>15074497.66</v>
      </c>
      <c r="N62" s="241">
        <f>N63+N64+N65</f>
        <v>48797320.100000001</v>
      </c>
      <c r="O62" s="241">
        <f>O63+O64+O65</f>
        <v>9372763.6600000001</v>
      </c>
      <c r="P62" s="241">
        <f>P63+P64+P65</f>
        <v>0</v>
      </c>
      <c r="Q62" s="241">
        <f>Q63+Q64+Q65</f>
        <v>0</v>
      </c>
      <c r="R62" s="237">
        <f>SUM(F62:Q62)</f>
        <v>167531195.61999997</v>
      </c>
      <c r="S62" s="237"/>
      <c r="T62" s="226"/>
    </row>
    <row r="63" spans="3:20" ht="15.75" x14ac:dyDescent="0.25">
      <c r="C63" s="232" t="s">
        <v>470</v>
      </c>
      <c r="D63" s="240">
        <v>27038353</v>
      </c>
      <c r="E63" s="240">
        <v>10359637.529999999</v>
      </c>
      <c r="F63" s="235">
        <v>795036.69</v>
      </c>
      <c r="G63" s="235">
        <v>866639.1</v>
      </c>
      <c r="H63" s="235">
        <v>139620.82</v>
      </c>
      <c r="I63" s="235">
        <v>169388.27</v>
      </c>
      <c r="J63" s="235">
        <v>704237.65</v>
      </c>
      <c r="K63" s="235">
        <v>0</v>
      </c>
      <c r="L63" s="235">
        <v>12000</v>
      </c>
      <c r="M63" s="235">
        <v>809338.69</v>
      </c>
      <c r="N63" s="235">
        <v>2317123.25</v>
      </c>
      <c r="O63" s="235">
        <v>548970.73</v>
      </c>
      <c r="P63"/>
      <c r="Q63" s="235"/>
      <c r="R63" s="235">
        <f>SUM(F63:Q63)</f>
        <v>6362355.2000000011</v>
      </c>
      <c r="S63" s="235"/>
      <c r="T63" s="226"/>
    </row>
    <row r="64" spans="3:20" ht="15.75" x14ac:dyDescent="0.25">
      <c r="C64" s="232" t="s">
        <v>469</v>
      </c>
      <c r="D64" s="240">
        <v>141938094</v>
      </c>
      <c r="E64" s="240">
        <v>164277837.5</v>
      </c>
      <c r="F64" s="235">
        <v>13999323.970000001</v>
      </c>
      <c r="G64" s="235">
        <v>15260127.85</v>
      </c>
      <c r="H64" s="235">
        <v>13689240.199999999</v>
      </c>
      <c r="I64" s="235">
        <v>16600050.800000001</v>
      </c>
      <c r="J64" s="235">
        <v>12562452.449999999</v>
      </c>
      <c r="K64" s="235">
        <v>19448496.399999999</v>
      </c>
      <c r="L64" s="235">
        <v>40000</v>
      </c>
      <c r="M64" s="235">
        <v>14265158.970000001</v>
      </c>
      <c r="N64" s="235">
        <v>46480196.850000001</v>
      </c>
      <c r="O64" s="235">
        <v>8823792.9299999997</v>
      </c>
      <c r="P64" s="235"/>
      <c r="Q64" s="235"/>
      <c r="R64" s="235">
        <f>SUM(F64:Q64)</f>
        <v>161168840.41999999</v>
      </c>
      <c r="S64" s="235"/>
      <c r="T64" s="226"/>
    </row>
    <row r="65" spans="3:20" ht="31.5" x14ac:dyDescent="0.25">
      <c r="C65" s="232" t="s">
        <v>468</v>
      </c>
      <c r="D65" s="240">
        <v>0</v>
      </c>
      <c r="E65" s="240">
        <v>0</v>
      </c>
      <c r="F65" s="235">
        <v>0</v>
      </c>
      <c r="G65" s="235">
        <v>0</v>
      </c>
      <c r="H65" s="235">
        <v>0</v>
      </c>
      <c r="I65" s="235">
        <v>0</v>
      </c>
      <c r="J65" s="235">
        <v>0</v>
      </c>
      <c r="K65" s="235">
        <v>0</v>
      </c>
      <c r="L65" s="235">
        <v>0</v>
      </c>
      <c r="M65" s="235"/>
      <c r="N65" s="235">
        <v>0</v>
      </c>
      <c r="O65" s="235">
        <v>0</v>
      </c>
      <c r="P65" s="235"/>
      <c r="Q65" s="235"/>
      <c r="R65" s="235">
        <f>SUM(F65:Q65)</f>
        <v>0</v>
      </c>
      <c r="S65" s="235"/>
      <c r="T65" s="226"/>
    </row>
    <row r="66" spans="3:20" ht="31.5" x14ac:dyDescent="0.25">
      <c r="C66" s="234" t="s">
        <v>467</v>
      </c>
      <c r="D66" s="241">
        <f>+D67+D68</f>
        <v>0</v>
      </c>
      <c r="E66" s="241">
        <f>+E67+E68</f>
        <v>0</v>
      </c>
      <c r="F66" s="241">
        <f>+F67+F68</f>
        <v>0</v>
      </c>
      <c r="G66" s="241">
        <f>+G67+G68</f>
        <v>0</v>
      </c>
      <c r="H66" s="241">
        <f>+H67+H68</f>
        <v>0</v>
      </c>
      <c r="I66" s="241">
        <f>+I67+I68</f>
        <v>0</v>
      </c>
      <c r="J66" s="241">
        <f>+J67+J68</f>
        <v>0</v>
      </c>
      <c r="K66" s="241">
        <f>+K67+K68</f>
        <v>0</v>
      </c>
      <c r="L66" s="241">
        <f>+L67+L68</f>
        <v>0</v>
      </c>
      <c r="M66" s="241">
        <f>+M67+M68</f>
        <v>0</v>
      </c>
      <c r="N66" s="241">
        <f>+N67+N68</f>
        <v>0</v>
      </c>
      <c r="O66" s="241">
        <f>+O67+O68</f>
        <v>0</v>
      </c>
      <c r="P66" s="241">
        <f>+P67+P68</f>
        <v>0</v>
      </c>
      <c r="Q66" s="241">
        <f>+Q67+Q68</f>
        <v>0</v>
      </c>
      <c r="R66" s="235">
        <f>SUM(F66:Q66)</f>
        <v>0</v>
      </c>
      <c r="S66" s="235"/>
      <c r="T66" s="226"/>
    </row>
    <row r="67" spans="3:20" ht="15.75" x14ac:dyDescent="0.25">
      <c r="C67" s="232" t="s">
        <v>466</v>
      </c>
      <c r="D67" s="240">
        <v>0</v>
      </c>
      <c r="E67" s="240">
        <v>0</v>
      </c>
      <c r="F67" s="235">
        <v>0</v>
      </c>
      <c r="G67" s="235">
        <v>0</v>
      </c>
      <c r="H67" s="235">
        <v>0</v>
      </c>
      <c r="I67" s="235">
        <v>0</v>
      </c>
      <c r="J67" s="235">
        <v>0</v>
      </c>
      <c r="K67" s="235">
        <v>0</v>
      </c>
      <c r="L67" s="235">
        <v>0</v>
      </c>
      <c r="M67" s="235">
        <v>0</v>
      </c>
      <c r="N67" s="235">
        <v>0</v>
      </c>
      <c r="O67" s="235">
        <v>0</v>
      </c>
      <c r="P67" s="235">
        <v>0</v>
      </c>
      <c r="Q67" s="235"/>
      <c r="R67" s="235">
        <f>SUM(F67:Q67)</f>
        <v>0</v>
      </c>
      <c r="S67" s="235"/>
      <c r="T67" s="226"/>
    </row>
    <row r="68" spans="3:20" ht="31.5" x14ac:dyDescent="0.25">
      <c r="C68" s="232" t="s">
        <v>465</v>
      </c>
      <c r="D68" s="240">
        <v>0</v>
      </c>
      <c r="E68" s="240">
        <v>0</v>
      </c>
      <c r="F68" s="235">
        <v>0</v>
      </c>
      <c r="G68" s="235">
        <v>0</v>
      </c>
      <c r="H68" s="235">
        <v>0</v>
      </c>
      <c r="I68" s="235">
        <v>0</v>
      </c>
      <c r="J68" s="235">
        <v>0</v>
      </c>
      <c r="K68" s="235">
        <v>0</v>
      </c>
      <c r="L68" s="235">
        <v>0</v>
      </c>
      <c r="M68" s="235">
        <v>0</v>
      </c>
      <c r="N68" s="235">
        <v>0</v>
      </c>
      <c r="O68" s="235">
        <v>0</v>
      </c>
      <c r="P68" s="235">
        <v>0</v>
      </c>
      <c r="Q68" s="235"/>
      <c r="R68" s="235">
        <f>SUM(F68:Q68)</f>
        <v>0</v>
      </c>
      <c r="S68" s="235"/>
      <c r="T68" s="226"/>
    </row>
    <row r="69" spans="3:20" ht="15.75" x14ac:dyDescent="0.25">
      <c r="C69" s="234" t="s">
        <v>464</v>
      </c>
      <c r="D69" s="241">
        <v>0</v>
      </c>
      <c r="E69" s="241">
        <v>0</v>
      </c>
      <c r="F69" s="237">
        <v>0</v>
      </c>
      <c r="G69" s="235">
        <v>0</v>
      </c>
      <c r="H69" s="237">
        <v>0</v>
      </c>
      <c r="I69" s="237">
        <v>0</v>
      </c>
      <c r="J69" s="237">
        <v>0</v>
      </c>
      <c r="K69" s="235">
        <v>0</v>
      </c>
      <c r="L69" s="237">
        <v>0</v>
      </c>
      <c r="M69" s="237">
        <v>0</v>
      </c>
      <c r="N69" s="237">
        <v>0</v>
      </c>
      <c r="O69" s="237">
        <v>0</v>
      </c>
      <c r="P69" s="237">
        <v>0</v>
      </c>
      <c r="Q69" s="237">
        <v>0</v>
      </c>
      <c r="R69" s="235">
        <f>SUM(F69:Q69)</f>
        <v>0</v>
      </c>
      <c r="S69" s="235"/>
      <c r="T69" s="226"/>
    </row>
    <row r="70" spans="3:20" ht="15.75" x14ac:dyDescent="0.25">
      <c r="C70" s="232" t="s">
        <v>463</v>
      </c>
      <c r="D70" s="240">
        <v>0</v>
      </c>
      <c r="E70" s="240">
        <v>0</v>
      </c>
      <c r="F70" s="235">
        <v>0</v>
      </c>
      <c r="G70" s="235">
        <v>0</v>
      </c>
      <c r="H70" s="235">
        <v>0</v>
      </c>
      <c r="I70" s="235">
        <v>0</v>
      </c>
      <c r="J70" s="235">
        <v>0</v>
      </c>
      <c r="K70" s="235">
        <v>0</v>
      </c>
      <c r="L70" s="235">
        <v>0</v>
      </c>
      <c r="M70" s="235">
        <v>0</v>
      </c>
      <c r="N70" s="235">
        <v>0</v>
      </c>
      <c r="O70" s="235">
        <v>0</v>
      </c>
      <c r="P70" s="235">
        <v>0</v>
      </c>
      <c r="Q70" s="235"/>
      <c r="R70" s="235">
        <f>SUM(F70:Q70)</f>
        <v>0</v>
      </c>
      <c r="S70" s="235"/>
      <c r="T70" s="226"/>
    </row>
    <row r="71" spans="3:20" ht="15.75" x14ac:dyDescent="0.25">
      <c r="C71" s="239" t="s">
        <v>462</v>
      </c>
      <c r="D71" s="238">
        <f>D72+D73</f>
        <v>0</v>
      </c>
      <c r="E71" s="238">
        <f>E72+E73</f>
        <v>0</v>
      </c>
      <c r="F71" s="237"/>
      <c r="G71" s="235">
        <v>0</v>
      </c>
      <c r="H71" s="237"/>
      <c r="I71" s="237"/>
      <c r="J71" s="237"/>
      <c r="K71" s="235">
        <v>0</v>
      </c>
      <c r="L71" s="237">
        <v>0</v>
      </c>
      <c r="M71" s="237"/>
      <c r="N71" s="237"/>
      <c r="O71" s="237"/>
      <c r="P71" s="237"/>
      <c r="Q71" s="237"/>
      <c r="R71" s="235">
        <f>SUM(F71:Q71)</f>
        <v>0</v>
      </c>
      <c r="S71" s="235"/>
      <c r="T71" s="226"/>
    </row>
    <row r="72" spans="3:20" ht="15.75" x14ac:dyDescent="0.25">
      <c r="C72" s="234" t="s">
        <v>461</v>
      </c>
      <c r="D72" s="238">
        <v>0</v>
      </c>
      <c r="E72" s="238">
        <v>0</v>
      </c>
      <c r="F72" s="237">
        <v>0</v>
      </c>
      <c r="G72" s="235">
        <v>0</v>
      </c>
      <c r="H72" s="237">
        <v>0</v>
      </c>
      <c r="I72" s="237"/>
      <c r="J72" s="235">
        <v>0</v>
      </c>
      <c r="K72" s="235">
        <v>0</v>
      </c>
      <c r="L72" s="237">
        <v>0</v>
      </c>
      <c r="M72" s="235">
        <v>0</v>
      </c>
      <c r="N72" s="237">
        <v>0</v>
      </c>
      <c r="O72" s="237">
        <v>0</v>
      </c>
      <c r="P72" s="235">
        <v>0</v>
      </c>
      <c r="Q72" s="237">
        <v>0</v>
      </c>
      <c r="R72" s="235">
        <f>SUM(F72:Q72)</f>
        <v>0</v>
      </c>
      <c r="S72" s="235"/>
      <c r="T72" s="226"/>
    </row>
    <row r="73" spans="3:20" ht="31.5" x14ac:dyDescent="0.25">
      <c r="C73" s="232" t="s">
        <v>460</v>
      </c>
      <c r="D73" s="236">
        <v>0</v>
      </c>
      <c r="E73" s="236">
        <v>0</v>
      </c>
      <c r="F73" s="235">
        <v>0</v>
      </c>
      <c r="G73" s="235">
        <v>0</v>
      </c>
      <c r="H73" s="235"/>
      <c r="I73" s="235">
        <v>0</v>
      </c>
      <c r="J73" s="235"/>
      <c r="K73" s="235">
        <v>0</v>
      </c>
      <c r="L73" s="235">
        <v>0</v>
      </c>
      <c r="M73" s="235">
        <v>0</v>
      </c>
      <c r="N73" s="235">
        <v>0</v>
      </c>
      <c r="O73" s="235">
        <v>0</v>
      </c>
      <c r="P73" s="235"/>
      <c r="Q73" s="235"/>
      <c r="R73" s="235">
        <f>SUM(F73:Q73)</f>
        <v>0</v>
      </c>
      <c r="S73" s="235"/>
      <c r="T73" s="226"/>
    </row>
    <row r="74" spans="3:20" ht="31.5" x14ac:dyDescent="0.25">
      <c r="C74" s="232" t="s">
        <v>459</v>
      </c>
      <c r="D74" s="236">
        <v>0</v>
      </c>
      <c r="E74" s="236">
        <v>0</v>
      </c>
      <c r="F74" s="235">
        <v>0</v>
      </c>
      <c r="G74" s="235">
        <v>0</v>
      </c>
      <c r="H74" s="235">
        <v>0</v>
      </c>
      <c r="I74" s="235">
        <v>0</v>
      </c>
      <c r="J74" s="235">
        <v>0</v>
      </c>
      <c r="K74" s="235">
        <v>0</v>
      </c>
      <c r="L74" s="235">
        <v>0</v>
      </c>
      <c r="M74" s="235">
        <v>0</v>
      </c>
      <c r="N74" s="235">
        <v>0</v>
      </c>
      <c r="O74" s="235">
        <v>0</v>
      </c>
      <c r="P74" s="235"/>
      <c r="Q74" s="235"/>
      <c r="R74" s="235">
        <f>SUM(F74:Q74)</f>
        <v>0</v>
      </c>
      <c r="S74" s="235"/>
      <c r="T74" s="226"/>
    </row>
    <row r="75" spans="3:20" ht="15.75" x14ac:dyDescent="0.25">
      <c r="C75" s="234" t="s">
        <v>458</v>
      </c>
      <c r="D75" s="238">
        <f>D76+D77</f>
        <v>10000000</v>
      </c>
      <c r="E75" s="238">
        <f>E76+E77</f>
        <v>10000000</v>
      </c>
      <c r="F75" s="238">
        <f>+F76+F77</f>
        <v>6393049.9900000002</v>
      </c>
      <c r="G75" s="238">
        <f>G76+G77</f>
        <v>62105.55</v>
      </c>
      <c r="H75" s="238">
        <f>H76+H77</f>
        <v>0</v>
      </c>
      <c r="I75" s="238">
        <f>I76+I77</f>
        <v>0</v>
      </c>
      <c r="J75" s="238">
        <f>J76+J77</f>
        <v>464047.79</v>
      </c>
      <c r="K75" s="238">
        <f>K76+K77</f>
        <v>0</v>
      </c>
      <c r="L75" s="237">
        <v>0</v>
      </c>
      <c r="M75" s="237">
        <v>0</v>
      </c>
      <c r="N75" s="237">
        <v>0</v>
      </c>
      <c r="O75" s="237">
        <v>0</v>
      </c>
      <c r="P75" s="237">
        <v>0</v>
      </c>
      <c r="Q75" s="237">
        <v>0</v>
      </c>
      <c r="R75" s="237">
        <f>SUM(F75:Q75)</f>
        <v>6919203.3300000001</v>
      </c>
      <c r="S75" s="237"/>
      <c r="T75" s="226"/>
    </row>
    <row r="76" spans="3:20" ht="15.75" x14ac:dyDescent="0.25">
      <c r="C76" s="232" t="s">
        <v>457</v>
      </c>
      <c r="D76" s="236">
        <v>10000000</v>
      </c>
      <c r="E76" s="236">
        <v>10000000</v>
      </c>
      <c r="F76" s="214">
        <v>6393049.9900000002</v>
      </c>
      <c r="G76" s="214">
        <v>62105.55</v>
      </c>
      <c r="H76" s="214">
        <v>0</v>
      </c>
      <c r="I76" s="214">
        <v>0</v>
      </c>
      <c r="J76" s="214">
        <v>464047.79</v>
      </c>
      <c r="K76" s="214">
        <v>0</v>
      </c>
      <c r="L76" s="214">
        <v>0</v>
      </c>
      <c r="M76" s="214">
        <v>0</v>
      </c>
      <c r="N76" s="214">
        <v>0</v>
      </c>
      <c r="O76" s="214">
        <v>0</v>
      </c>
      <c r="P76" s="214"/>
      <c r="Q76" s="214"/>
      <c r="R76" s="214">
        <f>SUM(F76:Q76)</f>
        <v>6919203.3300000001</v>
      </c>
      <c r="S76" s="235"/>
      <c r="T76" s="226"/>
    </row>
    <row r="77" spans="3:20" ht="15.75" x14ac:dyDescent="0.25">
      <c r="C77" s="232" t="s">
        <v>456</v>
      </c>
      <c r="D77" s="231">
        <v>0</v>
      </c>
      <c r="E77" s="231">
        <v>0</v>
      </c>
      <c r="F77" s="214">
        <v>0</v>
      </c>
      <c r="G77" s="214">
        <v>0</v>
      </c>
      <c r="H77" s="214">
        <v>0</v>
      </c>
      <c r="I77" s="214">
        <v>0</v>
      </c>
      <c r="J77" s="214">
        <v>0</v>
      </c>
      <c r="K77" s="214">
        <v>0</v>
      </c>
      <c r="L77" s="214">
        <v>0</v>
      </c>
      <c r="M77" s="214">
        <v>0</v>
      </c>
      <c r="N77" s="214">
        <v>0</v>
      </c>
      <c r="O77" s="214">
        <v>0</v>
      </c>
      <c r="P77" s="214"/>
      <c r="Q77" s="214"/>
      <c r="R77" s="214">
        <f>SUM(F77:Q77)</f>
        <v>0</v>
      </c>
      <c r="S77" s="235"/>
      <c r="T77" s="226"/>
    </row>
    <row r="78" spans="3:20" ht="15.75" x14ac:dyDescent="0.25">
      <c r="C78" s="234" t="s">
        <v>455</v>
      </c>
      <c r="D78" s="233">
        <v>0</v>
      </c>
      <c r="E78" s="233">
        <v>0</v>
      </c>
      <c r="F78" s="214">
        <v>0</v>
      </c>
      <c r="G78" s="214">
        <v>0</v>
      </c>
      <c r="H78" s="214">
        <v>0</v>
      </c>
      <c r="I78" s="214">
        <v>0</v>
      </c>
      <c r="J78" s="214">
        <v>0</v>
      </c>
      <c r="K78" s="214">
        <v>0</v>
      </c>
      <c r="L78" s="214">
        <v>0</v>
      </c>
      <c r="M78" s="214">
        <v>0</v>
      </c>
      <c r="N78" s="214">
        <v>0</v>
      </c>
      <c r="O78" s="214">
        <v>0</v>
      </c>
      <c r="P78" s="214"/>
      <c r="Q78" s="214"/>
      <c r="R78" s="214">
        <f>SUM(F78:Q78)</f>
        <v>0</v>
      </c>
      <c r="S78" s="214"/>
      <c r="T78" s="226"/>
    </row>
    <row r="79" spans="3:20" ht="31.5" x14ac:dyDescent="0.25">
      <c r="C79" s="232" t="s">
        <v>454</v>
      </c>
      <c r="D79" s="231">
        <v>0</v>
      </c>
      <c r="E79" s="231">
        <v>0</v>
      </c>
      <c r="F79" s="230">
        <v>0</v>
      </c>
      <c r="G79" s="230">
        <v>0</v>
      </c>
      <c r="H79" s="230"/>
      <c r="I79" s="230">
        <v>0</v>
      </c>
      <c r="J79" s="230">
        <v>0</v>
      </c>
      <c r="K79" s="230">
        <v>0</v>
      </c>
      <c r="L79" s="230">
        <v>0</v>
      </c>
      <c r="M79" s="230">
        <v>0</v>
      </c>
      <c r="N79" s="230">
        <v>0</v>
      </c>
      <c r="O79" s="230">
        <v>0</v>
      </c>
      <c r="P79" s="230"/>
      <c r="Q79" s="230"/>
      <c r="R79" s="214">
        <f>SUM(F79:Q79)</f>
        <v>0</v>
      </c>
      <c r="S79" s="230"/>
      <c r="T79" s="226"/>
    </row>
    <row r="80" spans="3:20" ht="16.5" thickBot="1" x14ac:dyDescent="0.3">
      <c r="C80" s="229" t="s">
        <v>453</v>
      </c>
      <c r="D80" s="228">
        <f>D10+D16+D26+D36+D52+D62+D75</f>
        <v>1707625225</v>
      </c>
      <c r="E80" s="228">
        <f>E10+E16+E26+E36+E52+E62+E75</f>
        <v>1707625224.7999997</v>
      </c>
      <c r="F80" s="228">
        <f>F10+F16+F26+F36+F52+F62+F75</f>
        <v>102720704.30999999</v>
      </c>
      <c r="G80" s="228">
        <f>G10+G16+G26+G36+G52+G62+G75</f>
        <v>106138350.05000001</v>
      </c>
      <c r="H80" s="228">
        <f>H10+H16+H26+H36+H52+H62+H75</f>
        <v>132290699.60000001</v>
      </c>
      <c r="I80" s="228">
        <f>I10+I16+I26+I36+I52+I62+I75</f>
        <v>122688463.93000001</v>
      </c>
      <c r="J80" s="228">
        <f>J10+J16+J26+J36+J52+J62+J75</f>
        <v>149892254.01999998</v>
      </c>
      <c r="K80" s="228">
        <f>K10+K16+K26+K36+K52+K62+K75</f>
        <v>131175560.85999998</v>
      </c>
      <c r="L80" s="228">
        <f>L10+L16+L26+L36+L52+L62+L75</f>
        <v>111829788.73999999</v>
      </c>
      <c r="M80" s="228">
        <f>M10+M16+M26+M36+M52+M62+M75</f>
        <v>123452699.22</v>
      </c>
      <c r="N80" s="228">
        <f>+N75+N62+N52+N36+N26+N16+N10</f>
        <v>159219225.92000002</v>
      </c>
      <c r="O80" s="228">
        <f>+O75+O62+O52+O36+O26+O16+O10</f>
        <v>126189485.05</v>
      </c>
      <c r="P80" s="228">
        <f>+P75+P62+P52+P36+P26+P16+P10</f>
        <v>0</v>
      </c>
      <c r="Q80" s="228">
        <f>+Q75+Q62+Q52+Q36+Q26+Q16+Q10</f>
        <v>0</v>
      </c>
      <c r="R80" s="228">
        <f>+R75+R62+R52+R36+R26+R16+R10</f>
        <v>1265597231.6999998</v>
      </c>
      <c r="S80" s="227"/>
      <c r="T80" s="226"/>
    </row>
    <row r="81" spans="3:19" ht="48.75" customHeight="1" thickBot="1" x14ac:dyDescent="0.4">
      <c r="C81" s="220" t="s">
        <v>452</v>
      </c>
      <c r="E81" s="221"/>
      <c r="F81" s="225"/>
      <c r="G81" s="225"/>
      <c r="H81" s="225"/>
      <c r="I81" s="225"/>
      <c r="J81" s="225"/>
      <c r="K81" s="225"/>
      <c r="L81" s="221"/>
      <c r="M81" s="221"/>
      <c r="P81"/>
      <c r="Q81"/>
      <c r="R81" s="224"/>
      <c r="S81" s="224"/>
    </row>
    <row r="82" spans="3:19" ht="66.75" customHeight="1" thickBot="1" x14ac:dyDescent="0.4">
      <c r="C82" s="223" t="s">
        <v>451</v>
      </c>
      <c r="D82" s="222"/>
      <c r="F82" s="221"/>
      <c r="G82" s="221"/>
      <c r="H82" s="221"/>
      <c r="I82" s="221"/>
      <c r="J82" s="221"/>
      <c r="K82" s="221"/>
      <c r="L82" s="221"/>
      <c r="M82" s="221"/>
      <c r="P82"/>
      <c r="Q82"/>
    </row>
    <row r="83" spans="3:19" ht="126.75" customHeight="1" thickBot="1" x14ac:dyDescent="0.4">
      <c r="C83" s="220" t="s">
        <v>450</v>
      </c>
      <c r="I83" s="214"/>
      <c r="K83" s="219"/>
      <c r="P83"/>
      <c r="Q83"/>
    </row>
    <row r="84" spans="3:19" ht="39" customHeight="1" x14ac:dyDescent="0.35">
      <c r="C84" t="s">
        <v>449</v>
      </c>
      <c r="D84" s="218"/>
      <c r="E84" s="218"/>
      <c r="F84" s="218"/>
      <c r="G84" s="218"/>
      <c r="H84" s="218"/>
      <c r="I84" s="218"/>
      <c r="J84" s="218"/>
      <c r="K84" s="218"/>
      <c r="L84" s="218"/>
      <c r="M84" s="218"/>
      <c r="N84" s="218"/>
      <c r="O84" s="218"/>
      <c r="P84" s="218"/>
      <c r="Q84"/>
    </row>
    <row r="85" spans="3:19" x14ac:dyDescent="0.35">
      <c r="C85" s="217"/>
      <c r="D85" s="217"/>
      <c r="E85" s="217"/>
      <c r="F85" s="217"/>
      <c r="G85" s="217"/>
      <c r="H85" s="217"/>
      <c r="I85" s="217"/>
      <c r="J85" s="217"/>
      <c r="K85" s="217"/>
      <c r="L85" s="217"/>
      <c r="M85" s="217"/>
      <c r="N85" s="217"/>
      <c r="O85" s="217"/>
      <c r="P85" s="217"/>
      <c r="Q85"/>
    </row>
  </sheetData>
  <mergeCells count="10">
    <mergeCell ref="C85:P85"/>
    <mergeCell ref="C1:R1"/>
    <mergeCell ref="C2:R2"/>
    <mergeCell ref="C3:R3"/>
    <mergeCell ref="C4:R4"/>
    <mergeCell ref="C5:R5"/>
    <mergeCell ref="C7:C8"/>
    <mergeCell ref="D7:D8"/>
    <mergeCell ref="E7:E8"/>
    <mergeCell ref="F7:R7"/>
  </mergeCells>
  <pageMargins left="0.23622047244094491" right="0.23622047244094491" top="0.74803149606299213" bottom="0.74803149606299213" header="0.31496062992125984" footer="0.31496062992125984"/>
  <pageSetup paperSize="5" scale="50" fitToHeight="0" orientation="landscape" r:id="rId1"/>
  <rowBreaks count="1" manualBreakCount="1">
    <brk id="47" max="1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INGRESO Y EGRESO OCT. 2024</vt:lpstr>
      <vt:lpstr>Presup. Aprobado-Ejec OAI </vt:lpstr>
      <vt:lpstr>'INGRESO Y EGRESO OCT. 2024'!Área_de_impresión</vt:lpstr>
      <vt:lpstr>'Presup. Aprobado-Ejec OAI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ROBERTO VALLEJO GUZMAN</dc:creator>
  <cp:lastModifiedBy>MOISES ISSAIAS RICHARSON CAMPUSANO</cp:lastModifiedBy>
  <cp:lastPrinted>2024-10-15T17:01:49Z</cp:lastPrinted>
  <dcterms:created xsi:type="dcterms:W3CDTF">2023-05-08T22:14:21Z</dcterms:created>
  <dcterms:modified xsi:type="dcterms:W3CDTF">2024-11-18T19:27:16Z</dcterms:modified>
</cp:coreProperties>
</file>