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Documents\EVIDENCIAS DEL SUB-PORTAL\PLANIFICACIÓN\EJECUCIONES PRESUPUESTARIAS\2024\METAS FISICAS FINANCIERAS\"/>
    </mc:Choice>
  </mc:AlternateContent>
  <xr:revisionPtr revIDLastSave="0" documentId="8_{F4365022-CF5E-4B9F-ABFE-DBE7DD0B00C8}" xr6:coauthVersionLast="47" xr6:coauthVersionMax="47" xr10:uidLastSave="{00000000-0000-0000-0000-000000000000}"/>
  <bookViews>
    <workbookView xWindow="-120" yWindow="-120" windowWidth="29040" windowHeight="15840" firstSheet="1" activeTab="1" xr2:uid="{00000000-000D-0000-FFFF-FFFF00000000}"/>
  </bookViews>
  <sheets>
    <sheet name="5175" sheetId="1" state="hidden" r:id="rId1"/>
    <sheet name="Formulario (Programación)" sheetId="5" r:id="rId2"/>
    <sheet name="Validacion datos" sheetId="4" state="hidden" r:id="rId3"/>
  </sheets>
  <definedNames>
    <definedName name="_xlnm.Print_Area" localSheetId="1">'Formulario (Programación)'!$A$1:$J$80</definedName>
    <definedName name="_xlnm.Print_Titles" localSheetId="1">'Formulario (Programación)'!$1:$6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5" l="1"/>
  <c r="M51" i="5" l="1"/>
  <c r="M49" i="5"/>
  <c r="M47" i="5"/>
  <c r="S44" i="5" l="1"/>
  <c r="R44" i="5"/>
  <c r="J47" i="5"/>
  <c r="J46" i="5"/>
  <c r="J45" i="5"/>
  <c r="I44" i="5"/>
  <c r="T44" i="5"/>
  <c r="Q44" i="5"/>
  <c r="T47" i="5"/>
  <c r="T46" i="5"/>
  <c r="T45" i="5"/>
  <c r="S45" i="5"/>
  <c r="O46" i="5"/>
  <c r="O45" i="5"/>
  <c r="P46" i="5" l="1"/>
  <c r="P45" i="5"/>
  <c r="C22" i="5" l="1"/>
  <c r="J44" i="5" l="1"/>
  <c r="J43" i="5"/>
  <c r="I43" i="5"/>
  <c r="AH25" i="1" l="1"/>
</calcChain>
</file>

<file path=xl/sharedStrings.xml><?xml version="1.0" encoding="utf-8"?>
<sst xmlns="http://schemas.openxmlformats.org/spreadsheetml/2006/main" count="271" uniqueCount="235">
  <si>
    <t>Capítulo:</t>
  </si>
  <si>
    <t>I. ASPECTOS GENERALES:</t>
  </si>
  <si>
    <t>Misión:</t>
  </si>
  <si>
    <t>Visión:</t>
  </si>
  <si>
    <t>Eje estratégico:</t>
  </si>
  <si>
    <t>Objetivo general:</t>
  </si>
  <si>
    <t>Objetivo(s) específico(s):</t>
  </si>
  <si>
    <t xml:space="preserve">Nombre del programa: </t>
  </si>
  <si>
    <t xml:space="preserve">Cuadro: Desempeño financiero por programa </t>
  </si>
  <si>
    <t>Presupuesto Inicial</t>
  </si>
  <si>
    <t>Presupuesto vigente</t>
  </si>
  <si>
    <t>Presupuesto Ejecutado</t>
  </si>
  <si>
    <t>Porcentaje de Ejecución</t>
  </si>
  <si>
    <t/>
  </si>
  <si>
    <t xml:space="preserve"> Presupuesto Anual </t>
  </si>
  <si>
    <t>PRODUCTO</t>
  </si>
  <si>
    <t>UNIDAD DE MEDIDA</t>
  </si>
  <si>
    <t>Metas</t>
  </si>
  <si>
    <t xml:space="preserve">Monto Financiero </t>
  </si>
  <si>
    <t>Producto:</t>
  </si>
  <si>
    <t>Descripción del producto:</t>
  </si>
  <si>
    <t>Logros Alcanzados:</t>
  </si>
  <si>
    <t>Causas y justificación del desvío:</t>
  </si>
  <si>
    <t xml:space="preserve">FOMULACIÓN Y EJECUCIÓN SEMESTRAL DE LAS METAS </t>
  </si>
  <si>
    <t>Ejecución Semestral</t>
  </si>
  <si>
    <t>Ejecución Física Semestral 
(C)</t>
  </si>
  <si>
    <t>Ejecución Financiera Semestral
 (D)</t>
  </si>
  <si>
    <t>Beneficiarios del programa</t>
  </si>
  <si>
    <r>
      <t xml:space="preserve">V. </t>
    </r>
    <r>
      <rPr>
        <b/>
        <sz val="11"/>
        <color rgb="FF1F4E78"/>
        <rFont val="Century Gothic"/>
        <family val="2"/>
      </rPr>
      <t>ANÁLISIS DE LOS LOGROS Y DESVIACIONES:</t>
    </r>
  </si>
  <si>
    <r>
      <t xml:space="preserve">VI. </t>
    </r>
    <r>
      <rPr>
        <b/>
        <sz val="11"/>
        <color rgb="FF1F4E78"/>
        <rFont val="Century Gothic"/>
        <family val="2"/>
      </rPr>
      <t>OPORTUNIDADES DE MEJORA:</t>
    </r>
  </si>
  <si>
    <t>Descripción del programa</t>
  </si>
  <si>
    <t>Informe de evaluación semestral de las metas físicas-financieras</t>
  </si>
  <si>
    <t xml:space="preserve">II. CONTRIBUCIÓN A LA ESTRATEGIA NACIONAL DE DESARROLLO </t>
  </si>
  <si>
    <t>IV. FORMULACIÓN Y EJECUCIÓN FÍSICA-FINANCIERA DE LOS PRODUCTOS</t>
  </si>
  <si>
    <t xml:space="preserve">III. INFORMACIÓN DEL PROGRAMA: </t>
  </si>
  <si>
    <t>Logros alcanzados:</t>
  </si>
  <si>
    <t>Avance</t>
  </si>
  <si>
    <t>Metas
(A)</t>
  </si>
  <si>
    <t>Monto Financiero 
(B)</t>
  </si>
  <si>
    <t>Presupuesto Vigente</t>
  </si>
  <si>
    <t>Porcentaje de Ejecución (ejecutado/vigente)</t>
  </si>
  <si>
    <t>Línea(s) de acción:</t>
  </si>
  <si>
    <t>I -Información Instituciónal</t>
  </si>
  <si>
    <t>I.I - Completar los datos requeridos sobre la institución</t>
  </si>
  <si>
    <t>Capítulo</t>
  </si>
  <si>
    <t>II. Contribución a la Estrategia Nacional de Desarrollo</t>
  </si>
  <si>
    <t>Eje</t>
  </si>
  <si>
    <t>Objetivo General</t>
  </si>
  <si>
    <t>Objetivo Específico</t>
  </si>
  <si>
    <t>Indicador</t>
  </si>
  <si>
    <t>Producto</t>
  </si>
  <si>
    <t>1.1.1</t>
  </si>
  <si>
    <t>Imperio de la ley y seguridad ciudadana</t>
  </si>
  <si>
    <t>1.1.2</t>
  </si>
  <si>
    <t>Democracia participativa y ciudadanía responsable</t>
  </si>
  <si>
    <t>1.2.1</t>
  </si>
  <si>
    <t>Fortalecer el respeto a la ley y sancionar su incumplimiento a través de un sistema de administración de justicia accesible a toda la población, eficiente en el despacho judicial y ágil en los procesos judiciales</t>
  </si>
  <si>
    <t>Seguridad y convivencia pacífica</t>
  </si>
  <si>
    <t>1.2.2</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</si>
  <si>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</si>
  <si>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1.3.1</t>
  </si>
  <si>
    <t>Salud y seguridad social integral</t>
  </si>
  <si>
    <t>1.3.2</t>
  </si>
  <si>
    <t>Igualdad de derechos y oportunidades</t>
  </si>
  <si>
    <t>1.3.3</t>
  </si>
  <si>
    <t>Cohesión territorial</t>
  </si>
  <si>
    <t>1.4.1</t>
  </si>
  <si>
    <t>Garantizar la defensa de los intereses nacionales en los espacios terrestre, marítimo y aéreo</t>
  </si>
  <si>
    <t>Vivienda digna en entornos saludables</t>
  </si>
  <si>
    <t>1.4.2</t>
  </si>
  <si>
    <t>Cultura e identidad nacional en un mundo global</t>
  </si>
  <si>
    <t>2.1.1</t>
  </si>
  <si>
    <t>Implantar y garantizar un sistema educativo nacional de calidad</t>
  </si>
  <si>
    <t>Deportes y recreación física para el desarrollo humano</t>
  </si>
  <si>
    <t>2.1.2</t>
  </si>
  <si>
    <t>Universalizar la educación desde el nivel inicial hasta completar el nivel medio</t>
  </si>
  <si>
    <t>Economía articulada, innovadora y ambientalmente sostenible, con una estructura productiva que genera crecimiento alto y sostenido, con trabajo digno, que se inserta de forma competitiva en la economía global</t>
  </si>
  <si>
    <t>2.2.1</t>
  </si>
  <si>
    <t>Garantizar el derecho de la población al acceso a un modelo de atención integral, con calidad y calidez, que privilegie la promoción de la salud y la prevención de la enfermedad, mediante la consolidación del Sistema Nacional de Salud</t>
  </si>
  <si>
    <t>Energía confiable y ambientalmente sostenible</t>
  </si>
  <si>
    <t>2.2.2</t>
  </si>
  <si>
    <t>Universalizar el aseguramiento en salud para garantizar el acceso a servicios de salud y reducir el gasto de bolsillo</t>
  </si>
  <si>
    <t>Competitividad e innovavión en un ambiente favorable a la cooperación y la responsabilidad social</t>
  </si>
  <si>
    <t>2.2.3</t>
  </si>
  <si>
    <t>Garantizar un sistema universal, único y sostenible de Seguridad Social frente a los riesgos de vejez, discapacidad y sobrevivencia, integrando y transparentando los regímenes segmentados existentes, en conformidad con la ley 87-00</t>
  </si>
  <si>
    <t>Empleos suficientes y dignos</t>
  </si>
  <si>
    <t>2.3.1</t>
  </si>
  <si>
    <t>Construir una cultura de igualdad y equidad entre hombres y mujeres</t>
  </si>
  <si>
    <t>2.3.2</t>
  </si>
  <si>
    <t>Elevar el capital humano y social y las oportunidades enconómicas para la población en condiciones de pobreza, a fin de elvar su empleabilidad, capacidad de generación de ingresos y mejoría de las condiciones de vida.</t>
  </si>
  <si>
    <t>Manejo sostenible del medio ambiente</t>
  </si>
  <si>
    <t>2.3.3</t>
  </si>
  <si>
    <t>Disminuir la pobreza mediante un efectivo y eficiente sistema de protección social, que tome en cuenta las necesidades y vulnerabilidades a lo largo del ciclo de vida</t>
  </si>
  <si>
    <t>Eficaz gestión de riesgos para minimizar pérdidas humanas, económicas y ambientales.</t>
  </si>
  <si>
    <t>2.3.4</t>
  </si>
  <si>
    <t>2.3.5</t>
  </si>
  <si>
    <t>Proteger a la población adulta mayor, en particular aquella en condiciones de vulnerabilidad, e impulsar su inclusión económica y social</t>
  </si>
  <si>
    <t>2.3.6</t>
  </si>
  <si>
    <t>Proteger a las personas con discapacidad, en particular aquellas en condiciones de vulnerabilidad, e impulsar su inclusión económica y social</t>
  </si>
  <si>
    <t>2.3.7</t>
  </si>
  <si>
    <t>DESARROLLO INSTITUCIONAL</t>
  </si>
  <si>
    <t>2.3.8</t>
  </si>
  <si>
    <t>DESARROLLO SOCIAL</t>
  </si>
  <si>
    <t>2.4.1</t>
  </si>
  <si>
    <t>DESARROLLO PRODUCTIVO</t>
  </si>
  <si>
    <t>2.4.2</t>
  </si>
  <si>
    <t>DESARROLLO SOSTENIBLE</t>
  </si>
  <si>
    <t>2.4.3</t>
  </si>
  <si>
    <t>Promover el desarrollo sostenible de la zona fronteriza</t>
  </si>
  <si>
    <t>2.5.1</t>
  </si>
  <si>
    <t>2.5.2</t>
  </si>
  <si>
    <t>Garantizar el acceso universal a servicios de agua potable y saneamiento, provistos con calidad y eficiencia</t>
  </si>
  <si>
    <t>2.6.1</t>
  </si>
  <si>
    <t>Recuperar, promover y desarrollar los diferentes procesos y manifestaciones culturales que reafirman la identidad nacional, en un marco de participación, pluralidad, equidad de género y apertura al entorno regional y global</t>
  </si>
  <si>
    <t>2.6.2</t>
  </si>
  <si>
    <t>Promover el desarrollo de la industria cultural</t>
  </si>
  <si>
    <t>2.7.1</t>
  </si>
  <si>
    <t>Promover la cultura de práctica sistemática de actividades físicas y del deporte para elevar la calidad de vida</t>
  </si>
  <si>
    <t>3.1.1</t>
  </si>
  <si>
    <t>3.1.2</t>
  </si>
  <si>
    <t>3.1.3</t>
  </si>
  <si>
    <t>3.2.1</t>
  </si>
  <si>
    <t>3.2.2</t>
  </si>
  <si>
    <t>Garantizar un suministro de combustibles confiable, diversificado, a precios competitivos y en condiciones de sostenibilidad ambiental</t>
  </si>
  <si>
    <t>3.3.1</t>
  </si>
  <si>
    <t>Desarrollar un entorno regulador que asegure un funcionamiento ordenado de los mercados y un clima de inversión y negocios pro-competitivo en un marco de responsabilidad social</t>
  </si>
  <si>
    <t>3.3.2</t>
  </si>
  <si>
    <t>Consolidar el clima de paz laboral para apoyar la generación de empleo decente</t>
  </si>
  <si>
    <t>3.3.3</t>
  </si>
  <si>
    <t>Consolidar un sistema de educación superior de calidad, que responda a las necesidades del desarrollo de la Nación</t>
  </si>
  <si>
    <t>3.3.4</t>
  </si>
  <si>
    <t>3.3.5</t>
  </si>
  <si>
    <t>Lograr acceso universal y uso productivo de las tecnologías de la información y comunicación (TIC)</t>
  </si>
  <si>
    <t>3.3.6</t>
  </si>
  <si>
    <t>Expandir la cobertura y mejorar la calidad y competitividad de la infraestructura y servicios de transporte, logística, orientándolos a la integración del territorio, al apoyo del desarrollo productivo a la inserción competitiva en los mercados internacionales.</t>
  </si>
  <si>
    <t>3.3.7</t>
  </si>
  <si>
    <t>3.4.1</t>
  </si>
  <si>
    <t>Propiciar mayores niveles de inversión, tanto nacional como extranjera, en actividades de alto valor agregado y capacidad de generación de empleo decente</t>
  </si>
  <si>
    <t>3.4.2</t>
  </si>
  <si>
    <t>3.4.3</t>
  </si>
  <si>
    <t>Elevar la eficiencia, capacidad de inversión y productividad de las micro, pequeñas y medianas empresas (MIPYME).</t>
  </si>
  <si>
    <t>3.5.1</t>
  </si>
  <si>
    <t>Impulsar el desarrollo exportador sobre la base de una inserción competitiva en los mercados internacionales</t>
  </si>
  <si>
    <t>3.5.2</t>
  </si>
  <si>
    <t>Crear la infraestructura (física e institucional) de normalización, metrología, reglamentación técnica y acreditación, que garantice el cumplimiento de los requisitos de los mercados globales y un compromiso con la excelencia</t>
  </si>
  <si>
    <t>3.5.3</t>
  </si>
  <si>
    <t>Elevar la productividad, competitividad y sostenibilidad ambiental y financiera de las cadenas agroproductivas, a fin de contribuir a la seguridad alimentaria, aprovechar el potencial exportador y generar empleo e ingresos para la población rural</t>
  </si>
  <si>
    <t>3.5.4</t>
  </si>
  <si>
    <t>Desarrollar un sector manufacturero articulador del aparato productivo nacional, ambientalmente sostenible e integrado a los mercados globales con creciente escalamiento en las cadenas de valor</t>
  </si>
  <si>
    <t>3.5.5</t>
  </si>
  <si>
    <t>3.5.6</t>
  </si>
  <si>
    <t>Consolidar un entorno adecuado que incentive la inversión para el desarrollo sostenible del sector minero</t>
  </si>
  <si>
    <t>4.1.1</t>
  </si>
  <si>
    <t>Proteger y usar de forma sostenible los bienes y servicios de los ecosistemas, la bio-diversidad y el patrimonio natural de la nación, incluidos los recursos marinos</t>
  </si>
  <si>
    <t>4.1.2</t>
  </si>
  <si>
    <t>4.1.3</t>
  </si>
  <si>
    <t>4.1.4</t>
  </si>
  <si>
    <t>Gestionar el recurso agua de manera eficiente y sostenible, para garantizar la seguridad hídrica</t>
  </si>
  <si>
    <t>4.2.1</t>
  </si>
  <si>
    <t>4.3.1</t>
  </si>
  <si>
    <t>Reducir la vulnerabilidad, avanzar en la adaptación a los efectos del cambio climático y contribuir a la mitigación de sus causas</t>
  </si>
  <si>
    <t>Adecuada adaptación al cambio climático</t>
  </si>
  <si>
    <t>Estructura productiva sectorial y territorialmente adecuada, integrada competitivamente a la economía global y que aprovecha las oportunidades del mercado local.</t>
  </si>
  <si>
    <t>Educación de calidad para todos y todas</t>
  </si>
  <si>
    <t>Estructurar una administración pública eficiente que actúe con honestidad, transparencia y rendición de cuentas y se oriente a la obtención de resultados en beneficio de la sociedad y del desarrollo nacional y local</t>
  </si>
  <si>
    <t>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t>
  </si>
  <si>
    <t>Promover la calidad de la democracia, sus principios, instituciones y procedimientos, facilitando la participación institucional y organizada de la población y el ejercicio responsable de los derechos y deberes ciudadanos</t>
  </si>
  <si>
    <t>Promover la consolidación del sistema electoral y de partidos políticos para garantizar la actuación responsable, democrática y transparente de los actores e instituciones del sistema político</t>
  </si>
  <si>
    <t>Fortalecer las capacidades de control y fiscalización del Congreso Nacional para proteger los recursos públicos y asegurar su uso eficiente, eficaz y transparente</t>
  </si>
  <si>
    <t>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t>
  </si>
  <si>
    <t>Proteger a los niños, niñas, adolescentes y jóvenes desde la primera infancia para propiciar su desarrollo integral e inclusión social</t>
  </si>
  <si>
    <t>Ordenar los flujos migratorios conforme a las necesidades del desarrollo nacional</t>
  </si>
  <si>
    <t>Promover y proteger los derechos de la población dominicana en el exterior y propiciar la conservación de su identidad nacional</t>
  </si>
  <si>
    <t>Integrar la dimensión de la cohesión territorial en el diseño y la gestión de las políticas públicas</t>
  </si>
  <si>
    <t>Reducir la disparidad urbano-rural e interregional en el acceso a servicios y oportunidades económicas, mediante la promoción de un desarrollo territorial ordenado e inclusivo</t>
  </si>
  <si>
    <t>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t>
  </si>
  <si>
    <t>Garantizar la sostenibilidad macroeconómica</t>
  </si>
  <si>
    <t>Consolidar una gestión de las finanzas públicas sostenible, que asigne los recursos en función de las prioridades del desarrollo nacional y propicie una distribución equitativa de la renta nacional</t>
  </si>
  <si>
    <t>Consolidar un sistema financiero eficiente, solvente y profundo que apoye la generación de ahorro y su canalización al desarrollo productivo</t>
  </si>
  <si>
    <t>Asegurar un suministro confiable de electricidad, a precios competitivos y en condiciones de sostenibilidad financiera y ambiental</t>
  </si>
  <si>
    <t>Fortalecer el sistema nacional de ciencia, tecnoloíia e innovación para dea respuestas a las demandas económicas, sociales y culturales de la nación y propiciar la inserción en la sociedad y economía del conocimiento</t>
  </si>
  <si>
    <t>Convertir al país en un centro logístico regional, aprovechando sus ventajas de localización geográfica</t>
  </si>
  <si>
    <t>Consolidar el Sistema de Formación y Capacitación Continua para el Trabajo, a fin de acompañar al aparato productivo en su proceso de escalamiento de valor, facilitar la inserción en el mercado laboral y desarrollar capacidades emprendedoras</t>
  </si>
  <si>
    <t>Apoyar la competitividad, diversificación y sostenibilidad del sector turismo</t>
  </si>
  <si>
    <t>Promover la producción y el consumo sostenibles</t>
  </si>
  <si>
    <t>Desarrollar una gestión integral de desechos, sustancias contaminantes y fuentes de contaminación</t>
  </si>
  <si>
    <t>Desarrollar un eficaz sistema nacional de gestión integral de riesgos, con activa participación de las comunidades y gobiernos locales, que minimice los daños y posibilite la recuperación rápida y sostenible de las áreas y poblaciones afectadas</t>
  </si>
  <si>
    <t>Administración pública transparente, eficiente y orientada</t>
  </si>
  <si>
    <t>III. Información del Programa</t>
  </si>
  <si>
    <t>IV.I - Desempeño financiero</t>
  </si>
  <si>
    <t>IV. Formulación y Ejecución Física-Financiera</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</si>
  <si>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</si>
  <si>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</si>
  <si>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</si>
  <si>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</si>
  <si>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</si>
  <si>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r>
      <rPr>
        <b/>
        <sz val="10"/>
        <rFont val="Calibri"/>
        <family val="2"/>
      </rPr>
      <t>Nota:</t>
    </r>
    <r>
      <rPr>
        <sz val="10"/>
        <rFont val="Calibri"/>
        <family val="2"/>
      </rPr>
      <t xml:space="preserve"> llenar un formulario por programa</t>
    </r>
  </si>
  <si>
    <t xml:space="preserve">VI. I - De acuerdo a los eventos presentados durante la ejecución del producto, ¿qué aspecto puede mejorarse? </t>
  </si>
  <si>
    <t>(registrar las oportunidades de mejora identificadas)</t>
  </si>
  <si>
    <t>Nombre:</t>
  </si>
  <si>
    <t>Descripción:</t>
  </si>
  <si>
    <r>
      <t>Beneficiarios:</t>
    </r>
    <r>
      <rPr>
        <sz val="12"/>
        <color rgb="FF000000"/>
        <rFont val="Century Gothic"/>
        <family val="2"/>
      </rPr>
      <t xml:space="preserve"> </t>
    </r>
  </si>
  <si>
    <t>Misión</t>
  </si>
  <si>
    <t>Visión</t>
  </si>
  <si>
    <t>* Programación realizada internamente por la institución</t>
  </si>
  <si>
    <t>Física %
 G=E/C</t>
  </si>
  <si>
    <t>Financiero % 
H=F/D</t>
  </si>
  <si>
    <t>6116</t>
  </si>
  <si>
    <t xml:space="preserve">Competitividad e innovación en un ambiente favorable a la cooperación y la responsabilidad social </t>
  </si>
  <si>
    <t>Administración, Regularización y Fiscalización del Sistema Portuario Dominicano</t>
  </si>
  <si>
    <t xml:space="preserve">Navieras acceden a servicios portuarios públicos </t>
  </si>
  <si>
    <t xml:space="preserve"> Las Navieras y Usuarios </t>
  </si>
  <si>
    <t>Navieras acceden a servicios portuarios públicos</t>
  </si>
  <si>
    <t>Puertos privados y concesionados fiscalizados por la Autoridad Portuario Dominicano</t>
  </si>
  <si>
    <t>Llegadas de Buques</t>
  </si>
  <si>
    <t xml:space="preserve"> Somos la entidad que administra, regula y fiscaliza el sistema portuario nacional, cumpliendo las normas nacionales e internacionales, procurando un  desarrollo sostenible de la economía nacional y regional.</t>
  </si>
  <si>
    <t>Ser líder en la gestión portuaria regional, convirtiendo al país en un centro de servicios logísticos (HUB) interoceánico, generando capital social y desarrollo sostenible.</t>
  </si>
  <si>
    <t xml:space="preserve"> Una Economía articulada, innovadora y ambientalmente sostenible, con una estructura productiva que genera crecimiento alto y sostenido, con trabajo digno, que se inserta de forma competitiva en la economía global”.</t>
  </si>
  <si>
    <r>
      <rPr>
        <b/>
        <sz val="11"/>
        <color rgb="FF000000"/>
        <rFont val="Calibri"/>
        <family val="2"/>
        <scheme val="minor"/>
      </rPr>
      <t>3.3.7.1</t>
    </r>
    <r>
      <rPr>
        <sz val="11"/>
        <color rgb="FF000000"/>
        <rFont val="Calibri"/>
        <family val="2"/>
        <scheme val="minor"/>
      </rPr>
      <t xml:space="preserve"> Desarrollar el marco regulador que fomente la prestación, con calidad   mundial, de servicios logísticos internacionales.</t>
    </r>
  </si>
  <si>
    <t>Registro de la llegada de buques en los puertos públicos o estatales durante el período de evaluación, en comparación con las metas físicas-financieras programadas en el mismo período.</t>
  </si>
  <si>
    <t>Registro de la llegada de buques en los puertos privados y concesionados durante el período de evaluación, en comparación con las metas físicas-financieras programadas en el mismo período.</t>
  </si>
  <si>
    <t> 96 - Deuda Publica y Otras Operaciones Financieras</t>
  </si>
  <si>
    <t>N/A</t>
  </si>
  <si>
    <t> 98 - Administración de Contribuciones Especiales</t>
  </si>
  <si>
    <t>  99 - Administración de Activos, Pasivos y Transferencias</t>
  </si>
  <si>
    <t xml:space="preserve">Sí </t>
  </si>
  <si>
    <t>Meta Semestre
(C)</t>
  </si>
  <si>
    <t>Monto Programado Semestral  
(D)</t>
  </si>
  <si>
    <t>Ejecución Física Semestral 
(E)</t>
  </si>
  <si>
    <t>Ejecución Financiera Semestral
 (F)</t>
  </si>
  <si>
    <t>Programación Semestral*</t>
  </si>
  <si>
    <t xml:space="preserve">Causas y justificación del desvío: Para este primer semestre (enero - junio) se proyectó una llegada de 390 buques para lo cual se contabilizó un total de 856 buques, arrojando así una diferencia positiva de 466 buques. Siendo las principales categorías: cargueros, graneleros, tanqueros, y otros . Es preciso destacar que, este semestre fue  de gran crecimiento en los puertos, como es el caso del puerto de Puerto Plata y el puero de Manzanillo, producto de una mayor demanda de mercancias y a una entrada activa de buques para el nuevo proyecto (Muelle) que se está implementando. </t>
  </si>
  <si>
    <t xml:space="preserve">Causas y justificación del desvío: Para este periodo se proyectó una llegada de 2,396 buques para lo cual se contabilizó un total de 1,844 buques, arrojando así una diferencia negativa de 552 buques. Siendo las principales categorías: cargueros, los portacontenedores, tanqueros, Cruceros, graneleros , y otros. Es preciso destacar algunos factores de esta disminución es referida a la competencia de algunos barcos que descargan en Caucedo, asi como también barcos mas grandes con mas cargas, lo que disimuye la cantidad de embarcaciones. Otro factor no menos importante para este semestre fue la suspensión de embarcaciones debeido a las diferentes situaciones a nivel internacional y diversos fenómenos naturales en los Estados Unidos, lo que hizo que disminuyeran las entradas de buques al puerto Río Haina. </t>
  </si>
  <si>
    <t>Programación de Informe de Evaluación Trimestral de las Metas Físicas-Financieras                                                                              Julio - Diciembre 2024</t>
  </si>
  <si>
    <t>IV.II - Formulación y Ejecución Trimestral de las Metas por Producto   (Julio -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</si>
</sst>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409]#,##0.00;\-#,##0.00"/>
    <numFmt numFmtId="165" formatCode="[$-10409]0.00\ %"/>
    <numFmt numFmtId="166" formatCode="[$-10409]#,##0;\-#,##0"/>
    <numFmt numFmtId="167" formatCode="[$-10409]0\ %"/>
    <numFmt numFmtId="168" formatCode="[$-10409]0.00%"/>
  </numFmts>
  <fonts count="32" x14ac:knownFonts="1">
    <font>
      <sz val="11"/>
      <color rgb="FF000000"/>
      <name val="Calibri"/>
      <family val="2"/>
      <scheme val="minor"/>
    </font>
    <font>
      <sz val="11"/>
      <color theme="1"/>
      <name val="Calibri"/>
      <family val="2"/>
      <scheme val="minor"/>
    </font>
    <font>
      <sz val="11"/>
      <name val="Calibri"/>
      <family val="2"/>
    </font>
    <font>
      <b/>
      <sz val="11"/>
      <color rgb="FF000000"/>
      <name val="Century Gothic"/>
      <family val="2"/>
    </font>
    <font>
      <sz val="11"/>
      <color rgb="FF000000"/>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b/>
      <sz val="14"/>
      <color theme="4" tint="-0.499984740745262"/>
      <name val="Century Gothic"/>
      <family val="2"/>
    </font>
    <font>
      <sz val="11"/>
      <color theme="4" tint="-0.499984740745262"/>
      <name val="Calibri"/>
      <family val="2"/>
    </font>
    <font>
      <sz val="10"/>
      <name val="Calibri"/>
      <family val="2"/>
    </font>
    <font>
      <sz val="12"/>
      <color rgb="FF000000"/>
      <name val="Century Gothic"/>
      <family val="2"/>
    </font>
    <font>
      <b/>
      <sz val="11"/>
      <color rgb="FF1F4E78"/>
      <name val="Calibri"/>
      <family val="2"/>
    </font>
    <font>
      <b/>
      <sz val="10"/>
      <color rgb="FF000000"/>
      <name val="Calibri"/>
      <family val="2"/>
    </font>
    <font>
      <sz val="11"/>
      <color rgb="FF000000"/>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1"/>
      <color rgb="FF000000"/>
      <name val="Calibri"/>
      <family val="2"/>
      <scheme val="minor"/>
    </font>
    <font>
      <sz val="8"/>
      <color theme="1"/>
      <name val="Calibri"/>
      <family val="2"/>
      <scheme val="minor"/>
    </font>
    <font>
      <sz val="9"/>
      <name val="Calibri"/>
      <family val="2"/>
    </font>
    <font>
      <b/>
      <sz val="11"/>
      <color rgb="FF000000"/>
      <name val="Calibri"/>
      <family val="2"/>
    </font>
    <font>
      <b/>
      <sz val="11"/>
      <color theme="0"/>
      <name val="Century Gothic"/>
      <family val="2"/>
    </font>
    <font>
      <b/>
      <sz val="10"/>
      <name val="Calibri"/>
      <family val="2"/>
    </font>
    <font>
      <b/>
      <sz val="11"/>
      <name val="Calibri"/>
      <family val="2"/>
    </font>
  </fonts>
  <fills count="14">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CDCDC"/>
        <bgColor rgb="FFDCDCDC"/>
      </patternFill>
    </fill>
    <fill>
      <patternFill patternType="solid">
        <fgColor theme="8" tint="0.59999389629810485"/>
        <bgColor rgb="FFDDEBF7"/>
      </patternFill>
    </fill>
    <fill>
      <patternFill patternType="solid">
        <fgColor theme="8" tint="0.59999389629810485"/>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rgb="FFFFFF00"/>
        <bgColor rgb="FFF5F5F5"/>
      </patternFill>
    </fill>
  </fills>
  <borders count="33">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top style="medium">
        <color indexed="64"/>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medium">
        <color indexed="64"/>
      </top>
      <bottom/>
      <diagonal/>
    </border>
  </borders>
  <cellStyleXfs count="4">
    <xf numFmtId="0" fontId="0" fillId="0" borderId="0"/>
    <xf numFmtId="43" fontId="18" fillId="0" borderId="0" applyFont="0" applyFill="0" applyBorder="0" applyAlignment="0" applyProtection="0"/>
    <xf numFmtId="9" fontId="18" fillId="0" borderId="0" applyFont="0" applyFill="0" applyBorder="0" applyAlignment="0" applyProtection="0"/>
    <xf numFmtId="0" fontId="1" fillId="0" borderId="0"/>
  </cellStyleXfs>
  <cellXfs count="162">
    <xf numFmtId="0" fontId="0" fillId="0" borderId="0" xfId="0"/>
    <xf numFmtId="0" fontId="2" fillId="0" borderId="0" xfId="0" applyFont="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0" fillId="0" borderId="0" xfId="0" applyProtection="1">
      <protection locked="0"/>
    </xf>
    <xf numFmtId="0" fontId="24" fillId="0" borderId="20" xfId="0" applyFont="1" applyBorder="1" applyAlignment="1" applyProtection="1">
      <alignment horizontal="center" vertical="center" wrapText="1"/>
      <protection locked="0"/>
    </xf>
    <xf numFmtId="0" fontId="1" fillId="0" borderId="0" xfId="3"/>
    <xf numFmtId="0" fontId="19" fillId="0" borderId="0" xfId="3" applyFont="1"/>
    <xf numFmtId="0" fontId="1" fillId="0" borderId="0" xfId="3" applyAlignment="1">
      <alignment vertical="center" wrapText="1"/>
    </xf>
    <xf numFmtId="0" fontId="1" fillId="0" borderId="23" xfId="3" applyBorder="1"/>
    <xf numFmtId="0" fontId="19" fillId="0" borderId="23" xfId="3" applyFont="1" applyBorder="1" applyAlignment="1">
      <alignment vertical="center" wrapText="1"/>
    </xf>
    <xf numFmtId="0" fontId="1" fillId="0" borderId="23" xfId="3" applyBorder="1" applyAlignment="1">
      <alignment horizontal="center" vertical="center"/>
    </xf>
    <xf numFmtId="0" fontId="1" fillId="0" borderId="23" xfId="3" applyBorder="1" applyAlignment="1">
      <alignment vertical="center" wrapText="1"/>
    </xf>
    <xf numFmtId="0" fontId="19" fillId="0" borderId="23" xfId="3" applyFont="1" applyBorder="1"/>
    <xf numFmtId="0" fontId="25" fillId="0" borderId="8" xfId="0" applyFont="1" applyBorder="1" applyAlignment="1">
      <alignment vertical="center"/>
    </xf>
    <xf numFmtId="0" fontId="0" fillId="0" borderId="8" xfId="0" applyBorder="1" applyProtection="1">
      <protection locked="0"/>
    </xf>
    <xf numFmtId="0" fontId="0" fillId="0" borderId="9" xfId="0" applyBorder="1" applyProtection="1">
      <protection locked="0"/>
    </xf>
    <xf numFmtId="0" fontId="0" fillId="0" borderId="8" xfId="0" applyBorder="1"/>
    <xf numFmtId="0" fontId="25" fillId="0" borderId="8" xfId="0" applyFont="1" applyBorder="1" applyAlignment="1">
      <alignment vertical="center" wrapText="1"/>
    </xf>
    <xf numFmtId="0" fontId="0" fillId="0" borderId="9" xfId="0" applyBorder="1"/>
    <xf numFmtId="0" fontId="27" fillId="0" borderId="26" xfId="0" applyFont="1" applyBorder="1" applyAlignment="1" applyProtection="1">
      <alignment vertical="top" wrapText="1"/>
      <protection locked="0"/>
    </xf>
    <xf numFmtId="0" fontId="27" fillId="0" borderId="23" xfId="0" applyFont="1" applyBorder="1" applyAlignment="1" applyProtection="1">
      <alignment vertical="top" wrapText="1"/>
      <protection locked="0"/>
    </xf>
    <xf numFmtId="166" fontId="27" fillId="0" borderId="23" xfId="0" applyNumberFormat="1" applyFont="1" applyBorder="1" applyAlignment="1" applyProtection="1">
      <alignment horizontal="center" vertical="center" wrapText="1" readingOrder="1"/>
      <protection locked="0"/>
    </xf>
    <xf numFmtId="164" fontId="27" fillId="0" borderId="23" xfId="0" applyNumberFormat="1" applyFont="1" applyBorder="1" applyAlignment="1" applyProtection="1">
      <alignment horizontal="center" vertical="center" wrapText="1" readingOrder="1"/>
      <protection locked="0"/>
    </xf>
    <xf numFmtId="166" fontId="27" fillId="0" borderId="23" xfId="0" applyNumberFormat="1" applyFont="1" applyBorder="1" applyAlignment="1" applyProtection="1">
      <alignment horizontal="center" vertical="center" wrapText="1"/>
      <protection locked="0"/>
    </xf>
    <xf numFmtId="0" fontId="24" fillId="10" borderId="20" xfId="0" applyFont="1" applyFill="1" applyBorder="1" applyAlignment="1">
      <alignment horizontal="center" wrapText="1"/>
    </xf>
    <xf numFmtId="0" fontId="24" fillId="10" borderId="20" xfId="0" applyFont="1" applyFill="1" applyBorder="1" applyAlignment="1">
      <alignment horizontal="center" vertical="center"/>
    </xf>
    <xf numFmtId="0" fontId="17" fillId="11" borderId="26" xfId="0" applyFont="1" applyFill="1" applyBorder="1" applyAlignment="1">
      <alignment horizontal="center" vertical="center" wrapText="1" readingOrder="1"/>
    </xf>
    <xf numFmtId="0" fontId="17" fillId="11" borderId="23" xfId="0" applyFont="1" applyFill="1" applyBorder="1" applyAlignment="1">
      <alignment horizontal="center" vertical="center" wrapText="1" readingOrder="1"/>
    </xf>
    <xf numFmtId="0" fontId="17" fillId="11" borderId="27" xfId="0" applyFont="1" applyFill="1" applyBorder="1" applyAlignment="1">
      <alignment horizontal="center" vertical="center" wrapText="1" readingOrder="1"/>
    </xf>
    <xf numFmtId="10" fontId="27" fillId="12" borderId="23" xfId="2" applyNumberFormat="1" applyFont="1" applyFill="1" applyBorder="1" applyAlignment="1">
      <alignment horizontal="center" vertical="center" wrapText="1" readingOrder="1"/>
    </xf>
    <xf numFmtId="168" fontId="27" fillId="12" borderId="27" xfId="0" applyNumberFormat="1" applyFont="1" applyFill="1" applyBorder="1" applyAlignment="1">
      <alignment horizontal="center" vertical="center" wrapText="1" readingOrder="1"/>
    </xf>
    <xf numFmtId="0" fontId="20" fillId="0" borderId="28" xfId="0" applyFont="1" applyBorder="1" applyAlignment="1">
      <alignment vertical="top" wrapText="1"/>
    </xf>
    <xf numFmtId="0" fontId="20" fillId="0" borderId="14" xfId="0" applyFont="1" applyBorder="1" applyAlignment="1">
      <alignment vertical="top" wrapText="1"/>
    </xf>
    <xf numFmtId="0" fontId="20" fillId="0" borderId="16" xfId="0" applyFont="1" applyBorder="1" applyAlignment="1">
      <alignment vertical="top" wrapText="1"/>
    </xf>
    <xf numFmtId="0" fontId="14" fillId="0" borderId="0" xfId="0" applyFont="1"/>
    <xf numFmtId="0" fontId="17" fillId="13" borderId="23" xfId="0" applyFont="1" applyFill="1" applyBorder="1" applyAlignment="1">
      <alignment horizontal="center" vertical="center" wrapText="1" readingOrder="1"/>
    </xf>
    <xf numFmtId="39" fontId="2" fillId="0" borderId="0" xfId="0" applyNumberFormat="1" applyFont="1"/>
    <xf numFmtId="43" fontId="2" fillId="0" borderId="0" xfId="1" applyFont="1"/>
    <xf numFmtId="0" fontId="2" fillId="0" borderId="19" xfId="0" applyFont="1" applyBorder="1"/>
    <xf numFmtId="43" fontId="2" fillId="0" borderId="19" xfId="1" applyFont="1" applyBorder="1"/>
    <xf numFmtId="17" fontId="2" fillId="0" borderId="0" xfId="0" applyNumberFormat="1" applyFont="1"/>
    <xf numFmtId="43" fontId="2" fillId="0" borderId="0" xfId="0" applyNumberFormat="1" applyFont="1"/>
    <xf numFmtId="1" fontId="2" fillId="0" borderId="0" xfId="0" applyNumberFormat="1" applyFont="1"/>
    <xf numFmtId="164" fontId="27" fillId="0" borderId="23" xfId="0" applyNumberFormat="1" applyFont="1" applyBorder="1" applyAlignment="1" applyProtection="1">
      <alignment horizontal="center" vertical="center" wrapText="1"/>
      <protection locked="0"/>
    </xf>
    <xf numFmtId="0" fontId="2" fillId="0" borderId="0" xfId="0" applyFont="1" applyAlignment="1">
      <alignment vertical="center"/>
    </xf>
    <xf numFmtId="43" fontId="27" fillId="0" borderId="23" xfId="1" applyFont="1" applyBorder="1" applyAlignment="1" applyProtection="1">
      <alignment horizontal="center" vertical="center" wrapText="1" readingOrder="1"/>
      <protection locked="0"/>
    </xf>
    <xf numFmtId="0" fontId="12" fillId="5" borderId="5" xfId="0" applyFont="1" applyFill="1" applyBorder="1" applyAlignment="1">
      <alignment horizontal="center" vertical="center" wrapText="1" readingOrder="1"/>
    </xf>
    <xf numFmtId="0" fontId="13" fillId="6" borderId="6" xfId="0" applyFont="1" applyFill="1" applyBorder="1" applyAlignment="1">
      <alignment vertical="center"/>
    </xf>
    <xf numFmtId="0" fontId="3" fillId="0" borderId="8" xfId="0" applyFont="1" applyBorder="1" applyAlignment="1">
      <alignment vertical="center" wrapText="1" readingOrder="1"/>
    </xf>
    <xf numFmtId="0" fontId="2" fillId="0" borderId="0" xfId="0" applyFont="1" applyAlignment="1">
      <alignment vertical="center"/>
    </xf>
    <xf numFmtId="0" fontId="4" fillId="0" borderId="0" xfId="0" applyFont="1" applyAlignment="1">
      <alignment vertical="top" wrapText="1" readingOrder="1"/>
    </xf>
    <xf numFmtId="0" fontId="2" fillId="0" borderId="0" xfId="0" applyFont="1"/>
    <xf numFmtId="0" fontId="4" fillId="0" borderId="0" xfId="0" applyFont="1" applyAlignment="1">
      <alignment horizontal="justify" vertical="top" wrapText="1" readingOrder="1"/>
    </xf>
    <xf numFmtId="0" fontId="2" fillId="0" borderId="0" xfId="0" applyFont="1" applyAlignment="1">
      <alignment horizontal="justify"/>
    </xf>
    <xf numFmtId="0" fontId="5" fillId="2" borderId="0" xfId="0" applyFont="1" applyFill="1" applyAlignment="1">
      <alignment vertical="top" wrapText="1" readingOrder="1"/>
    </xf>
    <xf numFmtId="0" fontId="3" fillId="0" borderId="0" xfId="0" applyFont="1" applyAlignment="1">
      <alignment vertical="top" wrapText="1" readingOrder="1"/>
    </xf>
    <xf numFmtId="0" fontId="4" fillId="0" borderId="8" xfId="0" applyFont="1" applyBorder="1" applyAlignment="1">
      <alignment horizontal="justify" vertical="top" wrapText="1" readingOrder="1"/>
    </xf>
    <xf numFmtId="0" fontId="7" fillId="0" borderId="1" xfId="0" applyFont="1" applyBorder="1" applyAlignment="1">
      <alignment horizontal="center" vertical="center" wrapText="1" readingOrder="1"/>
    </xf>
    <xf numFmtId="0" fontId="2" fillId="0" borderId="2" xfId="0" applyFont="1" applyBorder="1" applyAlignment="1">
      <alignment vertical="top" wrapText="1"/>
    </xf>
    <xf numFmtId="0" fontId="2" fillId="0" borderId="3" xfId="0" applyFont="1" applyBorder="1" applyAlignment="1">
      <alignment vertical="top" wrapText="1"/>
    </xf>
    <xf numFmtId="0" fontId="6" fillId="0" borderId="1" xfId="0" applyFont="1" applyBorder="1" applyAlignment="1">
      <alignment horizontal="center" vertical="top" wrapText="1" readingOrder="1"/>
    </xf>
    <xf numFmtId="164" fontId="8" fillId="0" borderId="1" xfId="0" applyNumberFormat="1" applyFont="1" applyBorder="1" applyAlignment="1">
      <alignment horizontal="center" vertical="center" wrapText="1" readingOrder="1"/>
    </xf>
    <xf numFmtId="165" fontId="8" fillId="0" borderId="1" xfId="0" applyNumberFormat="1" applyFont="1" applyBorder="1" applyAlignment="1">
      <alignment horizontal="center" vertical="center" wrapText="1" readingOrder="1"/>
    </xf>
    <xf numFmtId="0" fontId="6" fillId="2" borderId="1" xfId="0" applyFont="1" applyFill="1" applyBorder="1" applyAlignment="1">
      <alignment horizontal="center" vertical="top" wrapText="1" readingOrder="1"/>
    </xf>
    <xf numFmtId="0" fontId="10" fillId="3" borderId="1" xfId="0" applyFont="1" applyFill="1" applyBorder="1" applyAlignment="1">
      <alignment horizontal="center" vertical="center" wrapText="1" readingOrder="1"/>
    </xf>
    <xf numFmtId="0" fontId="10" fillId="3" borderId="4" xfId="0" applyFont="1" applyFill="1" applyBorder="1" applyAlignment="1">
      <alignment horizontal="center" vertical="center" wrapText="1" readingOrder="1"/>
    </xf>
    <xf numFmtId="0" fontId="10" fillId="3" borderId="2" xfId="0" applyFont="1" applyFill="1" applyBorder="1" applyAlignment="1">
      <alignment horizontal="center" vertical="center" wrapText="1" readingOrder="1"/>
    </xf>
    <xf numFmtId="0" fontId="10" fillId="3" borderId="3" xfId="0" applyFont="1" applyFill="1" applyBorder="1" applyAlignment="1">
      <alignment horizontal="center" vertical="center" wrapText="1" readingOrder="1"/>
    </xf>
    <xf numFmtId="0" fontId="9" fillId="3" borderId="1" xfId="0" applyFont="1" applyFill="1" applyBorder="1" applyAlignment="1">
      <alignment horizontal="center" vertical="center" wrapText="1" readingOrder="1"/>
    </xf>
    <xf numFmtId="0" fontId="9" fillId="3" borderId="4" xfId="0" applyFont="1" applyFill="1" applyBorder="1" applyAlignment="1">
      <alignment horizontal="center" vertical="center" wrapText="1" readingOrder="1"/>
    </xf>
    <xf numFmtId="0" fontId="9" fillId="3" borderId="2" xfId="0" applyFont="1" applyFill="1" applyBorder="1" applyAlignment="1">
      <alignment horizontal="center" vertical="center" wrapText="1" readingOrder="1"/>
    </xf>
    <xf numFmtId="0" fontId="9" fillId="3" borderId="3" xfId="0" applyFont="1" applyFill="1" applyBorder="1" applyAlignment="1">
      <alignment horizontal="center" vertical="center" wrapText="1" readingOrder="1"/>
    </xf>
    <xf numFmtId="0" fontId="11" fillId="0" borderId="1" xfId="0" applyFont="1" applyBorder="1" applyAlignment="1">
      <alignment horizontal="left" vertical="center" wrapText="1" readingOrder="1"/>
    </xf>
    <xf numFmtId="0" fontId="11" fillId="0" borderId="4" xfId="0" applyFont="1" applyBorder="1" applyAlignment="1">
      <alignment horizontal="left" vertical="center" wrapText="1" readingOrder="1"/>
    </xf>
    <xf numFmtId="0" fontId="11" fillId="0" borderId="2" xfId="0" applyFont="1" applyBorder="1" applyAlignment="1">
      <alignment horizontal="left" vertical="center" wrapText="1" readingOrder="1"/>
    </xf>
    <xf numFmtId="0" fontId="11" fillId="0" borderId="3" xfId="0" applyFont="1" applyBorder="1" applyAlignment="1">
      <alignment horizontal="left" vertical="center" wrapText="1" readingOrder="1"/>
    </xf>
    <xf numFmtId="166" fontId="11" fillId="0" borderId="1" xfId="0" applyNumberFormat="1" applyFont="1" applyBorder="1" applyAlignment="1">
      <alignment horizontal="center" vertical="center" wrapText="1" readingOrder="1"/>
    </xf>
    <xf numFmtId="166" fontId="2" fillId="0" borderId="3" xfId="0" applyNumberFormat="1" applyFont="1" applyBorder="1" applyAlignment="1">
      <alignment vertical="top" wrapText="1"/>
    </xf>
    <xf numFmtId="166" fontId="11" fillId="0" borderId="4" xfId="0" applyNumberFormat="1" applyFont="1" applyBorder="1" applyAlignment="1">
      <alignment horizontal="center" vertical="center" wrapText="1" readingOrder="1"/>
    </xf>
    <xf numFmtId="166" fontId="11" fillId="0" borderId="3" xfId="0" applyNumberFormat="1" applyFont="1" applyBorder="1" applyAlignment="1">
      <alignment horizontal="center" vertical="center" wrapText="1" readingOrder="1"/>
    </xf>
    <xf numFmtId="167" fontId="11" fillId="0" borderId="1" xfId="0" applyNumberFormat="1" applyFont="1" applyBorder="1" applyAlignment="1">
      <alignment horizontal="center" vertical="center" wrapText="1" readingOrder="1"/>
    </xf>
    <xf numFmtId="167" fontId="2" fillId="0" borderId="2" xfId="0" applyNumberFormat="1" applyFont="1" applyBorder="1" applyAlignment="1">
      <alignment vertical="top" wrapText="1"/>
    </xf>
    <xf numFmtId="167" fontId="2" fillId="0" borderId="3" xfId="0" applyNumberFormat="1" applyFont="1" applyBorder="1" applyAlignment="1">
      <alignment vertical="top" wrapText="1"/>
    </xf>
    <xf numFmtId="168" fontId="11" fillId="0" borderId="1" xfId="0" applyNumberFormat="1" applyFont="1" applyBorder="1" applyAlignment="1">
      <alignment horizontal="center" vertical="center" wrapText="1" readingOrder="1"/>
    </xf>
    <xf numFmtId="165" fontId="11" fillId="0" borderId="1" xfId="0" applyNumberFormat="1" applyFont="1" applyBorder="1" applyAlignment="1">
      <alignment horizontal="center" vertical="center" wrapText="1" readingOrder="1"/>
    </xf>
    <xf numFmtId="0" fontId="3" fillId="4" borderId="0" xfId="0" applyFont="1" applyFill="1" applyAlignment="1">
      <alignment vertical="top" wrapText="1" readingOrder="1"/>
    </xf>
    <xf numFmtId="0" fontId="2" fillId="0" borderId="9" xfId="0" applyFont="1" applyBorder="1"/>
    <xf numFmtId="0" fontId="2" fillId="0" borderId="9" xfId="0" applyFont="1" applyBorder="1" applyAlignment="1">
      <alignment horizontal="justify"/>
    </xf>
    <xf numFmtId="0" fontId="4" fillId="0" borderId="11" xfId="0" applyFont="1" applyBorder="1" applyAlignment="1">
      <alignment horizontal="justify" vertical="top" wrapText="1" readingOrder="1"/>
    </xf>
    <xf numFmtId="0" fontId="2" fillId="0" borderId="11" xfId="0" applyFont="1" applyBorder="1" applyAlignment="1">
      <alignment horizontal="justify"/>
    </xf>
    <xf numFmtId="0" fontId="2" fillId="0" borderId="12" xfId="0" applyFont="1" applyBorder="1" applyAlignment="1">
      <alignment horizontal="justify"/>
    </xf>
    <xf numFmtId="0" fontId="0" fillId="0" borderId="24" xfId="0" applyBorder="1" applyAlignment="1">
      <alignment horizontal="center"/>
    </xf>
    <xf numFmtId="0" fontId="0" fillId="0" borderId="13"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1" fillId="0" borderId="28"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0" xfId="0" applyFont="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0" fillId="0" borderId="0" xfId="0"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24" fillId="10" borderId="19" xfId="0" applyFont="1" applyFill="1" applyBorder="1" applyAlignment="1">
      <alignment horizontal="center" vertical="center" wrapText="1"/>
    </xf>
    <xf numFmtId="0" fontId="0" fillId="7" borderId="8" xfId="0" applyFill="1" applyBorder="1" applyAlignment="1">
      <alignment horizontal="center"/>
    </xf>
    <xf numFmtId="0" fontId="0" fillId="7" borderId="0" xfId="0" applyFill="1" applyAlignment="1">
      <alignment horizontal="center"/>
    </xf>
    <xf numFmtId="0" fontId="0" fillId="7" borderId="9" xfId="0"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2" fillId="8" borderId="8" xfId="0" applyFont="1" applyFill="1" applyBorder="1" applyAlignment="1">
      <alignment horizontal="left" vertical="center"/>
    </xf>
    <xf numFmtId="0" fontId="22" fillId="8" borderId="0" xfId="0" applyFont="1" applyFill="1" applyAlignment="1">
      <alignment horizontal="left" vertical="center"/>
    </xf>
    <xf numFmtId="0" fontId="22" fillId="8" borderId="9" xfId="0" applyFont="1" applyFill="1" applyBorder="1" applyAlignment="1">
      <alignment horizontal="left" vertical="center"/>
    </xf>
    <xf numFmtId="0" fontId="23" fillId="9" borderId="8" xfId="0" applyFont="1" applyFill="1" applyBorder="1" applyAlignment="1">
      <alignment horizontal="left" vertical="center"/>
    </xf>
    <xf numFmtId="0" fontId="23" fillId="9" borderId="0" xfId="0" applyFont="1" applyFill="1" applyAlignment="1">
      <alignment horizontal="left" vertical="center"/>
    </xf>
    <xf numFmtId="0" fontId="23" fillId="9" borderId="9" xfId="0" applyFont="1" applyFill="1" applyBorder="1" applyAlignment="1">
      <alignment horizontal="left" vertical="center"/>
    </xf>
    <xf numFmtId="0" fontId="0" fillId="0" borderId="8" xfId="0" applyBorder="1" applyAlignment="1" applyProtection="1">
      <alignment horizontal="center"/>
      <protection locked="0"/>
    </xf>
    <xf numFmtId="0" fontId="0" fillId="0" borderId="0" xfId="0" applyAlignment="1" applyProtection="1">
      <alignment horizontal="center"/>
      <protection locked="0"/>
    </xf>
    <xf numFmtId="0" fontId="0" fillId="0" borderId="9" xfId="0" applyBorder="1" applyAlignment="1" applyProtection="1">
      <alignment horizontal="center"/>
      <protection locked="0"/>
    </xf>
    <xf numFmtId="49" fontId="24" fillId="0" borderId="20" xfId="0" quotePrefix="1" applyNumberFormat="1" applyFont="1" applyBorder="1" applyAlignment="1" applyProtection="1">
      <alignment horizontal="left" vertical="center" wrapText="1"/>
      <protection locked="0"/>
    </xf>
    <xf numFmtId="49" fontId="24" fillId="0" borderId="21" xfId="0" quotePrefix="1" applyNumberFormat="1" applyFont="1" applyBorder="1" applyAlignment="1" applyProtection="1">
      <alignment horizontal="left" vertical="center" wrapText="1"/>
      <protection locked="0"/>
    </xf>
    <xf numFmtId="49" fontId="24" fillId="0" borderId="22" xfId="0" quotePrefix="1" applyNumberFormat="1" applyFont="1" applyBorder="1" applyAlignment="1" applyProtection="1">
      <alignment horizontal="left" vertical="center" wrapText="1"/>
      <protection locked="0"/>
    </xf>
    <xf numFmtId="0" fontId="0" fillId="0" borderId="0" xfId="1" applyNumberFormat="1" applyFont="1" applyAlignment="1" applyProtection="1">
      <alignment horizontal="left" vertical="top" wrapText="1"/>
      <protection locked="0"/>
    </xf>
    <xf numFmtId="0" fontId="0" fillId="0" borderId="9" xfId="1" applyNumberFormat="1" applyFont="1" applyBorder="1" applyAlignment="1" applyProtection="1">
      <alignment horizontal="left" vertical="top" wrapText="1"/>
      <protection locked="0"/>
    </xf>
    <xf numFmtId="0" fontId="26" fillId="10" borderId="19" xfId="0" applyFont="1" applyFill="1" applyBorder="1" applyAlignment="1">
      <alignment horizontal="center" vertical="center" wrapText="1"/>
    </xf>
    <xf numFmtId="0" fontId="0" fillId="0" borderId="0" xfId="0" applyAlignment="1" applyProtection="1">
      <alignment horizontal="left" vertical="center" wrapText="1" readingOrder="1"/>
      <protection locked="0"/>
    </xf>
    <xf numFmtId="0" fontId="0" fillId="0" borderId="9" xfId="0" applyBorder="1" applyAlignment="1" applyProtection="1">
      <alignment horizontal="left" vertical="center" wrapText="1" readingOrder="1"/>
      <protection locked="0"/>
    </xf>
    <xf numFmtId="0" fontId="22" fillId="8" borderId="8" xfId="0" applyFont="1" applyFill="1" applyBorder="1" applyAlignment="1" applyProtection="1">
      <alignment horizontal="left" vertical="center"/>
      <protection locked="0"/>
    </xf>
    <xf numFmtId="0" fontId="22" fillId="8" borderId="0" xfId="0" applyFont="1" applyFill="1" applyAlignment="1" applyProtection="1">
      <alignment horizontal="left" vertical="center"/>
      <protection locked="0"/>
    </xf>
    <xf numFmtId="0" fontId="22" fillId="8" borderId="9" xfId="0" applyFont="1" applyFill="1" applyBorder="1" applyAlignment="1" applyProtection="1">
      <alignment horizontal="left" vertical="center"/>
      <protection locked="0"/>
    </xf>
    <xf numFmtId="0" fontId="28" fillId="11" borderId="23" xfId="0" applyFont="1" applyFill="1" applyBorder="1" applyAlignment="1">
      <alignment horizontal="center" vertical="center" wrapText="1" readingOrder="1"/>
    </xf>
    <xf numFmtId="0" fontId="2" fillId="10" borderId="23" xfId="0" applyFont="1" applyFill="1" applyBorder="1" applyAlignment="1">
      <alignment vertical="top" wrapText="1"/>
    </xf>
    <xf numFmtId="0" fontId="31" fillId="10" borderId="29" xfId="0" applyFont="1" applyFill="1" applyBorder="1" applyAlignment="1">
      <alignment horizontal="center" vertical="top" wrapText="1"/>
    </xf>
    <xf numFmtId="0" fontId="31" fillId="10" borderId="30" xfId="0" applyFont="1" applyFill="1" applyBorder="1" applyAlignment="1">
      <alignment horizontal="center" vertical="top" wrapText="1"/>
    </xf>
    <xf numFmtId="0" fontId="2" fillId="10" borderId="27" xfId="0" applyFont="1" applyFill="1" applyBorder="1" applyAlignment="1">
      <alignment vertical="top" wrapText="1"/>
    </xf>
    <xf numFmtId="0" fontId="16" fillId="0" borderId="26" xfId="0" applyFont="1" applyBorder="1" applyAlignment="1">
      <alignment horizontal="center" vertical="center" wrapText="1" readingOrder="1"/>
    </xf>
    <xf numFmtId="0" fontId="16" fillId="0" borderId="23" xfId="0" applyFont="1" applyBorder="1" applyAlignment="1">
      <alignment horizontal="center" vertical="center" wrapText="1" readingOrder="1"/>
    </xf>
    <xf numFmtId="0" fontId="16" fillId="0" borderId="27" xfId="0" applyFont="1" applyBorder="1" applyAlignment="1">
      <alignment horizontal="center" vertical="center" wrapText="1" readingOrder="1"/>
    </xf>
    <xf numFmtId="39" fontId="2" fillId="0" borderId="26" xfId="1" applyNumberFormat="1" applyFont="1" applyFill="1" applyBorder="1" applyAlignment="1" applyProtection="1">
      <alignment horizontal="center" vertical="center" wrapText="1" readingOrder="1"/>
      <protection locked="0"/>
    </xf>
    <xf numFmtId="39" fontId="2" fillId="0" borderId="23" xfId="1" applyNumberFormat="1" applyFont="1" applyFill="1" applyBorder="1" applyAlignment="1" applyProtection="1">
      <alignment horizontal="center" vertical="center" wrapText="1" readingOrder="1"/>
      <protection locked="0"/>
    </xf>
    <xf numFmtId="10" fontId="2" fillId="10" borderId="23" xfId="2" applyNumberFormat="1" applyFont="1" applyFill="1" applyBorder="1" applyAlignment="1" applyProtection="1">
      <alignment horizontal="center" vertical="center" wrapText="1" readingOrder="1"/>
    </xf>
    <xf numFmtId="10" fontId="2" fillId="10" borderId="27" xfId="2" applyNumberFormat="1" applyFont="1" applyFill="1" applyBorder="1" applyAlignment="1" applyProtection="1">
      <alignment horizontal="center" vertical="center" wrapText="1" readingOrder="1"/>
    </xf>
    <xf numFmtId="0" fontId="16" fillId="0" borderId="29" xfId="0" applyFont="1" applyBorder="1" applyAlignment="1">
      <alignment horizontal="center" vertical="center" wrapText="1" readingOrder="1"/>
    </xf>
    <xf numFmtId="0" fontId="16" fillId="0" borderId="31" xfId="0" applyFont="1" applyBorder="1" applyAlignment="1">
      <alignment horizontal="center" vertical="center" wrapText="1" readingOrder="1"/>
    </xf>
    <xf numFmtId="0" fontId="16" fillId="0" borderId="30" xfId="0" applyFont="1" applyBorder="1" applyAlignment="1">
      <alignment horizontal="center" vertical="center" wrapText="1" readingOrder="1"/>
    </xf>
    <xf numFmtId="39" fontId="2" fillId="0" borderId="29" xfId="1" applyNumberFormat="1" applyFont="1" applyFill="1" applyBorder="1" applyAlignment="1" applyProtection="1">
      <alignment horizontal="center" vertical="center" wrapText="1" readingOrder="1"/>
      <protection locked="0"/>
    </xf>
    <xf numFmtId="39" fontId="2" fillId="0" borderId="31" xfId="1" applyNumberFormat="1" applyFont="1" applyFill="1" applyBorder="1" applyAlignment="1" applyProtection="1">
      <alignment horizontal="center" vertical="center" wrapText="1" readingOrder="1"/>
      <protection locked="0"/>
    </xf>
    <xf numFmtId="39" fontId="2" fillId="0" borderId="30" xfId="1" applyNumberFormat="1" applyFont="1" applyFill="1" applyBorder="1" applyAlignment="1" applyProtection="1">
      <alignment horizontal="center" vertical="center" wrapText="1" readingOrder="1"/>
      <protection locked="0"/>
    </xf>
    <xf numFmtId="0" fontId="23" fillId="9" borderId="8" xfId="0" applyFont="1" applyFill="1" applyBorder="1" applyAlignment="1">
      <alignment horizontal="left" vertical="center" wrapText="1"/>
    </xf>
    <xf numFmtId="0" fontId="23" fillId="9" borderId="0" xfId="0" applyFont="1" applyFill="1" applyAlignment="1">
      <alignment horizontal="left" vertical="center" wrapText="1"/>
    </xf>
    <xf numFmtId="0" fontId="23" fillId="9" borderId="9" xfId="0" applyFont="1" applyFill="1" applyBorder="1" applyAlignment="1">
      <alignment horizontal="left" vertical="center" wrapText="1"/>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4" fillId="0" borderId="0" xfId="0" applyFont="1" applyAlignment="1">
      <alignment horizontal="left" vertical="center"/>
    </xf>
  </cellXfs>
  <cellStyles count="4">
    <cellStyle name="Millares" xfId="1" builtinId="3"/>
    <cellStyle name="Normal" xfId="0" builtinId="0"/>
    <cellStyle name="Normal 2" xfId="3" xr:uid="{00000000-0005-0000-0000-000002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50186</xdr:colOff>
      <xdr:row>0</xdr:row>
      <xdr:rowOff>44451</xdr:rowOff>
    </xdr:from>
    <xdr:to>
      <xdr:col>0</xdr:col>
      <xdr:colOff>1377949</xdr:colOff>
      <xdr:row>2</xdr:row>
      <xdr:rowOff>126140</xdr:rowOff>
    </xdr:to>
    <xdr:pic>
      <xdr:nvPicPr>
        <xdr:cNvPr id="3" name="Imagen 2" descr="Portuaria – RD">
          <a:extLst>
            <a:ext uri="{FF2B5EF4-FFF2-40B4-BE49-F238E27FC236}">
              <a16:creationId xmlns:a16="http://schemas.microsoft.com/office/drawing/2014/main" id="{156D8E7E-ED8B-149E-C3A3-C1CCB716EC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86" y="44451"/>
          <a:ext cx="1327763" cy="697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158750</xdr:colOff>
      <xdr:row>68</xdr:row>
      <xdr:rowOff>179917</xdr:rowOff>
    </xdr:from>
    <xdr:to>
      <xdr:col>7</xdr:col>
      <xdr:colOff>270933</xdr:colOff>
      <xdr:row>76</xdr:row>
      <xdr:rowOff>42335</xdr:rowOff>
    </xdr:to>
    <xdr:grpSp>
      <xdr:nvGrpSpPr>
        <xdr:cNvPr id="2" name="Grupo 1">
          <a:extLst>
            <a:ext uri="{FF2B5EF4-FFF2-40B4-BE49-F238E27FC236}">
              <a16:creationId xmlns:a16="http://schemas.microsoft.com/office/drawing/2014/main" id="{89D4F183-B2DD-4F21-A316-87A4D6BB4564}"/>
            </a:ext>
          </a:extLst>
        </xdr:cNvPr>
        <xdr:cNvGrpSpPr/>
      </xdr:nvGrpSpPr>
      <xdr:grpSpPr>
        <a:xfrm>
          <a:off x="1693333" y="22140334"/>
          <a:ext cx="5308600" cy="1386418"/>
          <a:chOff x="0" y="0"/>
          <a:chExt cx="5762625" cy="2028190"/>
        </a:xfrm>
      </xdr:grpSpPr>
      <xdr:grpSp>
        <xdr:nvGrpSpPr>
          <xdr:cNvPr id="4" name="Grupo 3">
            <a:extLst>
              <a:ext uri="{FF2B5EF4-FFF2-40B4-BE49-F238E27FC236}">
                <a16:creationId xmlns:a16="http://schemas.microsoft.com/office/drawing/2014/main" id="{6AC98D4E-AA09-8CEE-25EA-D14D047286B9}"/>
              </a:ext>
            </a:extLst>
          </xdr:cNvPr>
          <xdr:cNvGrpSpPr/>
        </xdr:nvGrpSpPr>
        <xdr:grpSpPr>
          <a:xfrm>
            <a:off x="2476500" y="361950"/>
            <a:ext cx="3286125" cy="1581150"/>
            <a:chOff x="0" y="0"/>
            <a:chExt cx="3032125" cy="1390650"/>
          </a:xfrm>
        </xdr:grpSpPr>
        <xdr:pic>
          <xdr:nvPicPr>
            <xdr:cNvPr id="6" name="Imagen 5">
              <a:extLst>
                <a:ext uri="{FF2B5EF4-FFF2-40B4-BE49-F238E27FC236}">
                  <a16:creationId xmlns:a16="http://schemas.microsoft.com/office/drawing/2014/main" id="{0C83A5DD-4DEC-77BA-7695-DB14D349B4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2105025" cy="1247775"/>
            </a:xfrm>
            <a:prstGeom prst="rect">
              <a:avLst/>
            </a:prstGeom>
          </xdr:spPr>
        </xdr:pic>
        <xdr:pic>
          <xdr:nvPicPr>
            <xdr:cNvPr id="7" name="Imagen 6" descr="Imagen que contiene Círculo&#10;&#10;Descripción generada automáticamente">
              <a:extLst>
                <a:ext uri="{FF2B5EF4-FFF2-40B4-BE49-F238E27FC236}">
                  <a16:creationId xmlns:a16="http://schemas.microsoft.com/office/drawing/2014/main" id="{E1B7312E-4FF0-BCBA-18E7-D925B5E2F11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47850" y="171450"/>
              <a:ext cx="1184275" cy="1219200"/>
            </a:xfrm>
            <a:prstGeom prst="rect">
              <a:avLst/>
            </a:prstGeom>
            <a:noFill/>
            <a:ln>
              <a:noFill/>
            </a:ln>
          </xdr:spPr>
        </xdr:pic>
      </xdr:grpSp>
      <xdr:pic>
        <xdr:nvPicPr>
          <xdr:cNvPr id="5" name="Imagen 4" descr="Texto&#10;&#10;Descripción generada automáticamente con confianza media">
            <a:extLst>
              <a:ext uri="{FF2B5EF4-FFF2-40B4-BE49-F238E27FC236}">
                <a16:creationId xmlns:a16="http://schemas.microsoft.com/office/drawing/2014/main" id="{8EF3929B-238F-5A98-5C86-E5BB49CA18F2}"/>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8317" r="27616"/>
          <a:stretch/>
        </xdr:blipFill>
        <xdr:spPr bwMode="auto">
          <a:xfrm>
            <a:off x="0" y="0"/>
            <a:ext cx="2514600" cy="2028190"/>
          </a:xfrm>
          <a:prstGeom prst="rect">
            <a:avLst/>
          </a:prstGeom>
          <a:noFill/>
          <a:ln>
            <a:noFill/>
          </a:ln>
          <a:extLst>
            <a:ext uri="{53640926-AAD7-44D8-BBD7-CCE9431645EC}">
              <a14:shadowObscured xmlns:a14="http://schemas.microsoft.com/office/drawing/2010/main"/>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AT67"/>
  <sheetViews>
    <sheetView showGridLines="0" zoomScale="110" zoomScaleNormal="110" zoomScaleSheetLayoutView="130" workbookViewId="0">
      <selection activeCell="M2" sqref="M1:S1048576"/>
    </sheetView>
  </sheetViews>
  <sheetFormatPr baseColWidth="10" defaultColWidth="11.42578125" defaultRowHeight="15" x14ac:dyDescent="0.25"/>
  <cols>
    <col min="1" max="1" width="0.140625" style="1" customWidth="1"/>
    <col min="2" max="2" width="0" style="1" hidden="1" customWidth="1"/>
    <col min="3" max="3" width="0.140625" style="1" customWidth="1"/>
    <col min="4" max="4" width="0" style="1" hidden="1" customWidth="1"/>
    <col min="5" max="6" width="0.140625" style="1" customWidth="1"/>
    <col min="7" max="7" width="0" style="1" hidden="1" customWidth="1"/>
    <col min="8" max="11" width="0.140625" style="1" customWidth="1"/>
    <col min="12" max="12" width="17.5703125" style="1" customWidth="1"/>
    <col min="13" max="13" width="3.7109375" style="1" customWidth="1"/>
    <col min="14" max="14" width="4.140625" style="1" customWidth="1"/>
    <col min="15" max="17" width="0" style="1" hidden="1" customWidth="1"/>
    <col min="18" max="18" width="0.140625" style="1" customWidth="1"/>
    <col min="19" max="19" width="2.5703125" style="1" customWidth="1"/>
    <col min="20" max="20" width="14.5703125" style="1" customWidth="1"/>
    <col min="21" max="21" width="0" style="1" hidden="1" customWidth="1"/>
    <col min="22" max="23" width="0.140625" style="1" customWidth="1"/>
    <col min="24" max="24" width="2.140625" style="1" customWidth="1"/>
    <col min="25" max="25" width="0.140625" style="1" customWidth="1"/>
    <col min="26" max="26" width="12.42578125" style="1" customWidth="1"/>
    <col min="27" max="27" width="2.140625" style="1" hidden="1" customWidth="1"/>
    <col min="28" max="28" width="9.85546875" style="1" hidden="1" customWidth="1"/>
    <col min="29" max="29" width="2.7109375" style="1" hidden="1" customWidth="1"/>
    <col min="30" max="30" width="10.7109375" style="1" hidden="1" customWidth="1"/>
    <col min="31" max="31" width="3.85546875" style="1" customWidth="1"/>
    <col min="32" max="32" width="15.85546875" style="1" customWidth="1"/>
    <col min="33" max="33" width="4" style="1" customWidth="1"/>
    <col min="34" max="34" width="14.140625" style="1" customWidth="1"/>
    <col min="35" max="35" width="6.28515625" style="1" hidden="1" customWidth="1"/>
    <col min="36" max="36" width="0.28515625" style="1" hidden="1" customWidth="1"/>
    <col min="37" max="37" width="2" style="1" hidden="1" customWidth="1"/>
    <col min="38" max="38" width="9" style="1" hidden="1" customWidth="1"/>
    <col min="39" max="39" width="0.140625" style="1" customWidth="1"/>
    <col min="40" max="43" width="0" style="1" hidden="1" customWidth="1"/>
    <col min="44" max="46" width="0.140625" style="1" customWidth="1"/>
    <col min="47" max="47" width="0" style="1" hidden="1" customWidth="1"/>
    <col min="48" max="16384" width="11.42578125" style="1"/>
  </cols>
  <sheetData>
    <row r="1" spans="2:46" ht="27.95" customHeight="1" x14ac:dyDescent="0.25">
      <c r="B1" s="51" t="s">
        <v>31</v>
      </c>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2"/>
      <c r="AO1" s="2"/>
      <c r="AP1" s="2"/>
      <c r="AQ1" s="2"/>
      <c r="AR1" s="2"/>
      <c r="AS1" s="2"/>
      <c r="AT1" s="3"/>
    </row>
    <row r="2" spans="2:46" ht="0.6" customHeight="1" x14ac:dyDescent="0.25">
      <c r="B2" s="4"/>
      <c r="AT2" s="5"/>
    </row>
    <row r="3" spans="2:46" ht="21.75" customHeight="1" x14ac:dyDescent="0.25">
      <c r="B3" s="53" t="s">
        <v>0</v>
      </c>
      <c r="C3" s="54"/>
      <c r="D3" s="54"/>
      <c r="E3" s="54"/>
      <c r="F3" s="54"/>
      <c r="G3" s="54"/>
      <c r="H3" s="54"/>
      <c r="I3" s="54"/>
      <c r="J3" s="54"/>
      <c r="K3" s="54"/>
      <c r="L3" s="54"/>
      <c r="M3" s="54"/>
      <c r="N3" s="54"/>
      <c r="O3" s="54"/>
      <c r="R3" s="55"/>
      <c r="S3" s="56"/>
      <c r="T3" s="56"/>
      <c r="U3" s="56"/>
      <c r="V3" s="56"/>
      <c r="W3" s="56"/>
      <c r="X3" s="56"/>
      <c r="Y3" s="56"/>
      <c r="Z3" s="56"/>
      <c r="AA3" s="56"/>
      <c r="AB3" s="56"/>
      <c r="AC3" s="56"/>
      <c r="AD3" s="56"/>
      <c r="AE3" s="56"/>
      <c r="AF3" s="56"/>
      <c r="AG3" s="56"/>
      <c r="AH3" s="56"/>
      <c r="AI3" s="56"/>
      <c r="AJ3" s="56"/>
      <c r="AK3" s="56"/>
      <c r="AL3" s="56"/>
      <c r="AT3" s="5"/>
    </row>
    <row r="4" spans="2:46" ht="18" customHeight="1" x14ac:dyDescent="0.25">
      <c r="B4" s="4"/>
      <c r="C4" s="59" t="s">
        <v>1</v>
      </c>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T4" s="5"/>
    </row>
    <row r="5" spans="2:46" ht="18" customHeight="1" x14ac:dyDescent="0.25">
      <c r="B5" s="4"/>
      <c r="D5" s="60" t="s">
        <v>2</v>
      </c>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T5" s="5"/>
    </row>
    <row r="6" spans="2:46" ht="59.25" customHeight="1" x14ac:dyDescent="0.25">
      <c r="B6" s="61"/>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T6" s="5"/>
    </row>
    <row r="7" spans="2:46" ht="18" customHeight="1" x14ac:dyDescent="0.25">
      <c r="B7" s="4"/>
      <c r="C7" s="60" t="s">
        <v>3</v>
      </c>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T7" s="5"/>
    </row>
    <row r="8" spans="2:46" ht="45.75" customHeight="1" x14ac:dyDescent="0.25">
      <c r="B8" s="4"/>
      <c r="C8" s="57"/>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T8" s="5"/>
    </row>
    <row r="9" spans="2:46" ht="18.75" customHeight="1" x14ac:dyDescent="0.25">
      <c r="B9" s="4"/>
      <c r="E9" s="59" t="s">
        <v>32</v>
      </c>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T9" s="5"/>
    </row>
    <row r="10" spans="2:46" ht="18" customHeight="1" x14ac:dyDescent="0.25">
      <c r="B10" s="4"/>
      <c r="I10" s="60" t="s">
        <v>4</v>
      </c>
      <c r="J10" s="56"/>
      <c r="K10" s="56"/>
      <c r="L10" s="56"/>
      <c r="M10" s="56"/>
      <c r="N10" s="56"/>
      <c r="S10" s="55"/>
      <c r="T10" s="56"/>
      <c r="U10" s="56"/>
      <c r="V10" s="56"/>
      <c r="W10" s="56"/>
      <c r="X10" s="56"/>
      <c r="Y10" s="56"/>
      <c r="Z10" s="56"/>
      <c r="AA10" s="56"/>
      <c r="AB10" s="56"/>
      <c r="AC10" s="56"/>
      <c r="AD10" s="56"/>
      <c r="AE10" s="56"/>
      <c r="AF10" s="56"/>
      <c r="AG10" s="56"/>
      <c r="AH10" s="56"/>
      <c r="AI10" s="56"/>
      <c r="AJ10" s="56"/>
      <c r="AK10" s="56"/>
      <c r="AL10" s="56"/>
      <c r="AM10" s="56"/>
      <c r="AN10" s="56"/>
      <c r="AO10" s="56"/>
      <c r="AP10" s="56"/>
      <c r="AT10" s="5"/>
    </row>
    <row r="11" spans="2:46" ht="36" customHeight="1" x14ac:dyDescent="0.25">
      <c r="B11" s="4"/>
      <c r="I11" s="60" t="s">
        <v>5</v>
      </c>
      <c r="J11" s="56"/>
      <c r="K11" s="56"/>
      <c r="L11" s="56"/>
      <c r="M11" s="56"/>
      <c r="N11" s="56"/>
      <c r="Q11" s="57"/>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T11" s="5"/>
    </row>
    <row r="12" spans="2:46" ht="18" customHeight="1" x14ac:dyDescent="0.25">
      <c r="B12" s="4"/>
      <c r="I12" s="60" t="s">
        <v>6</v>
      </c>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T12" s="5"/>
    </row>
    <row r="13" spans="2:46" ht="84.95" customHeight="1" x14ac:dyDescent="0.25">
      <c r="B13" s="4"/>
      <c r="G13" s="57"/>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T13" s="5"/>
    </row>
    <row r="14" spans="2:46" ht="0" hidden="1" customHeight="1" x14ac:dyDescent="0.25">
      <c r="B14" s="4"/>
      <c r="AT14" s="5"/>
    </row>
    <row r="15" spans="2:46" ht="15.75" customHeight="1" x14ac:dyDescent="0.25">
      <c r="B15" s="4"/>
      <c r="E15" s="59" t="s">
        <v>34</v>
      </c>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T15" s="5"/>
    </row>
    <row r="16" spans="2:46" ht="18" customHeight="1" x14ac:dyDescent="0.25">
      <c r="B16" s="4"/>
      <c r="J16" s="60" t="s">
        <v>7</v>
      </c>
      <c r="K16" s="56"/>
      <c r="L16" s="56"/>
      <c r="M16" s="56"/>
      <c r="N16" s="56"/>
      <c r="O16" s="56"/>
      <c r="P16" s="56"/>
      <c r="Q16" s="56"/>
      <c r="R16" s="56"/>
      <c r="S16" s="56"/>
      <c r="T16" s="56"/>
      <c r="U16" s="56"/>
      <c r="V16" s="56"/>
      <c r="W16" s="56"/>
      <c r="X16" s="56"/>
      <c r="Z16" s="55"/>
      <c r="AA16" s="56"/>
      <c r="AB16" s="56"/>
      <c r="AC16" s="56"/>
      <c r="AD16" s="56"/>
      <c r="AE16" s="56"/>
      <c r="AF16" s="56"/>
      <c r="AG16" s="56"/>
      <c r="AH16" s="56"/>
      <c r="AI16" s="56"/>
      <c r="AJ16" s="56"/>
      <c r="AK16" s="56"/>
      <c r="AL16" s="56"/>
      <c r="AM16" s="56"/>
      <c r="AN16" s="56"/>
      <c r="AO16" s="56"/>
      <c r="AP16" s="56"/>
      <c r="AT16" s="5"/>
    </row>
    <row r="17" spans="2:46" ht="18" customHeight="1" x14ac:dyDescent="0.25">
      <c r="B17" s="4"/>
      <c r="J17" s="60" t="s">
        <v>30</v>
      </c>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T17" s="5"/>
    </row>
    <row r="18" spans="2:46" ht="169.5" customHeight="1" x14ac:dyDescent="0.25">
      <c r="B18" s="4"/>
      <c r="J18" s="57"/>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T18" s="5"/>
    </row>
    <row r="19" spans="2:46" ht="18" customHeight="1" x14ac:dyDescent="0.25">
      <c r="B19" s="4"/>
      <c r="J19" s="60" t="s">
        <v>27</v>
      </c>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T19" s="5"/>
    </row>
    <row r="20" spans="2:46" ht="23.25" customHeight="1" x14ac:dyDescent="0.25">
      <c r="B20" s="4"/>
      <c r="J20" s="57"/>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T20" s="5"/>
    </row>
    <row r="21" spans="2:46" ht="19.149999999999999" customHeight="1" x14ac:dyDescent="0.25">
      <c r="B21" s="4"/>
      <c r="F21" s="59" t="s">
        <v>33</v>
      </c>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T21" s="5"/>
    </row>
    <row r="22" spans="2:46" ht="0.95" customHeight="1" x14ac:dyDescent="0.25">
      <c r="B22" s="4"/>
      <c r="AT22" s="5"/>
    </row>
    <row r="23" spans="2:46" ht="17.45" customHeight="1" x14ac:dyDescent="0.25">
      <c r="B23" s="4"/>
      <c r="H23" s="65" t="s">
        <v>8</v>
      </c>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4"/>
      <c r="AT23" s="5"/>
    </row>
    <row r="24" spans="2:46" ht="30.75" customHeight="1" x14ac:dyDescent="0.25">
      <c r="B24" s="4"/>
      <c r="H24" s="62" t="s">
        <v>9</v>
      </c>
      <c r="I24" s="63"/>
      <c r="J24" s="63"/>
      <c r="K24" s="63"/>
      <c r="L24" s="63"/>
      <c r="M24" s="63"/>
      <c r="N24" s="63"/>
      <c r="O24" s="63"/>
      <c r="P24" s="63"/>
      <c r="Q24" s="63"/>
      <c r="R24" s="63"/>
      <c r="S24" s="63"/>
      <c r="T24" s="63"/>
      <c r="U24" s="63"/>
      <c r="V24" s="63"/>
      <c r="W24" s="64"/>
      <c r="X24" s="62" t="s">
        <v>10</v>
      </c>
      <c r="Y24" s="63"/>
      <c r="Z24" s="63"/>
      <c r="AA24" s="63"/>
      <c r="AB24" s="63"/>
      <c r="AC24" s="64"/>
      <c r="AD24" s="62" t="s">
        <v>11</v>
      </c>
      <c r="AE24" s="63"/>
      <c r="AF24" s="63"/>
      <c r="AG24" s="64"/>
      <c r="AH24" s="62" t="s">
        <v>12</v>
      </c>
      <c r="AI24" s="63"/>
      <c r="AJ24" s="63"/>
      <c r="AK24" s="63"/>
      <c r="AL24" s="63"/>
      <c r="AM24" s="63"/>
      <c r="AN24" s="63"/>
      <c r="AO24" s="63"/>
      <c r="AP24" s="63"/>
      <c r="AQ24" s="63"/>
      <c r="AR24" s="64"/>
      <c r="AT24" s="5"/>
    </row>
    <row r="25" spans="2:46" ht="20.85" customHeight="1" x14ac:dyDescent="0.25">
      <c r="B25" s="4"/>
      <c r="H25" s="66"/>
      <c r="I25" s="63"/>
      <c r="J25" s="63"/>
      <c r="K25" s="63"/>
      <c r="L25" s="63"/>
      <c r="M25" s="63"/>
      <c r="N25" s="63"/>
      <c r="O25" s="63"/>
      <c r="P25" s="63"/>
      <c r="Q25" s="63"/>
      <c r="R25" s="63"/>
      <c r="S25" s="63"/>
      <c r="T25" s="63"/>
      <c r="U25" s="63"/>
      <c r="V25" s="63"/>
      <c r="W25" s="64"/>
      <c r="X25" s="66"/>
      <c r="Y25" s="63"/>
      <c r="Z25" s="63"/>
      <c r="AA25" s="63"/>
      <c r="AB25" s="63"/>
      <c r="AC25" s="64"/>
      <c r="AD25" s="66"/>
      <c r="AE25" s="63"/>
      <c r="AF25" s="63"/>
      <c r="AG25" s="64"/>
      <c r="AH25" s="67" t="e">
        <f>+AD25/X25</f>
        <v>#DIV/0!</v>
      </c>
      <c r="AI25" s="63"/>
      <c r="AJ25" s="63"/>
      <c r="AK25" s="63"/>
      <c r="AL25" s="63"/>
      <c r="AM25" s="63"/>
      <c r="AN25" s="63"/>
      <c r="AO25" s="63"/>
      <c r="AP25" s="63"/>
      <c r="AQ25" s="63"/>
      <c r="AR25" s="64"/>
      <c r="AT25" s="5"/>
    </row>
    <row r="26" spans="2:46" ht="0" hidden="1" customHeight="1" x14ac:dyDescent="0.25">
      <c r="B26" s="4"/>
      <c r="AT26" s="5"/>
    </row>
    <row r="27" spans="2:46" ht="6" customHeight="1" x14ac:dyDescent="0.25">
      <c r="B27" s="4"/>
      <c r="AT27" s="5"/>
    </row>
    <row r="28" spans="2:46" ht="14.65" customHeight="1" x14ac:dyDescent="0.25">
      <c r="B28" s="4"/>
      <c r="D28" s="68" t="s">
        <v>23</v>
      </c>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4"/>
      <c r="AT28" s="5"/>
    </row>
    <row r="29" spans="2:46" ht="15.6" customHeight="1" x14ac:dyDescent="0.25">
      <c r="B29" s="4"/>
      <c r="D29" s="73" t="s">
        <v>13</v>
      </c>
      <c r="E29" s="63"/>
      <c r="F29" s="63"/>
      <c r="G29" s="63"/>
      <c r="H29" s="63"/>
      <c r="I29" s="63"/>
      <c r="J29" s="63"/>
      <c r="K29" s="63"/>
      <c r="L29" s="64"/>
      <c r="M29" s="74" t="s">
        <v>13</v>
      </c>
      <c r="N29" s="75"/>
      <c r="O29" s="75"/>
      <c r="P29" s="75"/>
      <c r="Q29" s="75"/>
      <c r="R29" s="75"/>
      <c r="S29" s="76"/>
      <c r="T29" s="69" t="s">
        <v>14</v>
      </c>
      <c r="U29" s="63"/>
      <c r="V29" s="63"/>
      <c r="W29" s="63"/>
      <c r="X29" s="63"/>
      <c r="Y29" s="63"/>
      <c r="Z29" s="64"/>
      <c r="AA29" s="69"/>
      <c r="AB29" s="63"/>
      <c r="AC29" s="63"/>
      <c r="AD29" s="64"/>
      <c r="AE29" s="69" t="s">
        <v>24</v>
      </c>
      <c r="AF29" s="63"/>
      <c r="AG29" s="63"/>
      <c r="AH29" s="64"/>
      <c r="AI29" s="69"/>
      <c r="AJ29" s="63"/>
      <c r="AK29" s="63"/>
      <c r="AL29" s="63"/>
      <c r="AM29" s="63"/>
      <c r="AN29" s="63"/>
      <c r="AO29" s="63"/>
      <c r="AP29" s="63"/>
      <c r="AQ29" s="63"/>
      <c r="AR29" s="64"/>
      <c r="AT29" s="5"/>
    </row>
    <row r="30" spans="2:46" ht="48.95" customHeight="1" x14ac:dyDescent="0.25">
      <c r="B30" s="4"/>
      <c r="D30" s="69" t="s">
        <v>15</v>
      </c>
      <c r="E30" s="63"/>
      <c r="F30" s="63"/>
      <c r="G30" s="63"/>
      <c r="H30" s="63"/>
      <c r="I30" s="63"/>
      <c r="J30" s="63"/>
      <c r="K30" s="63"/>
      <c r="L30" s="64"/>
      <c r="M30" s="70" t="s">
        <v>16</v>
      </c>
      <c r="N30" s="71"/>
      <c r="O30" s="71"/>
      <c r="P30" s="71"/>
      <c r="Q30" s="71"/>
      <c r="R30" s="71"/>
      <c r="S30" s="72"/>
      <c r="T30" s="69" t="s">
        <v>17</v>
      </c>
      <c r="U30" s="63"/>
      <c r="V30" s="64"/>
      <c r="W30" s="69" t="s">
        <v>18</v>
      </c>
      <c r="X30" s="63"/>
      <c r="Y30" s="63"/>
      <c r="Z30" s="64"/>
      <c r="AA30" s="69"/>
      <c r="AB30" s="64"/>
      <c r="AC30" s="69"/>
      <c r="AD30" s="64"/>
      <c r="AE30" s="69" t="s">
        <v>25</v>
      </c>
      <c r="AF30" s="64"/>
      <c r="AG30" s="70" t="s">
        <v>26</v>
      </c>
      <c r="AH30" s="72"/>
      <c r="AI30" s="69"/>
      <c r="AJ30" s="63"/>
      <c r="AK30" s="64"/>
      <c r="AL30" s="69"/>
      <c r="AM30" s="63"/>
      <c r="AN30" s="63"/>
      <c r="AO30" s="63"/>
      <c r="AP30" s="63"/>
      <c r="AQ30" s="63"/>
      <c r="AR30" s="64"/>
      <c r="AT30" s="5"/>
    </row>
    <row r="31" spans="2:46" ht="132" customHeight="1" x14ac:dyDescent="0.25">
      <c r="B31" s="4"/>
      <c r="D31" s="77"/>
      <c r="E31" s="63"/>
      <c r="F31" s="63"/>
      <c r="G31" s="63"/>
      <c r="H31" s="63"/>
      <c r="I31" s="63"/>
      <c r="J31" s="63"/>
      <c r="K31" s="63"/>
      <c r="L31" s="64"/>
      <c r="M31" s="78"/>
      <c r="N31" s="79"/>
      <c r="O31" s="79"/>
      <c r="P31" s="79"/>
      <c r="Q31" s="79"/>
      <c r="R31" s="79"/>
      <c r="S31" s="80"/>
      <c r="T31" s="81"/>
      <c r="U31" s="63"/>
      <c r="V31" s="64"/>
      <c r="W31" s="81"/>
      <c r="X31" s="63"/>
      <c r="Y31" s="63"/>
      <c r="Z31" s="64"/>
      <c r="AA31" s="81"/>
      <c r="AB31" s="82"/>
      <c r="AC31" s="81"/>
      <c r="AD31" s="82"/>
      <c r="AE31" s="81"/>
      <c r="AF31" s="82"/>
      <c r="AG31" s="83"/>
      <c r="AH31" s="84"/>
      <c r="AI31" s="85"/>
      <c r="AJ31" s="86"/>
      <c r="AK31" s="87"/>
      <c r="AL31" s="88"/>
      <c r="AM31" s="63"/>
      <c r="AN31" s="63"/>
      <c r="AO31" s="63"/>
      <c r="AP31" s="63"/>
      <c r="AQ31" s="63"/>
      <c r="AR31" s="64"/>
      <c r="AT31" s="5"/>
    </row>
    <row r="32" spans="2:46" ht="77.099999999999994" customHeight="1" x14ac:dyDescent="0.25">
      <c r="B32" s="4"/>
      <c r="D32" s="77"/>
      <c r="E32" s="63"/>
      <c r="F32" s="63"/>
      <c r="G32" s="63"/>
      <c r="H32" s="63"/>
      <c r="I32" s="63"/>
      <c r="J32" s="63"/>
      <c r="K32" s="63"/>
      <c r="L32" s="64"/>
      <c r="M32" s="78"/>
      <c r="N32" s="79"/>
      <c r="O32" s="79"/>
      <c r="P32" s="79"/>
      <c r="Q32" s="79"/>
      <c r="R32" s="79"/>
      <c r="S32" s="80"/>
      <c r="T32" s="81"/>
      <c r="U32" s="63"/>
      <c r="V32" s="64"/>
      <c r="W32" s="81"/>
      <c r="X32" s="63"/>
      <c r="Y32" s="63"/>
      <c r="Z32" s="64"/>
      <c r="AA32" s="81"/>
      <c r="AB32" s="82"/>
      <c r="AC32" s="81"/>
      <c r="AD32" s="82"/>
      <c r="AE32" s="81"/>
      <c r="AF32" s="82"/>
      <c r="AG32" s="83"/>
      <c r="AH32" s="84"/>
      <c r="AI32" s="89"/>
      <c r="AJ32" s="63"/>
      <c r="AK32" s="64"/>
      <c r="AL32" s="88"/>
      <c r="AM32" s="63"/>
      <c r="AN32" s="63"/>
      <c r="AO32" s="63"/>
      <c r="AP32" s="63"/>
      <c r="AQ32" s="63"/>
      <c r="AR32" s="64"/>
      <c r="AT32" s="5"/>
    </row>
    <row r="33" spans="2:46" ht="21" customHeight="1" x14ac:dyDescent="0.25">
      <c r="B33" s="4"/>
      <c r="AT33" s="5"/>
    </row>
    <row r="34" spans="2:46" ht="0.95" customHeight="1" x14ac:dyDescent="0.25">
      <c r="B34" s="4"/>
      <c r="AT34" s="5"/>
    </row>
    <row r="35" spans="2:46" ht="17.100000000000001" customHeight="1" x14ac:dyDescent="0.25">
      <c r="B35" s="4"/>
      <c r="D35" s="59" t="s">
        <v>28</v>
      </c>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T35" s="5"/>
    </row>
    <row r="36" spans="2:46" ht="4.3499999999999996" customHeight="1" x14ac:dyDescent="0.25">
      <c r="B36" s="4"/>
      <c r="AT36" s="5"/>
    </row>
    <row r="37" spans="2:46" ht="48.75" customHeight="1" x14ac:dyDescent="0.25">
      <c r="B37" s="4"/>
      <c r="L37" s="90" t="s">
        <v>19</v>
      </c>
      <c r="M37" s="56"/>
      <c r="N37" s="56"/>
      <c r="O37" s="56"/>
      <c r="P37" s="56"/>
      <c r="Q37" s="56"/>
      <c r="R37" s="56"/>
      <c r="S37" s="56"/>
      <c r="T37" s="56"/>
      <c r="V37" s="90"/>
      <c r="W37" s="56"/>
      <c r="X37" s="56"/>
      <c r="Y37" s="56"/>
      <c r="Z37" s="56"/>
      <c r="AA37" s="56"/>
      <c r="AB37" s="56"/>
      <c r="AC37" s="56"/>
      <c r="AD37" s="56"/>
      <c r="AE37" s="56"/>
      <c r="AF37" s="56"/>
      <c r="AG37" s="56"/>
      <c r="AH37" s="56"/>
      <c r="AI37" s="56"/>
      <c r="AJ37" s="56"/>
      <c r="AK37" s="56"/>
      <c r="AL37" s="56"/>
      <c r="AM37" s="56"/>
      <c r="AN37" s="56"/>
      <c r="AO37" s="56"/>
      <c r="AP37" s="56"/>
      <c r="AQ37" s="56"/>
      <c r="AR37" s="56"/>
      <c r="AT37" s="5"/>
    </row>
    <row r="38" spans="2:46" ht="2.1" customHeight="1" x14ac:dyDescent="0.25">
      <c r="B38" s="4"/>
      <c r="AT38" s="5"/>
    </row>
    <row r="39" spans="2:46" ht="18" customHeight="1" x14ac:dyDescent="0.25">
      <c r="B39" s="4"/>
      <c r="L39" s="60" t="s">
        <v>20</v>
      </c>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T39" s="5"/>
    </row>
    <row r="40" spans="2:46" ht="83.25" customHeight="1" x14ac:dyDescent="0.25">
      <c r="B40" s="4"/>
      <c r="L40" s="57"/>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
    </row>
    <row r="41" spans="2:46" ht="9" customHeight="1" x14ac:dyDescent="0.25">
      <c r="B41" s="4"/>
      <c r="AT41" s="5"/>
    </row>
    <row r="42" spans="2:46" ht="18" customHeight="1" x14ac:dyDescent="0.25">
      <c r="B42" s="4"/>
      <c r="L42" s="60" t="s">
        <v>35</v>
      </c>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
    </row>
    <row r="43" spans="2:46" ht="222.75" customHeight="1" x14ac:dyDescent="0.25">
      <c r="B43" s="4"/>
      <c r="L43" s="57"/>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
    </row>
    <row r="44" spans="2:46" ht="2.1" customHeight="1" x14ac:dyDescent="0.25">
      <c r="B44" s="4"/>
      <c r="AT44" s="5"/>
    </row>
    <row r="45" spans="2:46" ht="18" customHeight="1" x14ac:dyDescent="0.25">
      <c r="B45" s="4"/>
      <c r="L45" s="60" t="s">
        <v>22</v>
      </c>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91"/>
    </row>
    <row r="46" spans="2:46" ht="141" customHeight="1" x14ac:dyDescent="0.25">
      <c r="B46" s="4"/>
      <c r="K46" s="57"/>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92"/>
    </row>
    <row r="47" spans="2:46" ht="9.75" customHeight="1" x14ac:dyDescent="0.25">
      <c r="B47" s="4"/>
      <c r="AT47" s="5"/>
    </row>
    <row r="48" spans="2:46" ht="6.2" customHeight="1" x14ac:dyDescent="0.25">
      <c r="B48" s="4"/>
      <c r="AT48" s="5"/>
    </row>
    <row r="49" spans="2:46" ht="29.45" customHeight="1" x14ac:dyDescent="0.25">
      <c r="B49" s="4"/>
      <c r="L49" s="90" t="s">
        <v>19</v>
      </c>
      <c r="M49" s="56"/>
      <c r="N49" s="56"/>
      <c r="O49" s="56"/>
      <c r="P49" s="56"/>
      <c r="Q49" s="56"/>
      <c r="R49" s="56"/>
      <c r="S49" s="56"/>
      <c r="T49" s="56"/>
      <c r="V49" s="90"/>
      <c r="W49" s="56"/>
      <c r="X49" s="56"/>
      <c r="Y49" s="56"/>
      <c r="Z49" s="56"/>
      <c r="AA49" s="56"/>
      <c r="AB49" s="56"/>
      <c r="AC49" s="56"/>
      <c r="AD49" s="56"/>
      <c r="AE49" s="56"/>
      <c r="AF49" s="56"/>
      <c r="AG49" s="56"/>
      <c r="AH49" s="56"/>
      <c r="AI49" s="56"/>
      <c r="AJ49" s="56"/>
      <c r="AK49" s="56"/>
      <c r="AL49" s="56"/>
      <c r="AM49" s="56"/>
      <c r="AN49" s="56"/>
      <c r="AO49" s="56"/>
      <c r="AP49" s="56"/>
      <c r="AQ49" s="56"/>
      <c r="AR49" s="56"/>
      <c r="AT49" s="5"/>
    </row>
    <row r="50" spans="2:46" ht="2.1" customHeight="1" x14ac:dyDescent="0.25">
      <c r="B50" s="4"/>
      <c r="AT50" s="5"/>
    </row>
    <row r="51" spans="2:46" ht="18" customHeight="1" x14ac:dyDescent="0.25">
      <c r="B51" s="4"/>
      <c r="L51" s="60" t="s">
        <v>20</v>
      </c>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T51" s="5"/>
    </row>
    <row r="52" spans="2:46" ht="57.75" customHeight="1" x14ac:dyDescent="0.25">
      <c r="B52" s="4"/>
      <c r="L52" s="57"/>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
    </row>
    <row r="53" spans="2:46" ht="1.5" customHeight="1" x14ac:dyDescent="0.25">
      <c r="B53" s="4"/>
      <c r="AT53" s="5"/>
    </row>
    <row r="54" spans="2:46" ht="18" customHeight="1" x14ac:dyDescent="0.25">
      <c r="B54" s="4"/>
      <c r="L54" s="60" t="s">
        <v>21</v>
      </c>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
    </row>
    <row r="55" spans="2:46" ht="224.25" customHeight="1" x14ac:dyDescent="0.25">
      <c r="B55" s="4"/>
      <c r="L55" s="57"/>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
    </row>
    <row r="56" spans="2:46" ht="2.1" customHeight="1" x14ac:dyDescent="0.25">
      <c r="B56" s="4"/>
      <c r="AT56" s="5"/>
    </row>
    <row r="57" spans="2:46" ht="18" customHeight="1" x14ac:dyDescent="0.25">
      <c r="B57" s="4"/>
      <c r="L57" s="60" t="s">
        <v>22</v>
      </c>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91"/>
    </row>
    <row r="58" spans="2:46" ht="19.899999999999999" customHeight="1" x14ac:dyDescent="0.25">
      <c r="B58" s="4"/>
      <c r="K58" s="57"/>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92"/>
    </row>
    <row r="59" spans="2:46" ht="12.75" customHeight="1" x14ac:dyDescent="0.25">
      <c r="B59" s="4"/>
      <c r="AT59" s="5"/>
    </row>
    <row r="60" spans="2:46" ht="1.5" hidden="1" customHeight="1" x14ac:dyDescent="0.25">
      <c r="B60" s="4"/>
      <c r="AT60" s="5"/>
    </row>
    <row r="61" spans="2:46" ht="17.649999999999999" hidden="1" customHeight="1" x14ac:dyDescent="0.25">
      <c r="B61" s="4"/>
      <c r="AT61" s="5"/>
    </row>
    <row r="62" spans="2:46" ht="18" customHeight="1" x14ac:dyDescent="0.25">
      <c r="B62" s="4"/>
      <c r="C62" s="59" t="s">
        <v>29</v>
      </c>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
    </row>
    <row r="63" spans="2:46" ht="1.9" customHeight="1" x14ac:dyDescent="0.25">
      <c r="B63" s="4"/>
      <c r="AT63" s="5"/>
    </row>
    <row r="64" spans="2:46" ht="187.5" customHeight="1" x14ac:dyDescent="0.25">
      <c r="B64" s="6"/>
      <c r="C64" s="7"/>
      <c r="D64" s="7"/>
      <c r="E64" s="93"/>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5"/>
    </row>
    <row r="65" ht="0" hidden="1" customHeight="1" x14ac:dyDescent="0.25"/>
    <row r="66" ht="31.5" customHeight="1" x14ac:dyDescent="0.25"/>
    <row r="67" ht="0.6" customHeight="1" x14ac:dyDescent="0.25"/>
  </sheetData>
  <mergeCells count="88">
    <mergeCell ref="E64:AT64"/>
    <mergeCell ref="L51:AR51"/>
    <mergeCell ref="L52:AS52"/>
    <mergeCell ref="L54:AS54"/>
    <mergeCell ref="L55:AS55"/>
    <mergeCell ref="L57:AT57"/>
    <mergeCell ref="K58:AT58"/>
    <mergeCell ref="L45:AT45"/>
    <mergeCell ref="K46:AT46"/>
    <mergeCell ref="L49:T49"/>
    <mergeCell ref="V49:AR49"/>
    <mergeCell ref="C62:AS62"/>
    <mergeCell ref="L37:T37"/>
    <mergeCell ref="V37:AR37"/>
    <mergeCell ref="L39:AR39"/>
    <mergeCell ref="L42:AS42"/>
    <mergeCell ref="L43:AS43"/>
    <mergeCell ref="AE31:AF31"/>
    <mergeCell ref="AG31:AH31"/>
    <mergeCell ref="AI31:AK31"/>
    <mergeCell ref="L40:AS40"/>
    <mergeCell ref="AL31:AR31"/>
    <mergeCell ref="D32:L32"/>
    <mergeCell ref="M32:S32"/>
    <mergeCell ref="T32:V32"/>
    <mergeCell ref="W32:Z32"/>
    <mergeCell ref="AA32:AB32"/>
    <mergeCell ref="AC32:AD32"/>
    <mergeCell ref="AE32:AF32"/>
    <mergeCell ref="AG32:AH32"/>
    <mergeCell ref="AI32:AK32"/>
    <mergeCell ref="AL32:AR32"/>
    <mergeCell ref="D35:AR35"/>
    <mergeCell ref="D31:L31"/>
    <mergeCell ref="M31:S31"/>
    <mergeCell ref="T31:V31"/>
    <mergeCell ref="W31:Z31"/>
    <mergeCell ref="AC31:AD31"/>
    <mergeCell ref="AA31:AB31"/>
    <mergeCell ref="AI29:AR29"/>
    <mergeCell ref="D30:L30"/>
    <mergeCell ref="M30:S30"/>
    <mergeCell ref="T30:V30"/>
    <mergeCell ref="W30:Z30"/>
    <mergeCell ref="AA30:AB30"/>
    <mergeCell ref="AC30:AD30"/>
    <mergeCell ref="AE30:AF30"/>
    <mergeCell ref="AG30:AH30"/>
    <mergeCell ref="AI30:AK30"/>
    <mergeCell ref="D29:L29"/>
    <mergeCell ref="M29:S29"/>
    <mergeCell ref="T29:Z29"/>
    <mergeCell ref="AA29:AD29"/>
    <mergeCell ref="AE29:AH29"/>
    <mergeCell ref="AL30:AR30"/>
    <mergeCell ref="H25:W25"/>
    <mergeCell ref="X25:AC25"/>
    <mergeCell ref="AD25:AG25"/>
    <mergeCell ref="AH25:AR25"/>
    <mergeCell ref="D28:AR28"/>
    <mergeCell ref="H24:W24"/>
    <mergeCell ref="X24:AC24"/>
    <mergeCell ref="AD24:AG24"/>
    <mergeCell ref="AH24:AR24"/>
    <mergeCell ref="E15:AP15"/>
    <mergeCell ref="J16:X16"/>
    <mergeCell ref="Z16:AP16"/>
    <mergeCell ref="J17:AP17"/>
    <mergeCell ref="J18:AP18"/>
    <mergeCell ref="J19:AP19"/>
    <mergeCell ref="J20:AP20"/>
    <mergeCell ref="F21:AR21"/>
    <mergeCell ref="H23:AR23"/>
    <mergeCell ref="B1:AM1"/>
    <mergeCell ref="B3:O3"/>
    <mergeCell ref="R3:AL3"/>
    <mergeCell ref="G13:AO13"/>
    <mergeCell ref="C4:AM4"/>
    <mergeCell ref="D5:AP5"/>
    <mergeCell ref="B6:AM6"/>
    <mergeCell ref="C7:AP7"/>
    <mergeCell ref="C8:AP8"/>
    <mergeCell ref="E9:AP9"/>
    <mergeCell ref="I10:N10"/>
    <mergeCell ref="S10:AP10"/>
    <mergeCell ref="I11:N11"/>
    <mergeCell ref="Q11:AO11"/>
    <mergeCell ref="I12:AO12"/>
  </mergeCells>
  <pageMargins left="0.5" right="0" top="0.19685" bottom="0.790599606299213" header="0.19685" footer="0.19685"/>
  <pageSetup scale="96" orientation="portrait" horizontalDpi="300" verticalDpi="300" r:id="rId1"/>
  <headerFooter alignWithMargins="0"/>
  <rowBreaks count="3" manualBreakCount="3">
    <brk id="20" max="16383" man="1"/>
    <brk id="34" max="16383" man="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8"/>
  <sheetViews>
    <sheetView showGridLines="0" tabSelected="1" view="pageBreakPreview" zoomScale="90" zoomScaleNormal="118" zoomScaleSheetLayoutView="90" workbookViewId="0">
      <selection activeCell="X72" sqref="X72"/>
    </sheetView>
  </sheetViews>
  <sheetFormatPr baseColWidth="10" defaultColWidth="11.42578125" defaultRowHeight="15" x14ac:dyDescent="0.25"/>
  <cols>
    <col min="1" max="1" width="23" style="1" customWidth="1"/>
    <col min="2" max="3" width="12.7109375" style="1" customWidth="1"/>
    <col min="4" max="4" width="14.42578125" style="1" bestFit="1" customWidth="1"/>
    <col min="5" max="10" width="12.7109375" style="1" customWidth="1"/>
    <col min="11" max="11" width="11.42578125" style="1"/>
    <col min="12" max="12" width="15.42578125" style="1" hidden="1" customWidth="1"/>
    <col min="13" max="13" width="16.85546875" style="1" hidden="1" customWidth="1"/>
    <col min="14" max="20" width="0" style="1" hidden="1" customWidth="1"/>
    <col min="21" max="16384" width="11.42578125" style="1"/>
  </cols>
  <sheetData>
    <row r="1" spans="1:12" customFormat="1" ht="27.75" customHeight="1" x14ac:dyDescent="0.25">
      <c r="A1" s="36"/>
      <c r="B1" s="100" t="s">
        <v>233</v>
      </c>
      <c r="C1" s="101"/>
      <c r="D1" s="101"/>
      <c r="E1" s="101"/>
      <c r="F1" s="101"/>
      <c r="G1" s="101"/>
      <c r="H1" s="101"/>
      <c r="I1" s="101"/>
      <c r="J1" s="102"/>
    </row>
    <row r="2" spans="1:12" customFormat="1" ht="21" customHeight="1" x14ac:dyDescent="0.25">
      <c r="A2" s="37"/>
      <c r="B2" s="103"/>
      <c r="C2" s="104"/>
      <c r="D2" s="104"/>
      <c r="E2" s="104"/>
      <c r="F2" s="104"/>
      <c r="G2" s="104"/>
      <c r="H2" s="104"/>
      <c r="I2" s="104"/>
      <c r="J2" s="105"/>
    </row>
    <row r="3" spans="1:12" customFormat="1" ht="21" customHeight="1" thickBot="1" x14ac:dyDescent="0.3">
      <c r="A3" s="38"/>
      <c r="B3" s="106"/>
      <c r="C3" s="107"/>
      <c r="D3" s="107"/>
      <c r="E3" s="107"/>
      <c r="F3" s="107"/>
      <c r="G3" s="107"/>
      <c r="H3" s="107"/>
      <c r="I3" s="107"/>
      <c r="J3" s="108"/>
    </row>
    <row r="4" spans="1:12" s="8" customFormat="1" ht="3" customHeight="1" x14ac:dyDescent="0.25">
      <c r="A4" s="96"/>
      <c r="B4" s="97"/>
      <c r="C4" s="97"/>
      <c r="D4" s="98"/>
      <c r="E4" s="98"/>
      <c r="F4" s="98"/>
      <c r="G4" s="98"/>
      <c r="H4" s="98"/>
      <c r="I4" s="97"/>
      <c r="J4" s="99"/>
    </row>
    <row r="5" spans="1:12" s="8" customFormat="1" ht="3" customHeight="1" x14ac:dyDescent="0.25">
      <c r="A5" s="112"/>
      <c r="B5" s="113"/>
      <c r="C5" s="113"/>
      <c r="D5" s="113"/>
      <c r="E5" s="113"/>
      <c r="F5" s="113"/>
      <c r="G5" s="113"/>
      <c r="H5" s="113"/>
      <c r="I5" s="113"/>
      <c r="J5" s="114"/>
    </row>
    <row r="6" spans="1:12" s="8" customFormat="1" ht="3" customHeight="1" x14ac:dyDescent="0.25">
      <c r="A6" s="115"/>
      <c r="B6" s="98"/>
      <c r="C6" s="98"/>
      <c r="D6" s="98"/>
      <c r="E6" s="98"/>
      <c r="F6" s="98"/>
      <c r="G6" s="98"/>
      <c r="H6" s="98"/>
      <c r="I6" s="98"/>
      <c r="J6" s="116"/>
    </row>
    <row r="7" spans="1:12" customFormat="1" ht="15.75" x14ac:dyDescent="0.25">
      <c r="A7" s="117" t="s">
        <v>42</v>
      </c>
      <c r="B7" s="118"/>
      <c r="C7" s="118"/>
      <c r="D7" s="118"/>
      <c r="E7" s="118"/>
      <c r="F7" s="118"/>
      <c r="G7" s="118"/>
      <c r="H7" s="118"/>
      <c r="I7" s="118"/>
      <c r="J7" s="119"/>
    </row>
    <row r="8" spans="1:12" s="8" customFormat="1" ht="3" customHeight="1" x14ac:dyDescent="0.25">
      <c r="A8" s="115"/>
      <c r="B8" s="98"/>
      <c r="C8" s="98"/>
      <c r="D8" s="98"/>
      <c r="E8" s="98"/>
      <c r="F8" s="98"/>
      <c r="G8" s="98"/>
      <c r="H8" s="98"/>
      <c r="I8" s="98"/>
      <c r="J8" s="116"/>
    </row>
    <row r="9" spans="1:12" customFormat="1" ht="15.75" x14ac:dyDescent="0.25">
      <c r="A9" s="120" t="s">
        <v>43</v>
      </c>
      <c r="B9" s="121"/>
      <c r="C9" s="121"/>
      <c r="D9" s="121"/>
      <c r="E9" s="121"/>
      <c r="F9" s="121"/>
      <c r="G9" s="121"/>
      <c r="H9" s="121"/>
      <c r="I9" s="121"/>
      <c r="J9" s="122"/>
    </row>
    <row r="10" spans="1:12" s="8" customFormat="1" ht="3" customHeight="1" x14ac:dyDescent="0.25">
      <c r="A10" s="123"/>
      <c r="B10" s="124"/>
      <c r="C10" s="124"/>
      <c r="D10" s="124"/>
      <c r="E10" s="124"/>
      <c r="F10" s="124"/>
      <c r="G10" s="124"/>
      <c r="H10" s="124"/>
      <c r="I10" s="124"/>
      <c r="J10" s="125"/>
    </row>
    <row r="11" spans="1:12" ht="39" customHeight="1" x14ac:dyDescent="0.25">
      <c r="A11" s="18" t="s">
        <v>44</v>
      </c>
      <c r="B11" s="126" t="s">
        <v>207</v>
      </c>
      <c r="C11" s="127"/>
      <c r="D11" s="127"/>
      <c r="E11" s="127"/>
      <c r="F11" s="127"/>
      <c r="G11" s="127"/>
      <c r="H11" s="127"/>
      <c r="I11" s="127"/>
      <c r="J11" s="128"/>
      <c r="K11"/>
      <c r="L11"/>
    </row>
    <row r="12" spans="1:12" s="8" customFormat="1" ht="3" customHeight="1" x14ac:dyDescent="0.25">
      <c r="A12" s="19"/>
      <c r="J12" s="20"/>
    </row>
    <row r="13" spans="1:12" ht="39.75" customHeight="1" x14ac:dyDescent="0.25">
      <c r="A13" s="18" t="s">
        <v>202</v>
      </c>
      <c r="B13" s="129" t="s">
        <v>215</v>
      </c>
      <c r="C13" s="129"/>
      <c r="D13" s="129"/>
      <c r="E13" s="129"/>
      <c r="F13" s="129"/>
      <c r="G13" s="129"/>
      <c r="H13" s="129"/>
      <c r="I13" s="129"/>
      <c r="J13" s="130"/>
    </row>
    <row r="14" spans="1:12" ht="51.75" customHeight="1" x14ac:dyDescent="0.25">
      <c r="A14" s="18" t="s">
        <v>203</v>
      </c>
      <c r="B14" s="109" t="s">
        <v>216</v>
      </c>
      <c r="C14" s="109"/>
      <c r="D14" s="109"/>
      <c r="E14" s="109"/>
      <c r="F14" s="109"/>
      <c r="G14" s="109"/>
      <c r="H14" s="109"/>
      <c r="I14" s="109"/>
      <c r="J14" s="110"/>
    </row>
    <row r="15" spans="1:12" s="8" customFormat="1" ht="3" customHeight="1" x14ac:dyDescent="0.25">
      <c r="A15" s="19"/>
      <c r="J15" s="20"/>
    </row>
    <row r="16" spans="1:12" ht="18.75" customHeight="1" x14ac:dyDescent="0.25">
      <c r="A16" s="117" t="s">
        <v>45</v>
      </c>
      <c r="B16" s="118"/>
      <c r="C16" s="118"/>
      <c r="D16" s="118"/>
      <c r="E16" s="118"/>
      <c r="F16" s="118"/>
      <c r="G16" s="118"/>
      <c r="H16" s="118"/>
      <c r="I16" s="118"/>
      <c r="J16" s="119"/>
    </row>
    <row r="17" spans="1:16" s="8" customFormat="1" ht="3" customHeight="1" x14ac:dyDescent="0.25">
      <c r="A17" s="19"/>
      <c r="B17"/>
      <c r="J17" s="20"/>
    </row>
    <row r="18" spans="1:16" ht="24.95" customHeight="1" x14ac:dyDescent="0.25">
      <c r="A18" s="18" t="s">
        <v>4</v>
      </c>
      <c r="B18" s="29">
        <v>3.1</v>
      </c>
      <c r="C18" s="111" t="s">
        <v>217</v>
      </c>
      <c r="D18" s="111"/>
      <c r="E18" s="111"/>
      <c r="F18" s="111"/>
      <c r="G18" s="111"/>
      <c r="H18" s="111"/>
      <c r="I18" s="111"/>
      <c r="J18" s="111"/>
    </row>
    <row r="19" spans="1:16" s="8" customFormat="1" ht="3" customHeight="1" x14ac:dyDescent="0.25">
      <c r="A19" s="21"/>
      <c r="B19"/>
      <c r="C19"/>
      <c r="D19"/>
      <c r="E19"/>
      <c r="F19"/>
      <c r="G19"/>
      <c r="H19"/>
      <c r="I19"/>
      <c r="J19" s="23"/>
    </row>
    <row r="20" spans="1:16" ht="39.75" customHeight="1" x14ac:dyDescent="0.25">
      <c r="A20" s="18" t="s">
        <v>5</v>
      </c>
      <c r="B20" s="30">
        <v>3.3</v>
      </c>
      <c r="C20" s="111" t="s">
        <v>208</v>
      </c>
      <c r="D20" s="111"/>
      <c r="E20" s="111"/>
      <c r="F20" s="111"/>
      <c r="G20" s="111"/>
      <c r="H20" s="111"/>
      <c r="I20" s="111"/>
      <c r="J20" s="111"/>
      <c r="L20"/>
      <c r="M20"/>
      <c r="N20"/>
      <c r="O20"/>
      <c r="P20"/>
    </row>
    <row r="21" spans="1:16" s="8" customFormat="1" ht="3" customHeight="1" x14ac:dyDescent="0.25">
      <c r="A21" s="21"/>
      <c r="J21" s="20"/>
    </row>
    <row r="22" spans="1:16" ht="30.75" customHeight="1" x14ac:dyDescent="0.25">
      <c r="A22" s="18" t="s">
        <v>6</v>
      </c>
      <c r="B22" s="9" t="s">
        <v>135</v>
      </c>
      <c r="C22" s="131" t="str">
        <f>IFERROR(VLOOKUP(B22,'Validacion datos'!D8:E64,2,FALSE),"")</f>
        <v>Convertir al país en un centro logístico regional, aprovechando sus ventajas de localización geográfica</v>
      </c>
      <c r="D22" s="131"/>
      <c r="E22" s="131"/>
      <c r="F22" s="131"/>
      <c r="G22" s="131"/>
      <c r="H22" s="131"/>
      <c r="I22" s="131"/>
      <c r="J22" s="131"/>
    </row>
    <row r="23" spans="1:16" s="8" customFormat="1" ht="3" customHeight="1" x14ac:dyDescent="0.25">
      <c r="A23" s="21"/>
      <c r="J23" s="20"/>
    </row>
    <row r="24" spans="1:16" ht="23.25" customHeight="1" x14ac:dyDescent="0.25">
      <c r="A24" s="18" t="s">
        <v>41</v>
      </c>
      <c r="B24" s="132" t="s">
        <v>218</v>
      </c>
      <c r="C24" s="132"/>
      <c r="D24" s="132"/>
      <c r="E24" s="132"/>
      <c r="F24" s="132"/>
      <c r="G24" s="132"/>
      <c r="H24" s="132"/>
      <c r="I24" s="132"/>
      <c r="J24" s="133"/>
      <c r="K24"/>
      <c r="L24"/>
      <c r="M24"/>
      <c r="N24"/>
      <c r="O24"/>
      <c r="P24"/>
    </row>
    <row r="25" spans="1:16" s="8" customFormat="1" ht="3" customHeight="1" x14ac:dyDescent="0.25">
      <c r="A25" s="19"/>
      <c r="J25" s="20"/>
    </row>
    <row r="26" spans="1:16" ht="15.75" customHeight="1" x14ac:dyDescent="0.25">
      <c r="A26" s="134" t="s">
        <v>188</v>
      </c>
      <c r="B26" s="135"/>
      <c r="C26" s="135"/>
      <c r="D26" s="135"/>
      <c r="E26" s="135"/>
      <c r="F26" s="135"/>
      <c r="G26" s="135"/>
      <c r="H26" s="135"/>
      <c r="I26" s="135"/>
      <c r="J26" s="136"/>
    </row>
    <row r="27" spans="1:16" s="8" customFormat="1" ht="3" customHeight="1" x14ac:dyDescent="0.25">
      <c r="A27" s="19"/>
      <c r="J27" s="20"/>
    </row>
    <row r="28" spans="1:16" ht="26.25" customHeight="1" x14ac:dyDescent="0.25">
      <c r="A28" s="18" t="s">
        <v>199</v>
      </c>
      <c r="B28" s="109" t="s">
        <v>209</v>
      </c>
      <c r="C28" s="109"/>
      <c r="D28" s="109"/>
      <c r="E28" s="109"/>
      <c r="F28" s="109"/>
      <c r="G28" s="109"/>
      <c r="H28" s="109"/>
      <c r="I28" s="109"/>
      <c r="J28" s="110"/>
    </row>
    <row r="29" spans="1:16" ht="54" customHeight="1" x14ac:dyDescent="0.25">
      <c r="A29" s="22" t="s">
        <v>200</v>
      </c>
      <c r="B29" s="109" t="s">
        <v>210</v>
      </c>
      <c r="C29" s="109"/>
      <c r="D29" s="109"/>
      <c r="E29" s="109"/>
      <c r="F29" s="109"/>
      <c r="G29" s="109"/>
      <c r="H29" s="109"/>
      <c r="I29" s="109"/>
      <c r="J29" s="110"/>
    </row>
    <row r="30" spans="1:16" ht="54.75" customHeight="1" x14ac:dyDescent="0.25">
      <c r="A30" s="22" t="s">
        <v>201</v>
      </c>
      <c r="B30" s="109" t="s">
        <v>211</v>
      </c>
      <c r="C30" s="109"/>
      <c r="D30" s="109"/>
      <c r="E30" s="109"/>
      <c r="F30" s="109"/>
      <c r="G30" s="109"/>
      <c r="H30" s="109"/>
      <c r="I30" s="109"/>
      <c r="J30" s="110"/>
    </row>
    <row r="31" spans="1:16" s="8" customFormat="1" ht="3" customHeight="1" x14ac:dyDescent="0.25">
      <c r="A31" s="19"/>
      <c r="J31" s="20"/>
    </row>
    <row r="32" spans="1:16" ht="15.75" customHeight="1" x14ac:dyDescent="0.25">
      <c r="A32" s="117" t="s">
        <v>190</v>
      </c>
      <c r="B32" s="118"/>
      <c r="C32" s="118"/>
      <c r="D32" s="118"/>
      <c r="E32" s="118"/>
      <c r="F32" s="118"/>
      <c r="G32" s="118"/>
      <c r="H32" s="118"/>
      <c r="I32" s="118"/>
      <c r="J32" s="119"/>
    </row>
    <row r="33" spans="1:20" s="8" customFormat="1" ht="3" customHeight="1" x14ac:dyDescent="0.25">
      <c r="A33" s="21"/>
      <c r="B33"/>
      <c r="C33"/>
      <c r="D33"/>
      <c r="E33"/>
      <c r="F33"/>
      <c r="G33"/>
      <c r="H33"/>
      <c r="I33"/>
      <c r="J33" s="23"/>
    </row>
    <row r="34" spans="1:20" customFormat="1" ht="15.75" x14ac:dyDescent="0.25">
      <c r="A34" s="120" t="s">
        <v>189</v>
      </c>
      <c r="B34" s="121"/>
      <c r="C34" s="121"/>
      <c r="D34" s="121"/>
      <c r="E34" s="121"/>
      <c r="F34" s="121"/>
      <c r="G34" s="121"/>
      <c r="H34" s="121"/>
      <c r="I34" s="121"/>
      <c r="J34" s="122"/>
    </row>
    <row r="35" spans="1:20" s="8" customFormat="1" ht="3" customHeight="1" x14ac:dyDescent="0.25">
      <c r="A35" s="21"/>
      <c r="B35"/>
      <c r="C35"/>
      <c r="D35"/>
      <c r="E35"/>
      <c r="F35"/>
      <c r="G35"/>
      <c r="H35"/>
      <c r="I35"/>
      <c r="J35" s="23"/>
    </row>
    <row r="36" spans="1:20" ht="30.75" customHeight="1" x14ac:dyDescent="0.25">
      <c r="A36" s="142" t="s">
        <v>9</v>
      </c>
      <c r="B36" s="143"/>
      <c r="C36" s="149" t="s">
        <v>39</v>
      </c>
      <c r="D36" s="150"/>
      <c r="E36" s="151"/>
      <c r="F36" s="149" t="s">
        <v>11</v>
      </c>
      <c r="G36" s="150"/>
      <c r="H36" s="151"/>
      <c r="I36" s="143" t="s">
        <v>40</v>
      </c>
      <c r="J36" s="144"/>
    </row>
    <row r="37" spans="1:20" ht="30.75" customHeight="1" x14ac:dyDescent="0.25">
      <c r="A37" s="145">
        <v>1707625225</v>
      </c>
      <c r="B37" s="146"/>
      <c r="C37" s="152">
        <v>1707625225</v>
      </c>
      <c r="D37" s="153"/>
      <c r="E37" s="154"/>
      <c r="F37" s="152">
        <v>904942903.58000004</v>
      </c>
      <c r="G37" s="153"/>
      <c r="H37" s="154"/>
      <c r="I37" s="147">
        <f>F37/C37</f>
        <v>0.52994233765784293</v>
      </c>
      <c r="J37" s="148"/>
      <c r="M37" s="42"/>
    </row>
    <row r="38" spans="1:20" s="8" customFormat="1" ht="3" customHeight="1" x14ac:dyDescent="0.25">
      <c r="A38" s="19"/>
      <c r="J38" s="20"/>
    </row>
    <row r="39" spans="1:20" customFormat="1" ht="15.75" x14ac:dyDescent="0.25">
      <c r="A39" s="120" t="s">
        <v>234</v>
      </c>
      <c r="B39" s="121"/>
      <c r="C39" s="121"/>
      <c r="D39" s="121"/>
      <c r="E39" s="121"/>
      <c r="F39" s="121"/>
      <c r="G39" s="121"/>
      <c r="H39" s="121"/>
      <c r="I39" s="121"/>
      <c r="J39" s="122"/>
    </row>
    <row r="40" spans="1:20" s="8" customFormat="1" ht="3" customHeight="1" x14ac:dyDescent="0.25">
      <c r="A40" s="21"/>
      <c r="B40"/>
      <c r="C40"/>
      <c r="D40"/>
      <c r="E40"/>
      <c r="F40"/>
      <c r="G40"/>
      <c r="H40"/>
      <c r="I40"/>
      <c r="J40" s="23"/>
    </row>
    <row r="41" spans="1:20" ht="17.25" customHeight="1" x14ac:dyDescent="0.25">
      <c r="A41" s="21"/>
      <c r="B41"/>
      <c r="C41" s="137" t="s">
        <v>14</v>
      </c>
      <c r="D41" s="138"/>
      <c r="E41" s="139" t="s">
        <v>230</v>
      </c>
      <c r="F41" s="140"/>
      <c r="G41" s="137" t="s">
        <v>24</v>
      </c>
      <c r="H41" s="137"/>
      <c r="I41" s="137" t="s">
        <v>36</v>
      </c>
      <c r="J41" s="141"/>
    </row>
    <row r="42" spans="1:20" ht="51" x14ac:dyDescent="0.25">
      <c r="A42" s="31" t="s">
        <v>50</v>
      </c>
      <c r="B42" s="32" t="s">
        <v>49</v>
      </c>
      <c r="C42" s="40" t="s">
        <v>37</v>
      </c>
      <c r="D42" s="32" t="s">
        <v>38</v>
      </c>
      <c r="E42" s="32" t="s">
        <v>226</v>
      </c>
      <c r="F42" s="40" t="s">
        <v>227</v>
      </c>
      <c r="G42" s="32" t="s">
        <v>228</v>
      </c>
      <c r="H42" s="32" t="s">
        <v>229</v>
      </c>
      <c r="I42" s="32" t="s">
        <v>205</v>
      </c>
      <c r="J42" s="33" t="s">
        <v>206</v>
      </c>
      <c r="M42" s="42"/>
    </row>
    <row r="43" spans="1:20" ht="63" customHeight="1" x14ac:dyDescent="0.25">
      <c r="A43" s="24" t="s">
        <v>212</v>
      </c>
      <c r="B43" s="25" t="s">
        <v>214</v>
      </c>
      <c r="C43" s="26">
        <v>780</v>
      </c>
      <c r="D43" s="27">
        <v>1449640735.3199999</v>
      </c>
      <c r="E43" s="27">
        <v>390</v>
      </c>
      <c r="F43" s="27">
        <v>718670838.20000005</v>
      </c>
      <c r="G43" s="28">
        <v>856</v>
      </c>
      <c r="H43" s="27">
        <v>767958219.10000002</v>
      </c>
      <c r="I43" s="34">
        <f>IF(G43&gt;0,G43/E43,0)</f>
        <v>2.1948717948717951</v>
      </c>
      <c r="J43" s="35">
        <f>IF(H43&gt;0,H43/F43,0)</f>
        <v>1.0685813007571676</v>
      </c>
      <c r="L43" s="41"/>
      <c r="O43" s="43">
        <v>2022</v>
      </c>
      <c r="P43" s="43">
        <v>2023</v>
      </c>
      <c r="Q43" s="45"/>
    </row>
    <row r="44" spans="1:20" ht="63.75" customHeight="1" x14ac:dyDescent="0.25">
      <c r="A44" s="24" t="s">
        <v>213</v>
      </c>
      <c r="B44" s="25" t="s">
        <v>214</v>
      </c>
      <c r="C44" s="26">
        <v>4793</v>
      </c>
      <c r="D44" s="27">
        <v>235988026.68000001</v>
      </c>
      <c r="E44" s="27">
        <v>2396</v>
      </c>
      <c r="F44" s="27">
        <v>100613917.34</v>
      </c>
      <c r="G44" s="28">
        <v>1844</v>
      </c>
      <c r="H44" s="27">
        <v>125016454.27</v>
      </c>
      <c r="I44" s="34">
        <f>IF(G44&gt;0,G44/E44,0)</f>
        <v>0.76961602671118534</v>
      </c>
      <c r="J44" s="35">
        <f>IF(H44&gt;0,H44/F44,0)</f>
        <v>1.2425363963072584</v>
      </c>
      <c r="O44" s="44">
        <v>5367</v>
      </c>
      <c r="P44" s="44">
        <v>5779</v>
      </c>
      <c r="Q44" s="42">
        <f>+O44+P44</f>
        <v>11146</v>
      </c>
      <c r="R44" s="46">
        <f>+Q44/2</f>
        <v>5573</v>
      </c>
      <c r="S44" s="47">
        <f>+R44*N45</f>
        <v>4792.78</v>
      </c>
      <c r="T44" s="47">
        <f>+S44/4</f>
        <v>1198.1949999999999</v>
      </c>
    </row>
    <row r="45" spans="1:20" ht="33.75" customHeight="1" x14ac:dyDescent="0.25">
      <c r="A45" s="24" t="s">
        <v>221</v>
      </c>
      <c r="B45" s="26" t="s">
        <v>222</v>
      </c>
      <c r="C45" s="26" t="s">
        <v>222</v>
      </c>
      <c r="D45" s="27">
        <v>10000000</v>
      </c>
      <c r="E45" s="27" t="s">
        <v>222</v>
      </c>
      <c r="F45" s="48">
        <v>2500000</v>
      </c>
      <c r="G45" s="28" t="s">
        <v>222</v>
      </c>
      <c r="H45" s="50">
        <v>0</v>
      </c>
      <c r="I45" s="34" t="s">
        <v>222</v>
      </c>
      <c r="J45" s="35">
        <f t="shared" ref="J45:J47" si="0">IF(H45&gt;0,H45/F45,0)</f>
        <v>0</v>
      </c>
      <c r="N45" s="1">
        <v>0.86</v>
      </c>
      <c r="O45" s="44">
        <f>+O44*N45</f>
        <v>4615.62</v>
      </c>
      <c r="P45" s="44">
        <f>+P44*N45</f>
        <v>4969.9399999999996</v>
      </c>
      <c r="S45" s="47">
        <f>+R44*N46</f>
        <v>780.22</v>
      </c>
      <c r="T45" s="47">
        <f>+S45/4</f>
        <v>195.05500000000001</v>
      </c>
    </row>
    <row r="46" spans="1:20" ht="27" customHeight="1" x14ac:dyDescent="0.25">
      <c r="A46" s="24" t="s">
        <v>223</v>
      </c>
      <c r="B46" s="26" t="s">
        <v>222</v>
      </c>
      <c r="C46" s="26" t="s">
        <v>222</v>
      </c>
      <c r="D46" s="27">
        <v>4830766</v>
      </c>
      <c r="E46" s="27" t="s">
        <v>222</v>
      </c>
      <c r="F46" s="48">
        <v>1207691.5</v>
      </c>
      <c r="G46" s="28" t="s">
        <v>222</v>
      </c>
      <c r="H46" s="27">
        <v>11968230.210000001</v>
      </c>
      <c r="I46" s="34" t="s">
        <v>222</v>
      </c>
      <c r="J46" s="35">
        <f t="shared" si="0"/>
        <v>9.9100061646538045</v>
      </c>
      <c r="N46" s="1">
        <v>0.14000000000000001</v>
      </c>
      <c r="O46" s="44">
        <f>+O44*N46</f>
        <v>751.38000000000011</v>
      </c>
      <c r="P46" s="44">
        <f>+P44*N46</f>
        <v>809.06000000000006</v>
      </c>
      <c r="T46" s="47">
        <f>SUM(T44:T45)</f>
        <v>1393.25</v>
      </c>
    </row>
    <row r="47" spans="1:20" ht="37.5" customHeight="1" x14ac:dyDescent="0.25">
      <c r="A47" s="24" t="s">
        <v>224</v>
      </c>
      <c r="B47" s="26" t="s">
        <v>222</v>
      </c>
      <c r="C47" s="26" t="s">
        <v>222</v>
      </c>
      <c r="D47" s="27">
        <v>7165697</v>
      </c>
      <c r="E47" s="27" t="s">
        <v>222</v>
      </c>
      <c r="F47" s="48">
        <v>1791424.25</v>
      </c>
      <c r="G47" s="28" t="s">
        <v>222</v>
      </c>
      <c r="H47" s="50">
        <v>0</v>
      </c>
      <c r="I47" s="34" t="s">
        <v>222</v>
      </c>
      <c r="J47" s="35">
        <f t="shared" si="0"/>
        <v>0</v>
      </c>
      <c r="M47" s="1">
        <f>+D45/4</f>
        <v>2500000</v>
      </c>
      <c r="O47" s="44"/>
      <c r="P47" s="44"/>
      <c r="T47" s="1">
        <f>+T46*4</f>
        <v>5573</v>
      </c>
    </row>
    <row r="48" spans="1:20" s="8" customFormat="1" ht="3" customHeight="1" x14ac:dyDescent="0.25">
      <c r="A48" s="19"/>
      <c r="J48" s="20"/>
    </row>
    <row r="49" spans="1:13" ht="15.75" customHeight="1" x14ac:dyDescent="0.25">
      <c r="A49" s="117" t="s">
        <v>191</v>
      </c>
      <c r="B49" s="118"/>
      <c r="C49" s="118"/>
      <c r="D49" s="118"/>
      <c r="E49" s="118"/>
      <c r="F49" s="118"/>
      <c r="G49" s="118"/>
      <c r="H49" s="118"/>
      <c r="I49" s="118"/>
      <c r="J49" s="119"/>
      <c r="M49" s="1">
        <f>+D46/4</f>
        <v>1207691.5</v>
      </c>
    </row>
    <row r="50" spans="1:13" customFormat="1" ht="3" customHeight="1" x14ac:dyDescent="0.25">
      <c r="A50" s="21"/>
      <c r="J50" s="23"/>
    </row>
    <row r="51" spans="1:13" customFormat="1" ht="15.75" x14ac:dyDescent="0.25">
      <c r="A51" s="120" t="s">
        <v>192</v>
      </c>
      <c r="B51" s="121"/>
      <c r="C51" s="121"/>
      <c r="D51" s="121"/>
      <c r="E51" s="121"/>
      <c r="F51" s="121"/>
      <c r="G51" s="121"/>
      <c r="H51" s="121"/>
      <c r="I51" s="121"/>
      <c r="J51" s="122"/>
      <c r="M51">
        <f>+D47/4</f>
        <v>1791424.25</v>
      </c>
    </row>
    <row r="52" spans="1:13" customFormat="1" ht="3" customHeight="1" x14ac:dyDescent="0.25">
      <c r="A52" s="21"/>
      <c r="J52" s="23"/>
    </row>
    <row r="53" spans="1:13" ht="36" customHeight="1" x14ac:dyDescent="0.25">
      <c r="A53" s="22" t="s">
        <v>193</v>
      </c>
      <c r="B53" s="109" t="s">
        <v>212</v>
      </c>
      <c r="C53" s="109"/>
      <c r="D53" s="109"/>
      <c r="E53" s="109"/>
      <c r="F53" s="109"/>
      <c r="G53" s="109"/>
      <c r="H53" s="109"/>
      <c r="I53" s="109"/>
      <c r="J53" s="110"/>
    </row>
    <row r="54" spans="1:13" ht="36" customHeight="1" x14ac:dyDescent="0.25">
      <c r="A54" s="22" t="s">
        <v>194</v>
      </c>
      <c r="B54" s="109" t="s">
        <v>219</v>
      </c>
      <c r="C54" s="109"/>
      <c r="D54" s="109"/>
      <c r="E54" s="109"/>
      <c r="F54" s="109"/>
      <c r="G54" s="109"/>
      <c r="H54" s="109"/>
      <c r="I54" s="109"/>
      <c r="J54" s="110"/>
    </row>
    <row r="55" spans="1:13" ht="81.75" customHeight="1" x14ac:dyDescent="0.25">
      <c r="A55" s="22" t="s">
        <v>35</v>
      </c>
      <c r="B55" s="49" t="s">
        <v>225</v>
      </c>
    </row>
    <row r="56" spans="1:13" ht="99" customHeight="1" x14ac:dyDescent="0.25">
      <c r="A56" s="22" t="s">
        <v>22</v>
      </c>
      <c r="B56" s="109" t="s">
        <v>231</v>
      </c>
      <c r="C56" s="109"/>
      <c r="D56" s="109"/>
      <c r="E56" s="109"/>
      <c r="F56" s="109"/>
      <c r="G56" s="109"/>
      <c r="H56" s="109"/>
      <c r="I56" s="109"/>
      <c r="J56" s="110"/>
    </row>
    <row r="57" spans="1:13" s="8" customFormat="1" ht="3" customHeight="1" x14ac:dyDescent="0.25">
      <c r="A57" s="19"/>
      <c r="J57" s="20"/>
    </row>
    <row r="58" spans="1:13" ht="36" customHeight="1" x14ac:dyDescent="0.25">
      <c r="A58" s="22" t="s">
        <v>193</v>
      </c>
      <c r="B58" s="109" t="s">
        <v>213</v>
      </c>
      <c r="C58" s="109"/>
      <c r="D58" s="109"/>
      <c r="E58" s="109"/>
      <c r="F58" s="109"/>
      <c r="G58" s="109"/>
      <c r="H58" s="109"/>
      <c r="I58" s="109"/>
      <c r="J58" s="110"/>
    </row>
    <row r="59" spans="1:13" ht="36" customHeight="1" x14ac:dyDescent="0.25">
      <c r="A59" s="22" t="s">
        <v>194</v>
      </c>
      <c r="B59" s="109" t="s">
        <v>220</v>
      </c>
      <c r="C59" s="109"/>
      <c r="D59" s="109"/>
      <c r="E59" s="109"/>
      <c r="F59" s="109"/>
      <c r="G59" s="109"/>
      <c r="H59" s="109"/>
      <c r="I59" s="109"/>
      <c r="J59" s="110"/>
    </row>
    <row r="60" spans="1:13" ht="58.5" customHeight="1" x14ac:dyDescent="0.25">
      <c r="A60" s="22" t="s">
        <v>35</v>
      </c>
      <c r="B60" s="49" t="s">
        <v>225</v>
      </c>
    </row>
    <row r="61" spans="1:13" ht="151.5" customHeight="1" x14ac:dyDescent="0.25">
      <c r="A61" s="22" t="s">
        <v>22</v>
      </c>
      <c r="B61" s="109" t="s">
        <v>232</v>
      </c>
      <c r="C61" s="109"/>
      <c r="D61" s="109"/>
      <c r="E61" s="109"/>
      <c r="F61" s="109"/>
      <c r="G61" s="109"/>
      <c r="H61" s="109"/>
      <c r="I61" s="109"/>
      <c r="J61" s="110"/>
    </row>
    <row r="62" spans="1:13" ht="15.75" customHeight="1" x14ac:dyDescent="0.25">
      <c r="A62" s="117" t="s">
        <v>195</v>
      </c>
      <c r="B62" s="118"/>
      <c r="C62" s="118"/>
      <c r="D62" s="118"/>
      <c r="E62" s="118"/>
      <c r="F62" s="118"/>
      <c r="G62" s="118"/>
      <c r="H62" s="118"/>
      <c r="I62" s="118"/>
      <c r="J62" s="119"/>
    </row>
    <row r="63" spans="1:13" s="8" customFormat="1" ht="3" customHeight="1" x14ac:dyDescent="0.25">
      <c r="A63" s="21"/>
      <c r="B63"/>
      <c r="C63"/>
      <c r="D63"/>
      <c r="E63"/>
      <c r="F63"/>
      <c r="G63"/>
      <c r="H63"/>
      <c r="I63"/>
      <c r="J63" s="23"/>
    </row>
    <row r="64" spans="1:13" customFormat="1" ht="33" customHeight="1" x14ac:dyDescent="0.25">
      <c r="A64" s="155" t="s">
        <v>197</v>
      </c>
      <c r="B64" s="156"/>
      <c r="C64" s="156"/>
      <c r="D64" s="156"/>
      <c r="E64" s="156"/>
      <c r="F64" s="156"/>
      <c r="G64" s="156"/>
      <c r="H64" s="156"/>
      <c r="I64" s="156"/>
      <c r="J64" s="157"/>
    </row>
    <row r="65" spans="1:10" s="8" customFormat="1" ht="3" customHeight="1" x14ac:dyDescent="0.25">
      <c r="A65" s="19"/>
      <c r="J65" s="20"/>
    </row>
    <row r="66" spans="1:10" ht="80.25" customHeight="1" x14ac:dyDescent="0.25">
      <c r="A66" s="158" t="s">
        <v>198</v>
      </c>
      <c r="B66" s="159"/>
      <c r="C66" s="159"/>
      <c r="D66" s="159"/>
      <c r="E66" s="159"/>
      <c r="F66" s="159"/>
      <c r="G66" s="159"/>
      <c r="H66" s="159"/>
      <c r="I66" s="159"/>
      <c r="J66" s="160"/>
    </row>
    <row r="67" spans="1:10" ht="14.25" customHeight="1" x14ac:dyDescent="0.25">
      <c r="A67" s="161" t="s">
        <v>196</v>
      </c>
      <c r="B67" s="161"/>
      <c r="C67" s="161"/>
      <c r="D67" s="161"/>
      <c r="E67" s="161"/>
      <c r="F67" s="161"/>
      <c r="G67" s="161"/>
      <c r="H67" s="161"/>
      <c r="I67" s="161"/>
      <c r="J67" s="161"/>
    </row>
    <row r="68" spans="1:10" x14ac:dyDescent="0.25">
      <c r="A68" s="39" t="s">
        <v>204</v>
      </c>
    </row>
  </sheetData>
  <sheetProtection formatCells="0" formatColumns="0" formatRows="0" insertRows="0" deleteRows="0" pivotTables="0"/>
  <mergeCells count="47">
    <mergeCell ref="B61:J61"/>
    <mergeCell ref="A62:J62"/>
    <mergeCell ref="A64:J64"/>
    <mergeCell ref="A66:J66"/>
    <mergeCell ref="A67:J67"/>
    <mergeCell ref="C36:E36"/>
    <mergeCell ref="C37:E37"/>
    <mergeCell ref="F36:H36"/>
    <mergeCell ref="F37:H37"/>
    <mergeCell ref="A49:J49"/>
    <mergeCell ref="B54:J54"/>
    <mergeCell ref="B56:J56"/>
    <mergeCell ref="A37:B37"/>
    <mergeCell ref="I37:J37"/>
    <mergeCell ref="A39:J39"/>
    <mergeCell ref="B58:J58"/>
    <mergeCell ref="B59:J59"/>
    <mergeCell ref="B24:J24"/>
    <mergeCell ref="A26:J26"/>
    <mergeCell ref="B28:J28"/>
    <mergeCell ref="B29:J29"/>
    <mergeCell ref="C41:D41"/>
    <mergeCell ref="E41:F41"/>
    <mergeCell ref="G41:H41"/>
    <mergeCell ref="I41:J41"/>
    <mergeCell ref="A32:J32"/>
    <mergeCell ref="A34:J34"/>
    <mergeCell ref="A36:B36"/>
    <mergeCell ref="I36:J36"/>
    <mergeCell ref="A51:J51"/>
    <mergeCell ref="B53:J53"/>
    <mergeCell ref="A4:J4"/>
    <mergeCell ref="B1:J3"/>
    <mergeCell ref="B30:J30"/>
    <mergeCell ref="C20:J20"/>
    <mergeCell ref="A5:J5"/>
    <mergeCell ref="A6:J6"/>
    <mergeCell ref="A7:J7"/>
    <mergeCell ref="A8:J8"/>
    <mergeCell ref="A9:J9"/>
    <mergeCell ref="A10:J10"/>
    <mergeCell ref="B11:J11"/>
    <mergeCell ref="B13:J13"/>
    <mergeCell ref="B14:J14"/>
    <mergeCell ref="A16:J16"/>
    <mergeCell ref="C18:J18"/>
    <mergeCell ref="C22:J22"/>
  </mergeCells>
  <dataValidations count="15">
    <dataValidation allowBlank="1" showInputMessage="1" showErrorMessage="1" prompt="¿En qué consiste el programa?" sqref="B29:J29" xr:uid="{00000000-0002-0000-0200-000000000000}"/>
    <dataValidation allowBlank="1" showInputMessage="1" showErrorMessage="1" prompt="Monto ejecutado en el trimestre" sqref="H42:H47" xr:uid="{00000000-0002-0000-0200-000001000000}"/>
    <dataValidation allowBlank="1" showInputMessage="1" showErrorMessage="1" prompt="Meta alcanzada en el trimestre" sqref="G42:G47 F45:F47" xr:uid="{00000000-0002-0000-0200-000002000000}"/>
    <dataValidation allowBlank="1" showInputMessage="1" showErrorMessage="1" prompt="Presupuesto del programa" sqref="A37:C37 F37" xr:uid="{00000000-0002-0000-0200-000003000000}"/>
    <dataValidation allowBlank="1" showInputMessage="1" showErrorMessage="1" prompt="Monto presupuestado para el producto" sqref="D42:D47 E43:E47 F42:F44" xr:uid="{00000000-0002-0000-0200-000004000000}"/>
    <dataValidation allowBlank="1" showInputMessage="1" showErrorMessage="1" prompt="Meta anual del indicador" sqref="E42 C42:C47" xr:uid="{00000000-0002-0000-0200-000005000000}"/>
    <dataValidation allowBlank="1" showInputMessage="1" showErrorMessage="1" prompt="Nombre del indicador" sqref="B42:B47" xr:uid="{00000000-0002-0000-0200-000006000000}"/>
    <dataValidation allowBlank="1" showInputMessage="1" showErrorMessage="1" prompt="Nombre de cada producto" sqref="A42:A47" xr:uid="{00000000-0002-0000-0200-000007000000}"/>
    <dataValidation allowBlank="1" showInputMessage="1" showErrorMessage="1" prompt="Oportunidades de mejora identificadas" sqref="A66:J66" xr:uid="{00000000-0002-0000-0200-000008000000}"/>
    <dataValidation allowBlank="1" showInputMessage="1" showErrorMessage="1" prompt="De existir desvío, explicar razones." sqref="B56:J56 B61:J61" xr:uid="{00000000-0002-0000-0200-000009000000}"/>
    <dataValidation allowBlank="1" showInputMessage="1" showErrorMessage="1" prompt="¿En qué consiste el producto? su objetivo" sqref="B54:J54 B59:J59" xr:uid="{00000000-0002-0000-0200-00000B000000}"/>
    <dataValidation allowBlank="1" showInputMessage="1" showErrorMessage="1" prompt="Nombre del producto" sqref="B53:J53 B58:J58" xr:uid="{00000000-0002-0000-0200-00000C000000}"/>
    <dataValidation allowBlank="1" showInputMessage="1" showErrorMessage="1" prompt="¿A quién va dirigido el programa?, ¿qué característica tiene esta población que requiere ser beneficiada?" sqref="B30:J30" xr:uid="{00000000-0002-0000-0200-00000D000000}"/>
    <dataValidation allowBlank="1" showInputMessage="1" prompt="Nombre del capítulo" sqref="B11:J11" xr:uid="{00000000-0002-0000-0200-00000E000000}"/>
    <dataValidation allowBlank="1" sqref="A11" xr:uid="{00000000-0002-0000-0200-00000F000000}"/>
  </dataValidations>
  <pageMargins left="0.23622047244094491" right="0.23622047244094491" top="0.23622047244094491" bottom="0.74803149606299213" header="0.31496062992125984" footer="0.31496062992125984"/>
  <pageSetup scale="56" orientation="portrait" horizontalDpi="4294967295" verticalDpi="4294967295" r:id="rId1"/>
  <headerFooter alignWithMargins="0"/>
  <rowBreaks count="1" manualBreakCount="1">
    <brk id="37"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Código" prompt="Digitar/seleccionar el código del Objetivo Específico actual" xr:uid="{00000000-0002-0000-0200-000010000000}">
          <x14:formula1>
            <xm:f>'Validacion datos'!$D$7:$D$64</xm:f>
          </x14:formula1>
          <xm:sqref>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E93"/>
  <sheetViews>
    <sheetView workbookViewId="0">
      <selection activeCell="B1" sqref="B1"/>
    </sheetView>
  </sheetViews>
  <sheetFormatPr baseColWidth="10" defaultColWidth="11.42578125" defaultRowHeight="15" x14ac:dyDescent="0.25"/>
  <cols>
    <col min="1" max="1" width="4" style="10" bestFit="1" customWidth="1"/>
    <col min="2" max="2" width="67.42578125" style="10" customWidth="1"/>
    <col min="3" max="3" width="6" style="10" customWidth="1"/>
    <col min="4" max="4" width="5.140625" style="10" bestFit="1" customWidth="1"/>
    <col min="5" max="5" width="170.5703125" style="10" bestFit="1" customWidth="1"/>
    <col min="6" max="6" width="11.85546875" style="10" bestFit="1" customWidth="1"/>
    <col min="7" max="16384" width="11.42578125" style="10"/>
  </cols>
  <sheetData>
    <row r="1" spans="1:5" x14ac:dyDescent="0.25">
      <c r="A1" s="13"/>
      <c r="B1" s="14" t="s">
        <v>46</v>
      </c>
    </row>
    <row r="2" spans="1:5" x14ac:dyDescent="0.25">
      <c r="A2" s="15">
        <v>1</v>
      </c>
      <c r="B2" s="16" t="s">
        <v>100</v>
      </c>
      <c r="C2"/>
      <c r="D2"/>
      <c r="E2"/>
    </row>
    <row r="3" spans="1:5" x14ac:dyDescent="0.25">
      <c r="A3" s="15">
        <v>2</v>
      </c>
      <c r="B3" s="16" t="s">
        <v>102</v>
      </c>
      <c r="C3"/>
      <c r="D3"/>
      <c r="E3"/>
    </row>
    <row r="4" spans="1:5" x14ac:dyDescent="0.25">
      <c r="A4" s="15">
        <v>3</v>
      </c>
      <c r="B4" s="16" t="s">
        <v>104</v>
      </c>
      <c r="C4"/>
      <c r="D4"/>
      <c r="E4"/>
    </row>
    <row r="5" spans="1:5" x14ac:dyDescent="0.25">
      <c r="A5" s="15">
        <v>4</v>
      </c>
      <c r="B5" s="16" t="s">
        <v>106</v>
      </c>
      <c r="C5"/>
      <c r="D5"/>
      <c r="E5"/>
    </row>
    <row r="7" spans="1:5" x14ac:dyDescent="0.25">
      <c r="A7" s="13"/>
      <c r="B7" s="17" t="s">
        <v>47</v>
      </c>
      <c r="C7" s="11"/>
      <c r="E7" s="11" t="s">
        <v>48</v>
      </c>
    </row>
    <row r="8" spans="1:5" ht="30" x14ac:dyDescent="0.25">
      <c r="A8" s="15">
        <v>1.1000000000000001</v>
      </c>
      <c r="B8" s="16" t="s">
        <v>187</v>
      </c>
      <c r="D8" s="10" t="s">
        <v>51</v>
      </c>
      <c r="E8" s="12" t="s">
        <v>164</v>
      </c>
    </row>
    <row r="9" spans="1:5" ht="30" x14ac:dyDescent="0.25">
      <c r="A9" s="15">
        <v>1.2</v>
      </c>
      <c r="B9" s="16" t="s">
        <v>52</v>
      </c>
      <c r="D9" s="10" t="s">
        <v>53</v>
      </c>
      <c r="E9" s="12" t="s">
        <v>165</v>
      </c>
    </row>
    <row r="10" spans="1:5" ht="30" x14ac:dyDescent="0.25">
      <c r="A10" s="15">
        <v>1.3</v>
      </c>
      <c r="B10" s="16" t="s">
        <v>54</v>
      </c>
      <c r="D10" s="10" t="s">
        <v>55</v>
      </c>
      <c r="E10" s="12" t="s">
        <v>56</v>
      </c>
    </row>
    <row r="11" spans="1:5" ht="30" x14ac:dyDescent="0.25">
      <c r="A11" s="15">
        <v>1.4</v>
      </c>
      <c r="B11" s="16" t="s">
        <v>57</v>
      </c>
      <c r="D11" s="10" t="s">
        <v>58</v>
      </c>
      <c r="E11" s="12" t="s">
        <v>59</v>
      </c>
    </row>
    <row r="12" spans="1:5" ht="30" x14ac:dyDescent="0.25">
      <c r="A12" s="15">
        <v>2.1</v>
      </c>
      <c r="B12" s="16" t="s">
        <v>163</v>
      </c>
      <c r="D12" s="10" t="s">
        <v>60</v>
      </c>
      <c r="E12" s="12" t="s">
        <v>166</v>
      </c>
    </row>
    <row r="13" spans="1:5" ht="30" x14ac:dyDescent="0.25">
      <c r="A13" s="15">
        <v>2.2000000000000002</v>
      </c>
      <c r="B13" s="16" t="s">
        <v>61</v>
      </c>
      <c r="D13" s="10" t="s">
        <v>62</v>
      </c>
      <c r="E13" s="12" t="s">
        <v>167</v>
      </c>
    </row>
    <row r="14" spans="1:5" x14ac:dyDescent="0.25">
      <c r="A14" s="15">
        <v>2.2999999999999998</v>
      </c>
      <c r="B14" s="16" t="s">
        <v>63</v>
      </c>
      <c r="D14" s="10" t="s">
        <v>64</v>
      </c>
      <c r="E14" s="12" t="s">
        <v>168</v>
      </c>
    </row>
    <row r="15" spans="1:5" x14ac:dyDescent="0.25">
      <c r="A15" s="15">
        <v>2.4</v>
      </c>
      <c r="B15" s="16" t="s">
        <v>65</v>
      </c>
      <c r="D15" s="10" t="s">
        <v>66</v>
      </c>
      <c r="E15" s="12" t="s">
        <v>67</v>
      </c>
    </row>
    <row r="16" spans="1:5" ht="30" x14ac:dyDescent="0.25">
      <c r="A16" s="15">
        <v>2.5</v>
      </c>
      <c r="B16" s="16" t="s">
        <v>68</v>
      </c>
      <c r="D16" s="10" t="s">
        <v>69</v>
      </c>
      <c r="E16" s="12" t="s">
        <v>169</v>
      </c>
    </row>
    <row r="17" spans="1:5" x14ac:dyDescent="0.25">
      <c r="A17" s="15">
        <v>2.6</v>
      </c>
      <c r="B17" s="16" t="s">
        <v>70</v>
      </c>
      <c r="D17" s="10" t="s">
        <v>71</v>
      </c>
      <c r="E17" s="12" t="s">
        <v>72</v>
      </c>
    </row>
    <row r="18" spans="1:5" x14ac:dyDescent="0.25">
      <c r="A18" s="15">
        <v>2.7</v>
      </c>
      <c r="B18" s="16" t="s">
        <v>73</v>
      </c>
      <c r="D18" s="10" t="s">
        <v>74</v>
      </c>
      <c r="E18" s="12" t="s">
        <v>75</v>
      </c>
    </row>
    <row r="19" spans="1:5" ht="52.5" customHeight="1" x14ac:dyDescent="0.25">
      <c r="A19" s="15">
        <v>3.1</v>
      </c>
      <c r="B19" s="16" t="s">
        <v>76</v>
      </c>
      <c r="D19" s="10" t="s">
        <v>77</v>
      </c>
      <c r="E19" s="12" t="s">
        <v>78</v>
      </c>
    </row>
    <row r="20" spans="1:5" x14ac:dyDescent="0.25">
      <c r="A20" s="15">
        <v>3.2</v>
      </c>
      <c r="B20" s="16" t="s">
        <v>79</v>
      </c>
      <c r="D20" s="10" t="s">
        <v>80</v>
      </c>
      <c r="E20" s="12" t="s">
        <v>81</v>
      </c>
    </row>
    <row r="21" spans="1:5" ht="30" x14ac:dyDescent="0.25">
      <c r="A21" s="15">
        <v>3.3</v>
      </c>
      <c r="B21" s="16" t="s">
        <v>82</v>
      </c>
      <c r="D21" s="10" t="s">
        <v>83</v>
      </c>
      <c r="E21" s="12" t="s">
        <v>84</v>
      </c>
    </row>
    <row r="22" spans="1:5" x14ac:dyDescent="0.25">
      <c r="A22" s="15">
        <v>3.4</v>
      </c>
      <c r="B22" s="16" t="s">
        <v>85</v>
      </c>
      <c r="D22" s="10" t="s">
        <v>86</v>
      </c>
      <c r="E22" s="12" t="s">
        <v>87</v>
      </c>
    </row>
    <row r="23" spans="1:5" ht="45" x14ac:dyDescent="0.25">
      <c r="A23" s="15">
        <v>3.5</v>
      </c>
      <c r="B23" s="16" t="s">
        <v>162</v>
      </c>
      <c r="D23" s="10" t="s">
        <v>88</v>
      </c>
      <c r="E23" s="12" t="s">
        <v>89</v>
      </c>
    </row>
    <row r="24" spans="1:5" x14ac:dyDescent="0.25">
      <c r="A24" s="15">
        <v>4.0999999999999996</v>
      </c>
      <c r="B24" s="16" t="s">
        <v>90</v>
      </c>
      <c r="D24" s="10" t="s">
        <v>91</v>
      </c>
      <c r="E24" s="12" t="s">
        <v>92</v>
      </c>
    </row>
    <row r="25" spans="1:5" ht="30" x14ac:dyDescent="0.25">
      <c r="A25" s="15">
        <v>4.2</v>
      </c>
      <c r="B25" s="16" t="s">
        <v>93</v>
      </c>
      <c r="D25" s="10" t="s">
        <v>94</v>
      </c>
      <c r="E25" s="12" t="s">
        <v>170</v>
      </c>
    </row>
    <row r="26" spans="1:5" x14ac:dyDescent="0.25">
      <c r="A26" s="15">
        <v>4.3</v>
      </c>
      <c r="B26" s="16" t="s">
        <v>161</v>
      </c>
      <c r="D26" s="10" t="s">
        <v>95</v>
      </c>
      <c r="E26" s="12" t="s">
        <v>96</v>
      </c>
    </row>
    <row r="27" spans="1:5" x14ac:dyDescent="0.25">
      <c r="D27" s="10" t="s">
        <v>97</v>
      </c>
      <c r="E27" s="12" t="s">
        <v>98</v>
      </c>
    </row>
    <row r="28" spans="1:5" x14ac:dyDescent="0.25">
      <c r="D28" s="10" t="s">
        <v>99</v>
      </c>
      <c r="E28" s="12" t="s">
        <v>171</v>
      </c>
    </row>
    <row r="29" spans="1:5" x14ac:dyDescent="0.25">
      <c r="D29" s="10" t="s">
        <v>101</v>
      </c>
      <c r="E29" s="12" t="s">
        <v>172</v>
      </c>
    </row>
    <row r="30" spans="1:5" x14ac:dyDescent="0.25">
      <c r="D30" s="10" t="s">
        <v>103</v>
      </c>
      <c r="E30" s="12" t="s">
        <v>173</v>
      </c>
    </row>
    <row r="31" spans="1:5" x14ac:dyDescent="0.25">
      <c r="D31" s="10" t="s">
        <v>105</v>
      </c>
      <c r="E31" s="12" t="s">
        <v>174</v>
      </c>
    </row>
    <row r="32" spans="1:5" x14ac:dyDescent="0.25">
      <c r="D32" s="10" t="s">
        <v>107</v>
      </c>
      <c r="E32" s="12" t="s">
        <v>108</v>
      </c>
    </row>
    <row r="33" spans="1:5" ht="30" x14ac:dyDescent="0.25">
      <c r="A33"/>
      <c r="B33"/>
      <c r="D33" s="10" t="s">
        <v>109</v>
      </c>
      <c r="E33" s="12" t="s">
        <v>175</v>
      </c>
    </row>
    <row r="34" spans="1:5" x14ac:dyDescent="0.25">
      <c r="A34"/>
      <c r="B34"/>
      <c r="D34" s="10" t="s">
        <v>110</v>
      </c>
      <c r="E34" s="12" t="s">
        <v>111</v>
      </c>
    </row>
    <row r="35" spans="1:5" ht="30" x14ac:dyDescent="0.25">
      <c r="A35"/>
      <c r="B35"/>
      <c r="D35" s="10" t="s">
        <v>112</v>
      </c>
      <c r="E35" s="12" t="s">
        <v>113</v>
      </c>
    </row>
    <row r="36" spans="1:5" x14ac:dyDescent="0.25">
      <c r="A36"/>
      <c r="B36"/>
      <c r="D36" s="10" t="s">
        <v>114</v>
      </c>
      <c r="E36" s="12" t="s">
        <v>115</v>
      </c>
    </row>
    <row r="37" spans="1:5" x14ac:dyDescent="0.25">
      <c r="A37"/>
      <c r="B37"/>
      <c r="D37" s="10" t="s">
        <v>116</v>
      </c>
      <c r="E37" s="12" t="s">
        <v>117</v>
      </c>
    </row>
    <row r="38" spans="1:5" ht="15" customHeight="1" x14ac:dyDescent="0.25">
      <c r="A38"/>
      <c r="B38"/>
      <c r="D38" s="10" t="s">
        <v>118</v>
      </c>
      <c r="E38" s="12" t="s">
        <v>176</v>
      </c>
    </row>
    <row r="39" spans="1:5" ht="30" x14ac:dyDescent="0.25">
      <c r="A39"/>
      <c r="B39"/>
      <c r="D39" s="10" t="s">
        <v>119</v>
      </c>
      <c r="E39" s="12" t="s">
        <v>177</v>
      </c>
    </row>
    <row r="40" spans="1:5" x14ac:dyDescent="0.25">
      <c r="A40"/>
      <c r="B40"/>
      <c r="D40" s="10" t="s">
        <v>120</v>
      </c>
      <c r="E40" s="12" t="s">
        <v>178</v>
      </c>
    </row>
    <row r="41" spans="1:5" x14ac:dyDescent="0.25">
      <c r="A41"/>
      <c r="B41"/>
      <c r="D41" s="10" t="s">
        <v>121</v>
      </c>
      <c r="E41" s="12" t="s">
        <v>179</v>
      </c>
    </row>
    <row r="42" spans="1:5" x14ac:dyDescent="0.25">
      <c r="A42"/>
      <c r="B42"/>
      <c r="D42" s="10" t="s">
        <v>122</v>
      </c>
      <c r="E42" s="12" t="s">
        <v>123</v>
      </c>
    </row>
    <row r="43" spans="1:5" ht="15" customHeight="1" x14ac:dyDescent="0.25">
      <c r="A43"/>
      <c r="B43"/>
      <c r="D43" s="10" t="s">
        <v>124</v>
      </c>
      <c r="E43" s="12" t="s">
        <v>125</v>
      </c>
    </row>
    <row r="44" spans="1:5" x14ac:dyDescent="0.25">
      <c r="A44"/>
      <c r="B44"/>
      <c r="D44" s="10" t="s">
        <v>126</v>
      </c>
      <c r="E44" s="12" t="s">
        <v>127</v>
      </c>
    </row>
    <row r="45" spans="1:5" x14ac:dyDescent="0.25">
      <c r="A45"/>
      <c r="B45"/>
      <c r="D45" s="10" t="s">
        <v>128</v>
      </c>
      <c r="E45" s="12" t="s">
        <v>129</v>
      </c>
    </row>
    <row r="46" spans="1:5" ht="30" x14ac:dyDescent="0.25">
      <c r="A46"/>
      <c r="B46"/>
      <c r="D46" s="10" t="s">
        <v>130</v>
      </c>
      <c r="E46" s="12" t="s">
        <v>180</v>
      </c>
    </row>
    <row r="47" spans="1:5" x14ac:dyDescent="0.25">
      <c r="A47"/>
      <c r="B47"/>
      <c r="D47" s="10" t="s">
        <v>131</v>
      </c>
      <c r="E47" s="12" t="s">
        <v>132</v>
      </c>
    </row>
    <row r="48" spans="1:5" ht="30" x14ac:dyDescent="0.25">
      <c r="A48"/>
      <c r="B48"/>
      <c r="D48" s="10" t="s">
        <v>133</v>
      </c>
      <c r="E48" s="12" t="s">
        <v>134</v>
      </c>
    </row>
    <row r="49" spans="1:5" x14ac:dyDescent="0.25">
      <c r="A49"/>
      <c r="B49"/>
      <c r="D49" s="10" t="s">
        <v>135</v>
      </c>
      <c r="E49" s="12" t="s">
        <v>181</v>
      </c>
    </row>
    <row r="50" spans="1:5" x14ac:dyDescent="0.25">
      <c r="A50"/>
      <c r="B50"/>
      <c r="D50" s="10" t="s">
        <v>136</v>
      </c>
      <c r="E50" s="12" t="s">
        <v>137</v>
      </c>
    </row>
    <row r="51" spans="1:5" ht="30" x14ac:dyDescent="0.25">
      <c r="A51"/>
      <c r="B51"/>
      <c r="D51" s="10" t="s">
        <v>138</v>
      </c>
      <c r="E51" s="12" t="s">
        <v>182</v>
      </c>
    </row>
    <row r="52" spans="1:5" x14ac:dyDescent="0.25">
      <c r="A52"/>
      <c r="B52"/>
      <c r="D52" s="10" t="s">
        <v>139</v>
      </c>
      <c r="E52" s="12" t="s">
        <v>140</v>
      </c>
    </row>
    <row r="53" spans="1:5" ht="15" customHeight="1" x14ac:dyDescent="0.25">
      <c r="A53"/>
      <c r="B53"/>
      <c r="D53" s="10" t="s">
        <v>141</v>
      </c>
      <c r="E53" s="12" t="s">
        <v>142</v>
      </c>
    </row>
    <row r="54" spans="1:5" ht="30" x14ac:dyDescent="0.25">
      <c r="A54"/>
      <c r="B54"/>
      <c r="D54" s="10" t="s">
        <v>143</v>
      </c>
      <c r="E54" s="12" t="s">
        <v>144</v>
      </c>
    </row>
    <row r="55" spans="1:5" ht="30" x14ac:dyDescent="0.25">
      <c r="A55"/>
      <c r="B55"/>
      <c r="D55" s="10" t="s">
        <v>145</v>
      </c>
      <c r="E55" s="12" t="s">
        <v>146</v>
      </c>
    </row>
    <row r="56" spans="1:5" ht="30" x14ac:dyDescent="0.25">
      <c r="A56"/>
      <c r="B56"/>
      <c r="D56" s="10" t="s">
        <v>147</v>
      </c>
      <c r="E56" s="12" t="s">
        <v>148</v>
      </c>
    </row>
    <row r="57" spans="1:5" x14ac:dyDescent="0.25">
      <c r="A57"/>
      <c r="B57"/>
      <c r="D57" s="10" t="s">
        <v>149</v>
      </c>
      <c r="E57" s="12" t="s">
        <v>183</v>
      </c>
    </row>
    <row r="58" spans="1:5" x14ac:dyDescent="0.25">
      <c r="A58"/>
      <c r="B58"/>
      <c r="D58" s="10" t="s">
        <v>150</v>
      </c>
      <c r="E58" s="12" t="s">
        <v>151</v>
      </c>
    </row>
    <row r="59" spans="1:5" x14ac:dyDescent="0.25">
      <c r="A59"/>
      <c r="B59"/>
      <c r="D59" s="10" t="s">
        <v>152</v>
      </c>
      <c r="E59" s="12" t="s">
        <v>153</v>
      </c>
    </row>
    <row r="60" spans="1:5" x14ac:dyDescent="0.25">
      <c r="A60"/>
      <c r="B60"/>
      <c r="D60" s="10" t="s">
        <v>154</v>
      </c>
      <c r="E60" s="12" t="s">
        <v>184</v>
      </c>
    </row>
    <row r="61" spans="1:5" x14ac:dyDescent="0.25">
      <c r="A61"/>
      <c r="B61"/>
      <c r="D61" s="10" t="s">
        <v>155</v>
      </c>
      <c r="E61" s="12" t="s">
        <v>185</v>
      </c>
    </row>
    <row r="62" spans="1:5" x14ac:dyDescent="0.25">
      <c r="A62"/>
      <c r="B62"/>
      <c r="D62" s="10" t="s">
        <v>156</v>
      </c>
      <c r="E62" s="12" t="s">
        <v>157</v>
      </c>
    </row>
    <row r="63" spans="1:5" ht="30" x14ac:dyDescent="0.25">
      <c r="A63"/>
      <c r="B63"/>
      <c r="D63" s="10" t="s">
        <v>158</v>
      </c>
      <c r="E63" s="12" t="s">
        <v>186</v>
      </c>
    </row>
    <row r="64" spans="1:5" x14ac:dyDescent="0.25">
      <c r="A64"/>
      <c r="B64"/>
      <c r="D64" s="10" t="s">
        <v>159</v>
      </c>
      <c r="E64" s="12" t="s">
        <v>160</v>
      </c>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5175</vt:lpstr>
      <vt:lpstr>Formulario (Programación)</vt:lpstr>
      <vt:lpstr>Validacion datos</vt:lpstr>
      <vt:lpstr>'Formulario (Programación)'!Área_de_impresión</vt:lpstr>
      <vt:lpstr>'Formulario (Programación)'!Títulos_a_imprimir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DNMCG;Empresas Públicas</dc:creator>
  <cp:lastModifiedBy>MOISES ISSAIAS RICHARSON CAMPUSANO</cp:lastModifiedBy>
  <cp:lastPrinted>2025-01-16T16:53:49Z</cp:lastPrinted>
  <dcterms:created xsi:type="dcterms:W3CDTF">2018-02-28T12:31:13Z</dcterms:created>
  <dcterms:modified xsi:type="dcterms:W3CDTF">2025-01-16T16:55:07Z</dcterms:modified>
</cp:coreProperties>
</file>