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xr:revisionPtr revIDLastSave="0" documentId="8_{D96AAFC9-000D-4197-A829-1E53DDC24DB6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Presup. Aprobado-Ejec OAI" sheetId="2" r:id="rId1"/>
    <sheet name="INGRESO Y EGRESO DIC. 2024" sheetId="3" r:id="rId2"/>
  </sheets>
  <definedNames>
    <definedName name="_xlnm.Print_Area" localSheetId="1">'INGRESO Y EGRESO DIC. 2024'!$A$1:$I$511</definedName>
    <definedName name="_xlnm.Print_Area" localSheetId="0">'Presup. Aprobado-Ejec OAI'!$A$1:$S$85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R12" i="2" l="1"/>
  <c r="R11" i="2"/>
  <c r="N62" i="2"/>
  <c r="N52" i="2"/>
  <c r="N36" i="2"/>
  <c r="N26" i="2"/>
  <c r="N16" i="2"/>
  <c r="N10" i="2"/>
  <c r="O62" i="2"/>
  <c r="P62" i="2"/>
  <c r="Q62" i="2"/>
  <c r="M62" i="2"/>
  <c r="N66" i="2" l="1"/>
  <c r="O66" i="2"/>
  <c r="P66" i="2"/>
  <c r="Q66" i="2"/>
  <c r="F66" i="2"/>
  <c r="G66" i="2"/>
  <c r="H66" i="2"/>
  <c r="I66" i="2"/>
  <c r="J66" i="2"/>
  <c r="K66" i="2"/>
  <c r="L66" i="2"/>
  <c r="M66" i="2"/>
  <c r="M26" i="2"/>
  <c r="L16" i="2" l="1"/>
  <c r="L62" i="2"/>
  <c r="L52" i="2"/>
  <c r="L36" i="2"/>
  <c r="L26" i="2"/>
  <c r="L10" i="2"/>
  <c r="L80" i="2" l="1"/>
  <c r="I36" i="2"/>
  <c r="E36" i="2"/>
  <c r="F36" i="2"/>
  <c r="G36" i="2"/>
  <c r="H36" i="2"/>
  <c r="J36" i="2"/>
  <c r="K36" i="2"/>
  <c r="M36" i="2"/>
  <c r="O36" i="2"/>
  <c r="P36" i="2"/>
  <c r="Q36" i="2"/>
  <c r="D36" i="2"/>
  <c r="D52" i="2"/>
  <c r="E66" i="2"/>
  <c r="D66" i="2"/>
  <c r="K62" i="2"/>
  <c r="K75" i="2"/>
  <c r="K16" i="2"/>
  <c r="K26" i="2"/>
  <c r="K52" i="2"/>
  <c r="R36" i="2" l="1"/>
  <c r="J62" i="2"/>
  <c r="E10" i="2" l="1"/>
  <c r="H52" i="2" l="1"/>
  <c r="H26" i="2"/>
  <c r="H16" i="2"/>
  <c r="H10" i="2"/>
  <c r="G26" i="2" l="1"/>
  <c r="G16" i="2"/>
  <c r="G10" i="2"/>
  <c r="F75" i="2" l="1"/>
  <c r="F62" i="2"/>
  <c r="D16" i="2"/>
  <c r="E71" i="2"/>
  <c r="F52" i="2"/>
  <c r="F26" i="2"/>
  <c r="F16" i="2"/>
  <c r="E75" i="2" l="1"/>
  <c r="D71" i="2"/>
  <c r="E62" i="2"/>
  <c r="E52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J75" i="2" l="1"/>
  <c r="I75" i="2"/>
  <c r="H75" i="2"/>
  <c r="G75" i="2"/>
  <c r="I62" i="2"/>
  <c r="H62" i="2"/>
  <c r="G62" i="2"/>
  <c r="M52" i="2"/>
  <c r="J52" i="2"/>
  <c r="I52" i="2"/>
  <c r="G52" i="2"/>
  <c r="D75" i="2"/>
  <c r="D62" i="2"/>
  <c r="D26" i="2"/>
  <c r="D10" i="2"/>
  <c r="F10" i="2"/>
  <c r="R75" i="2" l="1"/>
  <c r="D80" i="2"/>
  <c r="P26" i="2" l="1"/>
  <c r="P16" i="2"/>
  <c r="O26" i="2" l="1"/>
  <c r="O16" i="2"/>
  <c r="H80" i="2" l="1"/>
  <c r="I26" i="2"/>
  <c r="J26" i="2"/>
  <c r="I16" i="2"/>
  <c r="J16" i="2"/>
  <c r="M16" i="2"/>
  <c r="I10" i="2"/>
  <c r="J10" i="2"/>
  <c r="K10" i="2"/>
  <c r="K80" i="2" s="1"/>
  <c r="M10" i="2"/>
  <c r="J80" i="2" l="1"/>
  <c r="I80" i="2"/>
  <c r="M80" i="2"/>
  <c r="G80" i="2"/>
  <c r="F80" i="2"/>
  <c r="O52" i="2"/>
  <c r="P52" i="2"/>
  <c r="Q52" i="2"/>
  <c r="Q26" i="2"/>
  <c r="Q16" i="2"/>
  <c r="R16" i="2" s="1"/>
  <c r="O10" i="2"/>
  <c r="P10" i="2"/>
  <c r="Q10" i="2"/>
  <c r="R10" i="2" l="1"/>
  <c r="R52" i="2"/>
  <c r="R26" i="2"/>
  <c r="R62" i="2"/>
  <c r="Q80" i="2"/>
  <c r="P80" i="2"/>
  <c r="O80" i="2"/>
  <c r="N80" i="2"/>
  <c r="R80" i="2" l="1"/>
  <c r="R79" i="2" l="1"/>
  <c r="R78" i="2"/>
  <c r="R77" i="2"/>
  <c r="R76" i="2"/>
</calcChain>
</file>

<file path=xl/sharedStrings.xml><?xml version="1.0" encoding="utf-8"?>
<sst xmlns="http://schemas.openxmlformats.org/spreadsheetml/2006/main" count="893" uniqueCount="487">
  <si>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</si>
  <si>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</si>
  <si>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</si>
  <si>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</si>
  <si>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</si>
  <si>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</si>
  <si>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</si>
  <si>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</si>
  <si>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</si>
  <si>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</si>
  <si>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</si>
  <si>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</si>
  <si>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</si>
  <si>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</si>
  <si>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</si>
  <si>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</si>
  <si>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</si>
  <si>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</si>
  <si>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</si>
  <si>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</si>
  <si>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</si>
  <si>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</si>
  <si>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</si>
  <si>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</si>
  <si>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</si>
  <si>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</si>
  <si>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</si>
  <si>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</si>
  <si>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</si>
  <si>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</si>
  <si>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</si>
  <si>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</si>
  <si>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</si>
  <si>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</si>
  <si>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</si>
  <si>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</si>
  <si>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</si>
  <si>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</si>
  <si>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</si>
  <si>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</si>
  <si>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</si>
  <si>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</si>
  <si>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</si>
  <si>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</si>
  <si>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</si>
  <si>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</si>
  <si>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</si>
  <si>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</si>
  <si>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</si>
  <si>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</si>
  <si>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</si>
  <si>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</si>
  <si>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</si>
  <si>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</si>
  <si>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</si>
  <si>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</si>
  <si>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</si>
  <si>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</si>
  <si>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</si>
  <si>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</si>
  <si>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</si>
  <si>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</si>
  <si>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</si>
  <si>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</si>
  <si>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</si>
  <si>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</si>
  <si>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</si>
  <si>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</si>
  <si>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</si>
  <si>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</si>
  <si>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</si>
  <si>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</si>
  <si>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</si>
  <si>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</si>
  <si>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</si>
  <si>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</si>
  <si>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</si>
  <si>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</si>
  <si>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</si>
  <si>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</si>
  <si>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</si>
  <si>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</si>
  <si>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</si>
  <si>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</si>
  <si>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</si>
  <si>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</si>
  <si>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</si>
  <si>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</si>
  <si>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</si>
  <si>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</si>
  <si>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</si>
  <si>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</si>
  <si>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</si>
  <si>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</si>
  <si>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</si>
  <si>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</si>
  <si>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Fuente: Registro en el sistema de gestión financiera (SIGEF). </t>
  </si>
  <si>
    <t xml:space="preserve">TOTAL DE CHEQUES: </t>
  </si>
  <si>
    <t>28 315,01</t>
  </si>
  <si>
    <t>NOMINA</t>
  </si>
  <si>
    <t>REPOSICION DE CAJA CHICA</t>
  </si>
  <si>
    <t>VINANYEL LIZ MONTERO ENCARNACION</t>
  </si>
  <si>
    <t>12/23/2024</t>
  </si>
  <si>
    <t>24 169,25</t>
  </si>
  <si>
    <t>PRESTACIONES LABORALES</t>
  </si>
  <si>
    <t>CARLOS ESCOLASTICO ROBLES</t>
  </si>
  <si>
    <t>12/19/2024</t>
  </si>
  <si>
    <t>18 706,80</t>
  </si>
  <si>
    <t>ELIEZER MILCIADES ZAPATA SANTIAGO</t>
  </si>
  <si>
    <t>24 341,97</t>
  </si>
  <si>
    <t>SANTA CABRERA</t>
  </si>
  <si>
    <t>9 940,39</t>
  </si>
  <si>
    <t>FELIX SANTIAGO DEL PILAR</t>
  </si>
  <si>
    <t>FRANCISCO QUIÑONES POPOTER</t>
  </si>
  <si>
    <t>25 941,97</t>
  </si>
  <si>
    <t>MANUEL AUGUSTO DIONICIO</t>
  </si>
  <si>
    <t>22 964,01</t>
  </si>
  <si>
    <t>ANTONIO DAVID FIGUEREO DOMINGUEZ</t>
  </si>
  <si>
    <t>136 647,50</t>
  </si>
  <si>
    <t>DONACIONES</t>
  </si>
  <si>
    <t>HOSPITAL GENERAL DE LA PLAZA DE LA SALUD</t>
  </si>
  <si>
    <t>12/18/2024</t>
  </si>
  <si>
    <t>251 672,82</t>
  </si>
  <si>
    <t>RAMON ANTONIO TAVAREZ MORALES</t>
  </si>
  <si>
    <t>12/17/2024</t>
  </si>
  <si>
    <t>187 974,71</t>
  </si>
  <si>
    <t>ZOILA MARIA FORTUNA DE FELIZ</t>
  </si>
  <si>
    <t>55 332,91</t>
  </si>
  <si>
    <t>RAMON ARNALDO PAULINO PERALTA</t>
  </si>
  <si>
    <t>331 997,48</t>
  </si>
  <si>
    <t>DYANLLELY PATRICIA BALDERA GRULLON</t>
  </si>
  <si>
    <t>103 188,38</t>
  </si>
  <si>
    <t>MILENA YOVANSKA ABATE NUÑEZ</t>
  </si>
  <si>
    <t>93 880,26</t>
  </si>
  <si>
    <t>JOSE ANTONIO GARCIA LUGO</t>
  </si>
  <si>
    <t>1 250,00</t>
  </si>
  <si>
    <t>MANUEL EMILIO RODRIGUEZ POLANCO</t>
  </si>
  <si>
    <t>320 042,82</t>
  </si>
  <si>
    <t>ANGEL MOISES PEREZ ROMAN</t>
  </si>
  <si>
    <t>174 270,88</t>
  </si>
  <si>
    <t>VICTOR MANUEL HERNANDEZ REYES</t>
  </si>
  <si>
    <t>327 858,80</t>
  </si>
  <si>
    <t>JANETH ALTAGRACIA MALDONADO ASENCIA</t>
  </si>
  <si>
    <t>82 082,80</t>
  </si>
  <si>
    <t>LUIS ALFONSO QUIÑONES ACOSTA</t>
  </si>
  <si>
    <t>85 249,69</t>
  </si>
  <si>
    <t>GENESIS GERALDINA DE LOS SANTOS MATOS</t>
  </si>
  <si>
    <t>38 194,42</t>
  </si>
  <si>
    <t>FAUSTO PEGUERO DALMASI</t>
  </si>
  <si>
    <t>40 107,01</t>
  </si>
  <si>
    <t>EDWARD FRANCISCO CABRERA PELAEZ</t>
  </si>
  <si>
    <t>153 019,65</t>
  </si>
  <si>
    <t>LUIS ALBERTO BASORA ROSARIO</t>
  </si>
  <si>
    <t>77 683,28</t>
  </si>
  <si>
    <t>NOWITZKI ESQUEA GARCIA</t>
  </si>
  <si>
    <t>20 533,75</t>
  </si>
  <si>
    <t>AMANCIA CARREÑO SANTOS</t>
  </si>
  <si>
    <t>125 732,26</t>
  </si>
  <si>
    <t xml:space="preserve">CLARITZA VIRGINIA JAQUEZ MARQUEZ </t>
  </si>
  <si>
    <t>771 809,23</t>
  </si>
  <si>
    <t>IVAN CUEVAS BRITO</t>
  </si>
  <si>
    <t>*** ANULADO ***</t>
  </si>
  <si>
    <t>24 699,70</t>
  </si>
  <si>
    <t>HILARY ELIANA NUÑEZ REYNOSO</t>
  </si>
  <si>
    <t>163 130,40</t>
  </si>
  <si>
    <t>CAROLAY CARABALLO AMPARO</t>
  </si>
  <si>
    <t>MONTO</t>
  </si>
  <si>
    <t xml:space="preserve">Cuenta </t>
  </si>
  <si>
    <t>Concepto</t>
  </si>
  <si>
    <t>Beneficiario</t>
  </si>
  <si>
    <t>Fecha</t>
  </si>
  <si>
    <t xml:space="preserve">Numero </t>
  </si>
  <si>
    <t xml:space="preserve">TOTAL GENERAL </t>
  </si>
  <si>
    <t xml:space="preserve"> TOTAL </t>
  </si>
  <si>
    <t>LUIS TOMAS DOMINGUEZ GARABITO</t>
  </si>
  <si>
    <t>VALOR RD$</t>
  </si>
  <si>
    <t>CONCEPTO</t>
  </si>
  <si>
    <t>BENEFICIARIO</t>
  </si>
  <si>
    <t>FECHA</t>
  </si>
  <si>
    <t>No.CHEQUE</t>
  </si>
  <si>
    <t>CHEQUES REINTEGRADO</t>
  </si>
  <si>
    <t>Cta # 010-500126-0</t>
  </si>
  <si>
    <t>CONCILIACION DE CUENTA NOMINA</t>
  </si>
  <si>
    <t>PUERTO PLATA</t>
  </si>
  <si>
    <t>659772190-6</t>
  </si>
  <si>
    <t>VALOR</t>
  </si>
  <si>
    <t>PUERTO</t>
  </si>
  <si>
    <t>REFERENCIA</t>
  </si>
  <si>
    <t>DEPOSITOS EN TRANSITOS</t>
  </si>
  <si>
    <t>TOTAL</t>
  </si>
  <si>
    <t>ACH</t>
  </si>
  <si>
    <t>0912/2024</t>
  </si>
  <si>
    <t>RELACION DE TRANSFERENCIAS ACH. RECIBIDAS DE TERCEROS</t>
  </si>
  <si>
    <t>TOTAL RD$</t>
  </si>
  <si>
    <t>CRED CTA CTE</t>
  </si>
  <si>
    <t>REF.</t>
  </si>
  <si>
    <t>CREDITO CUENTA CORRIENTE</t>
  </si>
  <si>
    <t>CUENTA NOMINA No. 010-500126-0</t>
  </si>
  <si>
    <t>659772371-6</t>
  </si>
  <si>
    <t>070100122-6</t>
  </si>
  <si>
    <t>OFICINA CENTRAL</t>
  </si>
  <si>
    <t>241230-1</t>
  </si>
  <si>
    <t>020551-1</t>
  </si>
  <si>
    <t>020548-1</t>
  </si>
  <si>
    <t>LA CANA</t>
  </si>
  <si>
    <t>30090797-26</t>
  </si>
  <si>
    <t>SAN PEDRO</t>
  </si>
  <si>
    <t>30090794-8</t>
  </si>
  <si>
    <t>020540-1</t>
  </si>
  <si>
    <t>020545-1</t>
  </si>
  <si>
    <t>BOCA CHICA</t>
  </si>
  <si>
    <t>310050623-5</t>
  </si>
  <si>
    <t>AZUA</t>
  </si>
  <si>
    <t>60010306-10</t>
  </si>
  <si>
    <t>60010300-10</t>
  </si>
  <si>
    <t>030565-1</t>
  </si>
  <si>
    <t>030562-1</t>
  </si>
  <si>
    <t>030559-1</t>
  </si>
  <si>
    <t>60030148-10</t>
  </si>
  <si>
    <t>SAMANA</t>
  </si>
  <si>
    <t>510010493-11</t>
  </si>
  <si>
    <t>10010490-11</t>
  </si>
  <si>
    <t>659832229-6</t>
  </si>
  <si>
    <t>241230-5</t>
  </si>
  <si>
    <t>310050367-5</t>
  </si>
  <si>
    <t>659772507-6</t>
  </si>
  <si>
    <t>962316-1</t>
  </si>
  <si>
    <t>30090620-8</t>
  </si>
  <si>
    <t>020334-1</t>
  </si>
  <si>
    <t>020331-1</t>
  </si>
  <si>
    <t>070312-8</t>
  </si>
  <si>
    <t>SANTA BARBARA</t>
  </si>
  <si>
    <t>241227-20</t>
  </si>
  <si>
    <t>LA ROMANA</t>
  </si>
  <si>
    <t>00060096-12</t>
  </si>
  <si>
    <t>510010189-11</t>
  </si>
  <si>
    <t>032706-6</t>
  </si>
  <si>
    <t>030075-1</t>
  </si>
  <si>
    <t>659773309-6</t>
  </si>
  <si>
    <t>HAINA OCCIDENTAL</t>
  </si>
  <si>
    <t>820010715-3</t>
  </si>
  <si>
    <t>60040703-5</t>
  </si>
  <si>
    <t>CALDERA BANI</t>
  </si>
  <si>
    <t>040699-21</t>
  </si>
  <si>
    <t>BARAHONA</t>
  </si>
  <si>
    <t>160522-9</t>
  </si>
  <si>
    <t>LUPERON</t>
  </si>
  <si>
    <t>70050580-17</t>
  </si>
  <si>
    <t>030355-1</t>
  </si>
  <si>
    <t>030352-1</t>
  </si>
  <si>
    <t>030349-1</t>
  </si>
  <si>
    <t>659833699-6</t>
  </si>
  <si>
    <t>659833698-6</t>
  </si>
  <si>
    <t>0033098-1</t>
  </si>
  <si>
    <t>761539-8</t>
  </si>
  <si>
    <t>060152-9</t>
  </si>
  <si>
    <t>071286-8</t>
  </si>
  <si>
    <t>020500-5</t>
  </si>
  <si>
    <t>020530-1</t>
  </si>
  <si>
    <t>020527-1</t>
  </si>
  <si>
    <t>020524-1</t>
  </si>
  <si>
    <t>020520-1</t>
  </si>
  <si>
    <t>510000783-20</t>
  </si>
  <si>
    <t>51010780-20</t>
  </si>
  <si>
    <t>PLAZA MARINA BARTOLOME COLON</t>
  </si>
  <si>
    <t>00010405-16</t>
  </si>
  <si>
    <t>659834867-6</t>
  </si>
  <si>
    <t>70050862-17</t>
  </si>
  <si>
    <t>060434-5</t>
  </si>
  <si>
    <t>659834758-6</t>
  </si>
  <si>
    <t>060060-5</t>
  </si>
  <si>
    <t>040597-26</t>
  </si>
  <si>
    <t>040594-8</t>
  </si>
  <si>
    <t>10020340-20</t>
  </si>
  <si>
    <t>20030340-1</t>
  </si>
  <si>
    <t>20030337-1</t>
  </si>
  <si>
    <t>10010325-5</t>
  </si>
  <si>
    <t>020240-8</t>
  </si>
  <si>
    <t>3070050249-17</t>
  </si>
  <si>
    <t>659791224-6</t>
  </si>
  <si>
    <t>20537991-6</t>
  </si>
  <si>
    <t>30020496-8</t>
  </si>
  <si>
    <t>2641645-1</t>
  </si>
  <si>
    <t>400270258-8</t>
  </si>
  <si>
    <t>030369-1</t>
  </si>
  <si>
    <t>030366-1</t>
  </si>
  <si>
    <t>5260010492-10</t>
  </si>
  <si>
    <t>659790798-6</t>
  </si>
  <si>
    <t>310060050-5</t>
  </si>
  <si>
    <t>30040081-8</t>
  </si>
  <si>
    <t>300040436-12</t>
  </si>
  <si>
    <t>010319-1</t>
  </si>
  <si>
    <t>010316-1</t>
  </si>
  <si>
    <t>36093921-10</t>
  </si>
  <si>
    <t>6082317-10</t>
  </si>
  <si>
    <t>5850178-10</t>
  </si>
  <si>
    <t>5844783-8</t>
  </si>
  <si>
    <t>510030173-20</t>
  </si>
  <si>
    <t>00090188-26</t>
  </si>
  <si>
    <t>100090484-8</t>
  </si>
  <si>
    <t>010055-1</t>
  </si>
  <si>
    <t>310110037-5</t>
  </si>
  <si>
    <t>659791894-6</t>
  </si>
  <si>
    <t>310050322-5</t>
  </si>
  <si>
    <t>70010409-17</t>
  </si>
  <si>
    <t>010349-1</t>
  </si>
  <si>
    <t>010346-1</t>
  </si>
  <si>
    <t>659828050-6</t>
  </si>
  <si>
    <t>310070032-5</t>
  </si>
  <si>
    <t>030777-1</t>
  </si>
  <si>
    <t>030774-1</t>
  </si>
  <si>
    <t>030771-1</t>
  </si>
  <si>
    <t>30020308-10</t>
  </si>
  <si>
    <t>90050768-1</t>
  </si>
  <si>
    <t>400060476-9</t>
  </si>
  <si>
    <t>400060473-9</t>
  </si>
  <si>
    <t>400060470-9</t>
  </si>
  <si>
    <t>510010507-20</t>
  </si>
  <si>
    <t>310050359-5</t>
  </si>
  <si>
    <t>70050383-17</t>
  </si>
  <si>
    <t>030430-1</t>
  </si>
  <si>
    <t>659830425-6</t>
  </si>
  <si>
    <t>4458635-21</t>
  </si>
  <si>
    <t>842691-1</t>
  </si>
  <si>
    <t>4819760-1</t>
  </si>
  <si>
    <t>30010337-8</t>
  </si>
  <si>
    <t>010399-1</t>
  </si>
  <si>
    <t>010396-1</t>
  </si>
  <si>
    <t>10500074-6</t>
  </si>
  <si>
    <t>310110066-5</t>
  </si>
  <si>
    <t>659830987-6</t>
  </si>
  <si>
    <t>MANZANILLO</t>
  </si>
  <si>
    <t>552699-13</t>
  </si>
  <si>
    <t>30020305-8</t>
  </si>
  <si>
    <t>30020302-26</t>
  </si>
  <si>
    <t>020309-1</t>
  </si>
  <si>
    <t>020306-1</t>
  </si>
  <si>
    <t>310010117-5</t>
  </si>
  <si>
    <t>651236307-6</t>
  </si>
  <si>
    <t>810500069-6</t>
  </si>
  <si>
    <t>10914289-6</t>
  </si>
  <si>
    <t>30020397-8</t>
  </si>
  <si>
    <t>400090487-9</t>
  </si>
  <si>
    <t>300040460-12</t>
  </si>
  <si>
    <t>51001036-20</t>
  </si>
  <si>
    <t>10196053-6</t>
  </si>
  <si>
    <t>8807048-21</t>
  </si>
  <si>
    <t>88291505-8</t>
  </si>
  <si>
    <t>010258-1</t>
  </si>
  <si>
    <t>010255-1</t>
  </si>
  <si>
    <t>80020176-10</t>
  </si>
  <si>
    <t>645113074-6</t>
  </si>
  <si>
    <t>310110141-5</t>
  </si>
  <si>
    <t>010108-1</t>
  </si>
  <si>
    <t>651217679-6</t>
  </si>
  <si>
    <t>20537990-6</t>
  </si>
  <si>
    <t>30040513-8</t>
  </si>
  <si>
    <t>300010170-12</t>
  </si>
  <si>
    <t>010368-1</t>
  </si>
  <si>
    <t>010364-1</t>
  </si>
  <si>
    <t>0000007-10</t>
  </si>
  <si>
    <t>010279-1</t>
  </si>
  <si>
    <t>310010201-5</t>
  </si>
  <si>
    <t>310010198-5</t>
  </si>
  <si>
    <t>310010194-5</t>
  </si>
  <si>
    <t>651217786-6</t>
  </si>
  <si>
    <t>30020361-8</t>
  </si>
  <si>
    <t>6031437-8</t>
  </si>
  <si>
    <t>030450-1</t>
  </si>
  <si>
    <t>030447-1</t>
  </si>
  <si>
    <t>030443-1</t>
  </si>
  <si>
    <t>020716-1</t>
  </si>
  <si>
    <t>020713-1</t>
  </si>
  <si>
    <t>510020495-11</t>
  </si>
  <si>
    <t>310060584-5</t>
  </si>
  <si>
    <t>310060581-5</t>
  </si>
  <si>
    <t>PUERTA PLATA</t>
  </si>
  <si>
    <t>651219728-6</t>
  </si>
  <si>
    <t>2030028-1</t>
  </si>
  <si>
    <t>2030025-1</t>
  </si>
  <si>
    <t>2030022-1</t>
  </si>
  <si>
    <t>651219516-6</t>
  </si>
  <si>
    <t>760040346-5</t>
  </si>
  <si>
    <t>70010282-17</t>
  </si>
  <si>
    <t>310060165-5</t>
  </si>
  <si>
    <t>310060162-5</t>
  </si>
  <si>
    <t>651216698-6</t>
  </si>
  <si>
    <t>30090346-8</t>
  </si>
  <si>
    <t>030336-1</t>
  </si>
  <si>
    <t>030333-1</t>
  </si>
  <si>
    <t>70050364-17</t>
  </si>
  <si>
    <t>310060137-5</t>
  </si>
  <si>
    <t>10010168-11</t>
  </si>
  <si>
    <t>00023635-8</t>
  </si>
  <si>
    <t>100040049-8</t>
  </si>
  <si>
    <t>60020086-10</t>
  </si>
  <si>
    <t>651216149-6</t>
  </si>
  <si>
    <t>010397-1</t>
  </si>
  <si>
    <t>010394-1</t>
  </si>
  <si>
    <t>300941-13</t>
  </si>
  <si>
    <t>310060098-5</t>
  </si>
  <si>
    <t>310060095-5</t>
  </si>
  <si>
    <t>010077-1</t>
  </si>
  <si>
    <t>010074-1</t>
  </si>
  <si>
    <t>651216374-6</t>
  </si>
  <si>
    <t>20538036-6</t>
  </si>
  <si>
    <t>00060408-12</t>
  </si>
  <si>
    <t>60020688-10</t>
  </si>
  <si>
    <t>310060410-5</t>
  </si>
  <si>
    <t>030425-1</t>
  </si>
  <si>
    <t>030422-1</t>
  </si>
  <si>
    <t>310060030-5</t>
  </si>
  <si>
    <t>651217214-6</t>
  </si>
  <si>
    <t>0020830-11</t>
  </si>
  <si>
    <t>30020816-8</t>
  </si>
  <si>
    <t>30020812-26</t>
  </si>
  <si>
    <t>10011006-20</t>
  </si>
  <si>
    <t>0043731-1</t>
  </si>
  <si>
    <t>030613-1</t>
  </si>
  <si>
    <t>030610-1</t>
  </si>
  <si>
    <t>030606-1</t>
  </si>
  <si>
    <t>020201-1</t>
  </si>
  <si>
    <t>020198-1</t>
  </si>
  <si>
    <t>0000007-1</t>
  </si>
  <si>
    <t>DEPOSITOS BANCARIOS</t>
  </si>
  <si>
    <t>TOTAL GENERAL</t>
  </si>
  <si>
    <t>DEPOSITO</t>
  </si>
  <si>
    <t>820020213-3</t>
  </si>
  <si>
    <t>DEPOSITOS EN TRANSITO</t>
  </si>
  <si>
    <t>Cta # 010-500107-4</t>
  </si>
  <si>
    <t>CUENTA OPERACIONES</t>
  </si>
  <si>
    <t xml:space="preserve">  PAGOS ACH</t>
  </si>
  <si>
    <t>Al 31 de diciembre del 2024</t>
  </si>
  <si>
    <t>OTROS INGRESOS</t>
  </si>
  <si>
    <t>10090798-13</t>
  </si>
  <si>
    <t>10090795-13</t>
  </si>
  <si>
    <t>10090792-13</t>
  </si>
  <si>
    <t>10050555-3</t>
  </si>
  <si>
    <t>10050552-3</t>
  </si>
  <si>
    <t>010161-3</t>
  </si>
  <si>
    <t>010150-3</t>
  </si>
  <si>
    <t>010147-3</t>
  </si>
  <si>
    <t>30080405-13</t>
  </si>
  <si>
    <t>3080402-13</t>
  </si>
  <si>
    <t>810030170-2</t>
  </si>
  <si>
    <t>130088-1</t>
  </si>
  <si>
    <t>20030157-3</t>
  </si>
  <si>
    <t>340818-10</t>
  </si>
  <si>
    <t>20030075-3</t>
  </si>
  <si>
    <t>20010136-3</t>
  </si>
  <si>
    <t>20030556-3</t>
  </si>
  <si>
    <t>30030249-13</t>
  </si>
  <si>
    <t>30030246-13</t>
  </si>
  <si>
    <t>30030243-13</t>
  </si>
  <si>
    <t>20010239-3</t>
  </si>
  <si>
    <t>20010236-3</t>
  </si>
  <si>
    <t>20020112-3</t>
  </si>
  <si>
    <t>20010142-3</t>
  </si>
  <si>
    <t>20030096-3</t>
  </si>
  <si>
    <t>20010199-3</t>
  </si>
  <si>
    <t>20020299-3</t>
  </si>
  <si>
    <t>0040219-1</t>
  </si>
  <si>
    <t>810070122-3</t>
  </si>
  <si>
    <t>20020246-3</t>
  </si>
  <si>
    <t>10040277-3</t>
  </si>
  <si>
    <t>DESCRIPCION</t>
  </si>
  <si>
    <t>FECHA INGRESO</t>
  </si>
  <si>
    <t>CUENTA OPERACIONES No. 010-500107-4</t>
  </si>
  <si>
    <t xml:space="preserve">      </t>
  </si>
  <si>
    <t>DEP. EN RD$</t>
  </si>
  <si>
    <t>DEP. EN US</t>
  </si>
  <si>
    <t>SUBTOTAL</t>
  </si>
  <si>
    <t>CUENTA DÓLAR</t>
  </si>
  <si>
    <t>0201-000082</t>
  </si>
  <si>
    <t>PRIMA POSITIVA</t>
  </si>
  <si>
    <t>Cuenta No.010-238720-6 Banco de Reservas</t>
  </si>
  <si>
    <t>SUB-TOTAL</t>
  </si>
  <si>
    <t>61597054-1</t>
  </si>
  <si>
    <t>60841356-1</t>
  </si>
  <si>
    <t xml:space="preserve">TASA </t>
  </si>
  <si>
    <t>VALOR US$</t>
  </si>
  <si>
    <t>OFIC.CENT.</t>
  </si>
  <si>
    <t xml:space="preserve">SANTA BARBARA </t>
  </si>
  <si>
    <t>242353-17</t>
  </si>
  <si>
    <t>PUERTO LUPERON</t>
  </si>
  <si>
    <t>PUERTO LA ROMANA</t>
  </si>
  <si>
    <t>US/RD$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</si>
</sst>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10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2"/>
      <color rgb="FF363636"/>
      <name val="Segoe UI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sz val="9"/>
      <name val="Arial"/>
      <family val="2"/>
    </font>
    <font>
      <sz val="13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readingOrder="1"/>
    </xf>
    <xf numFmtId="165" fontId="3" fillId="0" borderId="0" xfId="0" applyNumberFormat="1" applyFont="1"/>
    <xf numFmtId="164" fontId="3" fillId="0" borderId="0" xfId="0" applyNumberFormat="1" applyFont="1"/>
    <xf numFmtId="165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164" fontId="2" fillId="0" borderId="0" xfId="1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/>
    <xf numFmtId="14" fontId="0" fillId="0" borderId="12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3" fillId="5" borderId="0" xfId="0" applyFont="1" applyFill="1" applyAlignment="1">
      <alignment horizontal="left" vertical="top"/>
    </xf>
    <xf numFmtId="4" fontId="14" fillId="0" borderId="0" xfId="0" applyNumberFormat="1" applyFont="1"/>
    <xf numFmtId="0" fontId="15" fillId="6" borderId="0" xfId="0" applyFont="1" applyFill="1" applyAlignment="1">
      <alignment horizontal="right" vertical="center" wrapText="1"/>
    </xf>
    <xf numFmtId="0" fontId="16" fillId="0" borderId="0" xfId="0" applyFont="1"/>
    <xf numFmtId="4" fontId="14" fillId="7" borderId="13" xfId="0" applyNumberFormat="1" applyFont="1" applyFill="1" applyBorder="1"/>
    <xf numFmtId="0" fontId="14" fillId="7" borderId="14" xfId="0" applyFont="1" applyFill="1" applyBorder="1" applyAlignment="1">
      <alignment horizontal="right"/>
    </xf>
    <xf numFmtId="0" fontId="15" fillId="6" borderId="15" xfId="0" applyFont="1" applyFill="1" applyBorder="1"/>
    <xf numFmtId="0" fontId="15" fillId="6" borderId="15" xfId="0" applyFont="1" applyFill="1" applyBorder="1" applyAlignment="1">
      <alignment horizontal="right"/>
    </xf>
    <xf numFmtId="0" fontId="15" fillId="6" borderId="0" xfId="0" applyFont="1" applyFill="1" applyAlignment="1">
      <alignment horizontal="right"/>
    </xf>
    <xf numFmtId="4" fontId="15" fillId="6" borderId="12" xfId="0" applyNumberFormat="1" applyFont="1" applyFill="1" applyBorder="1"/>
    <xf numFmtId="0" fontId="15" fillId="6" borderId="13" xfId="0" applyFont="1" applyFill="1" applyBorder="1" applyAlignment="1">
      <alignment horizontal="right"/>
    </xf>
    <xf numFmtId="0" fontId="15" fillId="6" borderId="16" xfId="0" applyFont="1" applyFill="1" applyBorder="1" applyAlignment="1">
      <alignment horizontal="right"/>
    </xf>
    <xf numFmtId="0" fontId="15" fillId="6" borderId="14" xfId="0" applyFont="1" applyFill="1" applyBorder="1" applyAlignment="1">
      <alignment horizontal="right"/>
    </xf>
    <xf numFmtId="4" fontId="17" fillId="0" borderId="12" xfId="0" applyNumberFormat="1" applyFont="1" applyBorder="1"/>
    <xf numFmtId="0" fontId="15" fillId="6" borderId="12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left"/>
    </xf>
    <xf numFmtId="14" fontId="16" fillId="6" borderId="12" xfId="0" applyNumberFormat="1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17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/>
    <xf numFmtId="4" fontId="18" fillId="6" borderId="12" xfId="0" applyNumberFormat="1" applyFont="1" applyFill="1" applyBorder="1" applyAlignment="1">
      <alignment horizontal="center" wrapText="1"/>
    </xf>
    <xf numFmtId="0" fontId="18" fillId="6" borderId="12" xfId="0" applyFont="1" applyFill="1" applyBorder="1" applyAlignment="1">
      <alignment horizontal="center" wrapText="1"/>
    </xf>
    <xf numFmtId="0" fontId="19" fillId="6" borderId="12" xfId="0" applyFont="1" applyFill="1" applyBorder="1" applyAlignment="1">
      <alignment horizontal="center" wrapText="1"/>
    </xf>
    <xf numFmtId="14" fontId="19" fillId="6" borderId="12" xfId="0" applyNumberFormat="1" applyFont="1" applyFill="1" applyBorder="1" applyAlignment="1">
      <alignment horizontal="center" wrapText="1"/>
    </xf>
    <xf numFmtId="0" fontId="15" fillId="6" borderId="12" xfId="0" applyFont="1" applyFill="1" applyBorder="1" applyAlignment="1">
      <alignment horizontal="center" wrapText="1"/>
    </xf>
    <xf numFmtId="0" fontId="14" fillId="6" borderId="12" xfId="0" applyFont="1" applyFill="1" applyBorder="1" applyAlignment="1">
      <alignment horizontal="center" wrapText="1"/>
    </xf>
    <xf numFmtId="0" fontId="17" fillId="6" borderId="0" xfId="0" applyFont="1" applyFill="1"/>
    <xf numFmtId="0" fontId="17" fillId="6" borderId="0" xfId="0" applyFont="1" applyFill="1" applyAlignment="1">
      <alignment horizontal="center"/>
    </xf>
    <xf numFmtId="0" fontId="16" fillId="6" borderId="0" xfId="0" applyFont="1" applyFill="1"/>
    <xf numFmtId="4" fontId="14" fillId="0" borderId="12" xfId="0" applyNumberFormat="1" applyFont="1" applyBorder="1"/>
    <xf numFmtId="0" fontId="20" fillId="6" borderId="13" xfId="0" applyFont="1" applyFill="1" applyBorder="1" applyAlignment="1">
      <alignment horizontal="right"/>
    </xf>
    <xf numFmtId="0" fontId="20" fillId="6" borderId="16" xfId="0" applyFont="1" applyFill="1" applyBorder="1" applyAlignment="1">
      <alignment horizontal="right"/>
    </xf>
    <xf numFmtId="0" fontId="20" fillId="6" borderId="14" xfId="0" applyFont="1" applyFill="1" applyBorder="1" applyAlignment="1">
      <alignment horizontal="right"/>
    </xf>
    <xf numFmtId="4" fontId="19" fillId="6" borderId="12" xfId="0" applyNumberFormat="1" applyFont="1" applyFill="1" applyBorder="1" applyAlignment="1">
      <alignment horizontal="center" wrapText="1"/>
    </xf>
    <xf numFmtId="0" fontId="21" fillId="6" borderId="12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left" wrapText="1"/>
    </xf>
    <xf numFmtId="14" fontId="19" fillId="6" borderId="12" xfId="0" applyNumberFormat="1" applyFont="1" applyFill="1" applyBorder="1" applyAlignment="1">
      <alignment horizontal="left" wrapText="1"/>
    </xf>
    <xf numFmtId="4" fontId="19" fillId="0" borderId="12" xfId="0" applyNumberFormat="1" applyFont="1" applyBorder="1" applyAlignment="1">
      <alignment horizontal="center" wrapText="1"/>
    </xf>
    <xf numFmtId="0" fontId="21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left" wrapText="1"/>
    </xf>
    <xf numFmtId="14" fontId="19" fillId="0" borderId="12" xfId="0" applyNumberFormat="1" applyFont="1" applyBorder="1" applyAlignment="1">
      <alignment horizontal="left" wrapText="1"/>
    </xf>
    <xf numFmtId="14" fontId="22" fillId="6" borderId="12" xfId="0" applyNumberFormat="1" applyFont="1" applyFill="1" applyBorder="1" applyAlignment="1">
      <alignment horizontal="left"/>
    </xf>
    <xf numFmtId="4" fontId="22" fillId="6" borderId="12" xfId="0" applyNumberFormat="1" applyFont="1" applyFill="1" applyBorder="1" applyAlignment="1">
      <alignment horizontal="right"/>
    </xf>
    <xf numFmtId="0" fontId="22" fillId="6" borderId="12" xfId="0" applyFont="1" applyFill="1" applyBorder="1" applyAlignment="1">
      <alignment horizontal="left"/>
    </xf>
    <xf numFmtId="0" fontId="15" fillId="6" borderId="17" xfId="0" applyFont="1" applyFill="1" applyBorder="1" applyAlignment="1">
      <alignment horizontal="center" wrapText="1"/>
    </xf>
    <xf numFmtId="0" fontId="15" fillId="6" borderId="18" xfId="0" applyFont="1" applyFill="1" applyBorder="1" applyAlignment="1">
      <alignment horizontal="center" wrapText="1"/>
    </xf>
    <xf numFmtId="0" fontId="15" fillId="6" borderId="19" xfId="0" applyFont="1" applyFill="1" applyBorder="1" applyAlignment="1">
      <alignment horizontal="center" wrapText="1"/>
    </xf>
    <xf numFmtId="17" fontId="14" fillId="6" borderId="20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4" fontId="14" fillId="0" borderId="21" xfId="0" applyNumberFormat="1" applyFont="1" applyBorder="1"/>
    <xf numFmtId="4" fontId="19" fillId="6" borderId="12" xfId="0" applyNumberFormat="1" applyFont="1" applyFill="1" applyBorder="1"/>
    <xf numFmtId="0" fontId="23" fillId="6" borderId="12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14" fontId="19" fillId="6" borderId="12" xfId="0" applyNumberFormat="1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 wrapText="1"/>
    </xf>
    <xf numFmtId="0" fontId="14" fillId="6" borderId="22" xfId="0" applyFont="1" applyFill="1" applyBorder="1" applyAlignment="1">
      <alignment horizontal="center" wrapText="1"/>
    </xf>
    <xf numFmtId="0" fontId="15" fillId="6" borderId="0" xfId="0" applyFont="1" applyFill="1" applyAlignment="1">
      <alignment horizontal="center" vertical="center"/>
    </xf>
    <xf numFmtId="49" fontId="24" fillId="0" borderId="0" xfId="0" applyNumberFormat="1" applyFont="1" applyAlignment="1">
      <alignment horizontal="center"/>
    </xf>
    <xf numFmtId="4" fontId="19" fillId="0" borderId="12" xfId="0" applyNumberFormat="1" applyFont="1" applyBorder="1" applyAlignment="1">
      <alignment horizontal="right"/>
    </xf>
    <xf numFmtId="0" fontId="19" fillId="0" borderId="12" xfId="0" applyFont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14" fontId="19" fillId="0" borderId="23" xfId="0" applyNumberFormat="1" applyFont="1" applyBorder="1" applyAlignment="1">
      <alignment horizontal="left"/>
    </xf>
    <xf numFmtId="0" fontId="19" fillId="0" borderId="16" xfId="0" applyFont="1" applyBorder="1" applyAlignment="1">
      <alignment horizontal="center" wrapText="1"/>
    </xf>
    <xf numFmtId="14" fontId="19" fillId="0" borderId="14" xfId="0" applyNumberFormat="1" applyFont="1" applyBorder="1" applyAlignment="1">
      <alignment horizontal="left"/>
    </xf>
    <xf numFmtId="0" fontId="19" fillId="0" borderId="12" xfId="0" applyFont="1" applyBorder="1" applyAlignment="1">
      <alignment horizontal="right"/>
    </xf>
    <xf numFmtId="43" fontId="25" fillId="5" borderId="0" xfId="1" applyFont="1" applyFill="1" applyAlignment="1">
      <alignment vertical="center"/>
    </xf>
    <xf numFmtId="49" fontId="13" fillId="5" borderId="0" xfId="1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43" fontId="26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5" borderId="0" xfId="0" applyFill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" fontId="19" fillId="6" borderId="12" xfId="0" applyNumberFormat="1" applyFont="1" applyFill="1" applyBorder="1" applyAlignment="1">
      <alignment horizontal="right"/>
    </xf>
    <xf numFmtId="14" fontId="19" fillId="6" borderId="12" xfId="0" applyNumberFormat="1" applyFont="1" applyFill="1" applyBorder="1" applyAlignment="1">
      <alignment horizontal="left"/>
    </xf>
    <xf numFmtId="43" fontId="29" fillId="5" borderId="0" xfId="1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0" xfId="0" applyFont="1"/>
    <xf numFmtId="14" fontId="19" fillId="0" borderId="12" xfId="0" applyNumberFormat="1" applyFont="1" applyBorder="1" applyAlignment="1">
      <alignment horizontal="left"/>
    </xf>
    <xf numFmtId="43" fontId="15" fillId="5" borderId="0" xfId="2" applyFont="1" applyFill="1" applyBorder="1" applyAlignment="1">
      <alignment horizontal="center"/>
    </xf>
    <xf numFmtId="43" fontId="31" fillId="0" borderId="0" xfId="0" applyNumberFormat="1" applyFont="1"/>
    <xf numFmtId="0" fontId="32" fillId="0" borderId="0" xfId="0" applyFont="1" applyAlignment="1">
      <alignment horizontal="center"/>
    </xf>
    <xf numFmtId="0" fontId="31" fillId="5" borderId="0" xfId="0" applyFont="1" applyFill="1"/>
    <xf numFmtId="0" fontId="19" fillId="0" borderId="0" xfId="0" applyFont="1" applyAlignment="1">
      <alignment horizontal="center"/>
    </xf>
    <xf numFmtId="14" fontId="22" fillId="0" borderId="12" xfId="0" applyNumberFormat="1" applyFont="1" applyBorder="1" applyAlignment="1">
      <alignment horizontal="left"/>
    </xf>
    <xf numFmtId="4" fontId="18" fillId="0" borderId="12" xfId="0" applyNumberFormat="1" applyFont="1" applyBorder="1" applyAlignment="1">
      <alignment horizontal="right"/>
    </xf>
    <xf numFmtId="0" fontId="18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4" fillId="6" borderId="18" xfId="0" applyFont="1" applyFill="1" applyBorder="1" applyAlignment="1">
      <alignment horizontal="center" wrapText="1"/>
    </xf>
    <xf numFmtId="0" fontId="24" fillId="6" borderId="0" xfId="0" applyFont="1" applyFill="1"/>
    <xf numFmtId="0" fontId="33" fillId="0" borderId="0" xfId="0" applyFont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4" fillId="6" borderId="0" xfId="0" applyFont="1" applyFill="1"/>
    <xf numFmtId="0" fontId="24" fillId="0" borderId="0" xfId="0" applyFont="1"/>
    <xf numFmtId="0" fontId="24" fillId="6" borderId="0" xfId="0" applyFont="1" applyFill="1" applyAlignment="1">
      <alignment horizontal="center"/>
    </xf>
    <xf numFmtId="0" fontId="34" fillId="0" borderId="0" xfId="0" applyFont="1"/>
    <xf numFmtId="4" fontId="35" fillId="7" borderId="24" xfId="0" applyNumberFormat="1" applyFont="1" applyFill="1" applyBorder="1" applyAlignment="1">
      <alignment horizontal="center" vertical="center"/>
    </xf>
    <xf numFmtId="0" fontId="35" fillId="7" borderId="25" xfId="0" applyFont="1" applyFill="1" applyBorder="1" applyAlignment="1">
      <alignment horizontal="center" vertical="center"/>
    </xf>
    <xf numFmtId="0" fontId="35" fillId="7" borderId="26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center" wrapText="1"/>
    </xf>
    <xf numFmtId="0" fontId="13" fillId="6" borderId="0" xfId="0" applyFont="1" applyFill="1" applyAlignment="1">
      <alignment vertical="top"/>
    </xf>
    <xf numFmtId="0" fontId="36" fillId="6" borderId="0" xfId="0" applyFont="1" applyFill="1" applyAlignment="1">
      <alignment horizontal="center"/>
    </xf>
    <xf numFmtId="0" fontId="37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/>
    <xf numFmtId="0" fontId="23" fillId="6" borderId="2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14" fontId="24" fillId="6" borderId="12" xfId="0" applyNumberFormat="1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left" vertical="top"/>
    </xf>
    <xf numFmtId="0" fontId="13" fillId="6" borderId="0" xfId="0" applyFont="1" applyFill="1" applyAlignment="1">
      <alignment horizontal="center" vertical="top"/>
    </xf>
    <xf numFmtId="17" fontId="13" fillId="6" borderId="0" xfId="0" applyNumberFormat="1" applyFont="1" applyFill="1" applyAlignment="1">
      <alignment horizontal="center" vertical="top"/>
    </xf>
    <xf numFmtId="0" fontId="24" fillId="0" borderId="0" xfId="0" applyFont="1" applyAlignment="1">
      <alignment horizontal="center"/>
    </xf>
    <xf numFmtId="0" fontId="30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 wrapText="1"/>
    </xf>
    <xf numFmtId="0" fontId="38" fillId="6" borderId="0" xfId="0" applyFont="1" applyFill="1" applyAlignment="1">
      <alignment horizontal="center" wrapText="1"/>
    </xf>
    <xf numFmtId="4" fontId="23" fillId="6" borderId="21" xfId="0" applyNumberFormat="1" applyFont="1" applyFill="1" applyBorder="1" applyAlignment="1">
      <alignment horizontal="center" wrapText="1"/>
    </xf>
    <xf numFmtId="0" fontId="39" fillId="6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9" fillId="6" borderId="0" xfId="0" applyFont="1" applyFill="1" applyAlignment="1">
      <alignment horizontal="center" wrapText="1"/>
    </xf>
    <xf numFmtId="4" fontId="24" fillId="6" borderId="12" xfId="0" applyNumberFormat="1" applyFont="1" applyFill="1" applyBorder="1" applyAlignment="1">
      <alignment horizontal="center" wrapText="1"/>
    </xf>
    <xf numFmtId="0" fontId="38" fillId="6" borderId="23" xfId="0" applyFont="1" applyFill="1" applyBorder="1" applyAlignment="1">
      <alignment horizontal="center" wrapText="1"/>
    </xf>
    <xf numFmtId="14" fontId="24" fillId="6" borderId="12" xfId="0" applyNumberFormat="1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wrapText="1"/>
    </xf>
    <xf numFmtId="0" fontId="38" fillId="6" borderId="0" xfId="0" applyFont="1" applyFill="1" applyAlignment="1">
      <alignment wrapText="1"/>
    </xf>
    <xf numFmtId="0" fontId="38" fillId="6" borderId="0" xfId="0" applyFont="1" applyFill="1" applyAlignment="1">
      <alignment horizontal="left" wrapText="1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24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4" fontId="23" fillId="0" borderId="21" xfId="0" applyNumberFormat="1" applyFont="1" applyBorder="1" applyAlignment="1">
      <alignment horizontal="center" wrapText="1"/>
    </xf>
    <xf numFmtId="0" fontId="23" fillId="6" borderId="15" xfId="0" applyFont="1" applyFill="1" applyBorder="1" applyAlignment="1">
      <alignment horizontal="right"/>
    </xf>
    <xf numFmtId="0" fontId="18" fillId="6" borderId="23" xfId="0" applyFont="1" applyFill="1" applyBorder="1" applyAlignment="1">
      <alignment horizontal="center" wrapText="1"/>
    </xf>
    <xf numFmtId="14" fontId="18" fillId="6" borderId="23" xfId="0" applyNumberFormat="1" applyFont="1" applyFill="1" applyBorder="1" applyAlignment="1">
      <alignment horizontal="center" wrapText="1"/>
    </xf>
    <xf numFmtId="0" fontId="18" fillId="6" borderId="27" xfId="0" applyFont="1" applyFill="1" applyBorder="1" applyAlignment="1">
      <alignment horizontal="center" wrapText="1"/>
    </xf>
    <xf numFmtId="14" fontId="19" fillId="6" borderId="23" xfId="0" applyNumberFormat="1" applyFont="1" applyFill="1" applyBorder="1" applyAlignment="1">
      <alignment horizontal="center" wrapText="1"/>
    </xf>
    <xf numFmtId="0" fontId="19" fillId="6" borderId="12" xfId="0" applyFont="1" applyFill="1" applyBorder="1"/>
    <xf numFmtId="0" fontId="33" fillId="0" borderId="28" xfId="0" applyFont="1" applyBorder="1" applyAlignment="1">
      <alignment horizontal="center" wrapText="1"/>
    </xf>
    <xf numFmtId="0" fontId="33" fillId="6" borderId="28" xfId="0" applyFont="1" applyFill="1" applyBorder="1" applyAlignment="1">
      <alignment horizontal="center" wrapText="1"/>
    </xf>
    <xf numFmtId="0" fontId="30" fillId="6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41" fillId="6" borderId="0" xfId="0" applyFont="1" applyFill="1"/>
    <xf numFmtId="0" fontId="29" fillId="6" borderId="0" xfId="0" applyFont="1" applyFill="1"/>
    <xf numFmtId="0" fontId="29" fillId="6" borderId="0" xfId="0" applyFont="1" applyFill="1" applyAlignment="1">
      <alignment horizontal="center"/>
    </xf>
    <xf numFmtId="0" fontId="30" fillId="6" borderId="0" xfId="0" applyFont="1" applyFill="1"/>
    <xf numFmtId="4" fontId="30" fillId="6" borderId="23" xfId="0" applyNumberFormat="1" applyFont="1" applyFill="1" applyBorder="1"/>
    <xf numFmtId="0" fontId="30" fillId="6" borderId="12" xfId="0" applyFont="1" applyFill="1" applyBorder="1" applyAlignment="1">
      <alignment horizontal="right"/>
    </xf>
    <xf numFmtId="0" fontId="42" fillId="7" borderId="16" xfId="0" applyFont="1" applyFill="1" applyBorder="1" applyAlignment="1">
      <alignment horizontal="center"/>
    </xf>
    <xf numFmtId="0" fontId="42" fillId="7" borderId="14" xfId="0" applyFont="1" applyFill="1" applyBorder="1" applyAlignment="1">
      <alignment horizontal="center"/>
    </xf>
    <xf numFmtId="0" fontId="43" fillId="6" borderId="0" xfId="0" applyFont="1" applyFill="1" applyAlignment="1">
      <alignment horizontal="center"/>
    </xf>
    <xf numFmtId="0" fontId="44" fillId="6" borderId="0" xfId="0" applyFont="1" applyFill="1"/>
    <xf numFmtId="0" fontId="30" fillId="6" borderId="0" xfId="0" applyFont="1" applyFill="1" applyAlignment="1">
      <alignment horizontal="center" vertical="center" wrapText="1"/>
    </xf>
    <xf numFmtId="0" fontId="45" fillId="6" borderId="0" xfId="0" applyFont="1" applyFill="1" applyAlignment="1">
      <alignment horizontal="right"/>
    </xf>
    <xf numFmtId="4" fontId="33" fillId="0" borderId="13" xfId="0" applyNumberFormat="1" applyFont="1" applyBorder="1" applyAlignment="1">
      <alignment horizontal="center"/>
    </xf>
    <xf numFmtId="4" fontId="33" fillId="0" borderId="16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4" fontId="26" fillId="0" borderId="12" xfId="0" applyNumberFormat="1" applyFont="1" applyBorder="1"/>
    <xf numFmtId="0" fontId="26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33" fillId="0" borderId="0" xfId="0" applyFont="1"/>
    <xf numFmtId="0" fontId="36" fillId="0" borderId="0" xfId="0" applyFont="1"/>
    <xf numFmtId="17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4" fontId="30" fillId="6" borderId="29" xfId="0" applyNumberFormat="1" applyFont="1" applyFill="1" applyBorder="1" applyAlignment="1">
      <alignment horizontal="center" vertical="center" wrapText="1"/>
    </xf>
    <xf numFmtId="0" fontId="30" fillId="6" borderId="29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right"/>
    </xf>
    <xf numFmtId="4" fontId="26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right"/>
    </xf>
    <xf numFmtId="14" fontId="26" fillId="0" borderId="23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4" fontId="26" fillId="6" borderId="12" xfId="0" applyNumberFormat="1" applyFont="1" applyFill="1" applyBorder="1" applyAlignment="1">
      <alignment horizontal="center"/>
    </xf>
    <xf numFmtId="0" fontId="26" fillId="0" borderId="30" xfId="0" applyFont="1" applyBorder="1" applyAlignment="1">
      <alignment horizontal="center"/>
    </xf>
    <xf numFmtId="4" fontId="26" fillId="0" borderId="30" xfId="0" applyNumberFormat="1" applyFont="1" applyBorder="1" applyAlignment="1">
      <alignment horizontal="center"/>
    </xf>
    <xf numFmtId="0" fontId="46" fillId="6" borderId="24" xfId="0" applyFont="1" applyFill="1" applyBorder="1" applyAlignment="1">
      <alignment horizontal="center" wrapText="1"/>
    </xf>
    <xf numFmtId="0" fontId="47" fillId="0" borderId="31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30" fillId="6" borderId="20" xfId="0" applyFont="1" applyFill="1" applyBorder="1" applyAlignment="1">
      <alignment horizontal="center"/>
    </xf>
    <xf numFmtId="0" fontId="41" fillId="6" borderId="0" xfId="0" applyFont="1" applyFill="1" applyAlignment="1">
      <alignment horizontal="center"/>
    </xf>
    <xf numFmtId="4" fontId="26" fillId="6" borderId="23" xfId="0" applyNumberFormat="1" applyFont="1" applyFill="1" applyBorder="1" applyAlignment="1">
      <alignment horizontal="center"/>
    </xf>
    <xf numFmtId="0" fontId="46" fillId="6" borderId="31" xfId="0" applyFont="1" applyFill="1" applyBorder="1" applyAlignment="1">
      <alignment horizontal="center" wrapText="1"/>
    </xf>
    <xf numFmtId="0" fontId="47" fillId="0" borderId="33" xfId="0" applyFont="1" applyBorder="1" applyAlignment="1">
      <alignment horizontal="center"/>
    </xf>
    <xf numFmtId="14" fontId="26" fillId="0" borderId="12" xfId="0" applyNumberFormat="1" applyFont="1" applyBorder="1" applyAlignment="1">
      <alignment horizontal="center"/>
    </xf>
    <xf numFmtId="0" fontId="46" fillId="6" borderId="8" xfId="0" applyFont="1" applyFill="1" applyBorder="1" applyAlignment="1">
      <alignment horizontal="center" wrapText="1"/>
    </xf>
    <xf numFmtId="0" fontId="46" fillId="6" borderId="26" xfId="0" applyFont="1" applyFill="1" applyBorder="1" applyAlignment="1">
      <alignment horizontal="center" wrapText="1"/>
    </xf>
    <xf numFmtId="0" fontId="46" fillId="6" borderId="28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right"/>
    </xf>
    <xf numFmtId="0" fontId="48" fillId="0" borderId="0" xfId="0" applyFont="1" applyAlignment="1">
      <alignment horizontal="center"/>
    </xf>
  </cellXfs>
  <cellStyles count="3">
    <cellStyle name="Millares" xfId="1" builtinId="3"/>
    <cellStyle name="Millares 2" xfId="2" xr:uid="{BEFB1DEB-973D-434A-9AAB-47F53B7152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80</xdr:row>
      <xdr:rowOff>523875</xdr:rowOff>
    </xdr:from>
    <xdr:to>
      <xdr:col>12</xdr:col>
      <xdr:colOff>228600</xdr:colOff>
      <xdr:row>83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B6B8E3-1044-4405-AD5A-362DA26D150A}"/>
            </a:ext>
          </a:extLst>
        </xdr:cNvPr>
        <xdr:cNvGrpSpPr/>
      </xdr:nvGrpSpPr>
      <xdr:grpSpPr>
        <a:xfrm>
          <a:off x="5905500" y="22793325"/>
          <a:ext cx="10877550" cy="2657475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B9205D7-E41E-AEED-C1E7-26BB96E75B09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2D253A8C-E151-FC39-56FF-5658FC17314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34A9397D-1905-1F8D-1B17-69A904D995A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C3762EFF-5C47-58B1-E0EA-26510C9C8D9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781050</xdr:colOff>
      <xdr:row>0</xdr:row>
      <xdr:rowOff>114300</xdr:rowOff>
    </xdr:from>
    <xdr:to>
      <xdr:col>2</xdr:col>
      <xdr:colOff>3490911</xdr:colOff>
      <xdr:row>4</xdr:row>
      <xdr:rowOff>251194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9A705FF2-42CA-4A4A-8354-B9D43F19A7C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2709861" cy="13179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181654</xdr:colOff>
      <xdr:row>0</xdr:row>
      <xdr:rowOff>240919</xdr:rowOff>
    </xdr:from>
    <xdr:to>
      <xdr:col>16</xdr:col>
      <xdr:colOff>319683</xdr:colOff>
      <xdr:row>4</xdr:row>
      <xdr:rowOff>165469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D1C44451-2D8A-4F98-AEF0-7BDEDCEEC656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0946154" y="240919"/>
          <a:ext cx="1490579" cy="110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66675</xdr:rowOff>
    </xdr:from>
    <xdr:to>
      <xdr:col>5</xdr:col>
      <xdr:colOff>190500</xdr:colOff>
      <xdr:row>8</xdr:row>
      <xdr:rowOff>123824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4061555-F4D9-436C-BF1D-6D1069491285}"/>
            </a:ext>
          </a:extLst>
        </xdr:cNvPr>
        <xdr:cNvSpPr/>
      </xdr:nvSpPr>
      <xdr:spPr>
        <a:xfrm>
          <a:off x="400051" y="66675"/>
          <a:ext cx="3600449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Diciembre 2024 RD$</a:t>
          </a:r>
          <a:endParaRPr lang="es-DO" sz="1600" b="1" i="1"/>
        </a:p>
      </xdr:txBody>
    </xdr:sp>
    <xdr:clientData/>
  </xdr:twoCellAnchor>
  <xdr:oneCellAnchor>
    <xdr:from>
      <xdr:col>0</xdr:col>
      <xdr:colOff>901700</xdr:colOff>
      <xdr:row>1</xdr:row>
      <xdr:rowOff>31750</xdr:rowOff>
    </xdr:from>
    <xdr:ext cx="1733550" cy="1279525"/>
    <xdr:pic>
      <xdr:nvPicPr>
        <xdr:cNvPr id="3" name="Imagen 2">
          <a:extLst>
            <a:ext uri="{FF2B5EF4-FFF2-40B4-BE49-F238E27FC236}">
              <a16:creationId xmlns:a16="http://schemas.microsoft.com/office/drawing/2014/main" id="{E78AD184-5F3E-4AE6-BB9E-CC08A4FAFF1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222250"/>
          <a:ext cx="1733550" cy="1279525"/>
        </a:xfrm>
        <a:prstGeom prst="rect">
          <a:avLst/>
        </a:prstGeom>
      </xdr:spPr>
    </xdr:pic>
    <xdr:clientData/>
  </xdr:oneCellAnchor>
  <xdr:twoCellAnchor>
    <xdr:from>
      <xdr:col>0</xdr:col>
      <xdr:colOff>31750</xdr:colOff>
      <xdr:row>450</xdr:row>
      <xdr:rowOff>111126</xdr:rowOff>
    </xdr:from>
    <xdr:to>
      <xdr:col>4</xdr:col>
      <xdr:colOff>1238250</xdr:colOff>
      <xdr:row>456</xdr:row>
      <xdr:rowOff>179917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3339AECC-90A3-4F60-8614-435B0A76B253}"/>
            </a:ext>
          </a:extLst>
        </xdr:cNvPr>
        <xdr:cNvSpPr/>
      </xdr:nvSpPr>
      <xdr:spPr>
        <a:xfrm>
          <a:off x="31750" y="85836126"/>
          <a:ext cx="3778250" cy="1211791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30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NOVIEMBRE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oneCellAnchor>
    <xdr:from>
      <xdr:col>0</xdr:col>
      <xdr:colOff>476250</xdr:colOff>
      <xdr:row>451</xdr:row>
      <xdr:rowOff>37042</xdr:rowOff>
    </xdr:from>
    <xdr:ext cx="1428751" cy="888999"/>
    <xdr:pic>
      <xdr:nvPicPr>
        <xdr:cNvPr id="5" name="Imagen 4">
          <a:extLst>
            <a:ext uri="{FF2B5EF4-FFF2-40B4-BE49-F238E27FC236}">
              <a16:creationId xmlns:a16="http://schemas.microsoft.com/office/drawing/2014/main" id="{1D3A145F-BC32-474F-A8A2-3D1FC92649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85952542"/>
          <a:ext cx="1428751" cy="888999"/>
        </a:xfrm>
        <a:prstGeom prst="rect">
          <a:avLst/>
        </a:prstGeom>
      </xdr:spPr>
    </xdr:pic>
    <xdr:clientData/>
  </xdr:oneCellAnchor>
  <xdr:twoCellAnchor>
    <xdr:from>
      <xdr:col>1</xdr:col>
      <xdr:colOff>612511</xdr:colOff>
      <xdr:row>494</xdr:row>
      <xdr:rowOff>136260</xdr:rowOff>
    </xdr:from>
    <xdr:to>
      <xdr:col>4</xdr:col>
      <xdr:colOff>539750</xdr:colOff>
      <xdr:row>505</xdr:row>
      <xdr:rowOff>137584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A6EC0A4-568D-4A48-821C-F5A8E841FED9}"/>
            </a:ext>
          </a:extLst>
        </xdr:cNvPr>
        <xdr:cNvGrpSpPr/>
      </xdr:nvGrpSpPr>
      <xdr:grpSpPr>
        <a:xfrm>
          <a:off x="1882511" y="102212510"/>
          <a:ext cx="7631906" cy="2096824"/>
          <a:chOff x="0" y="0"/>
          <a:chExt cx="6051550" cy="1419225"/>
        </a:xfrm>
      </xdr:grpSpPr>
      <xdr:pic>
        <xdr:nvPicPr>
          <xdr:cNvPr id="7" name="Imagen 6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1BE41C9F-CF3C-ECED-4A77-7DCA19458A6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B6F2C820-CC11-DBE3-C98F-0F9DB5FE45F9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D6F377E9-2673-043A-AEC7-33859185507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0" name="Imagen 9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D84EF21C-10FD-1FA0-12EF-F62DF491C1D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>
    <xdr:from>
      <xdr:col>0</xdr:col>
      <xdr:colOff>285750</xdr:colOff>
      <xdr:row>57</xdr:row>
      <xdr:rowOff>63499</xdr:rowOff>
    </xdr:from>
    <xdr:to>
      <xdr:col>5</xdr:col>
      <xdr:colOff>76199</xdr:colOff>
      <xdr:row>65</xdr:row>
      <xdr:rowOff>120648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F6EAE3DA-1825-4594-B9A9-3F829B68C413}"/>
            </a:ext>
          </a:extLst>
        </xdr:cNvPr>
        <xdr:cNvSpPr/>
      </xdr:nvSpPr>
      <xdr:spPr>
        <a:xfrm>
          <a:off x="285750" y="10921999"/>
          <a:ext cx="3600449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Diciembre 2024 RD$</a:t>
          </a:r>
          <a:endParaRPr lang="es-DO" sz="1600" b="1" i="1"/>
        </a:p>
      </xdr:txBody>
    </xdr:sp>
    <xdr:clientData/>
  </xdr:twoCellAnchor>
  <xdr:oneCellAnchor>
    <xdr:from>
      <xdr:col>0</xdr:col>
      <xdr:colOff>941915</xdr:colOff>
      <xdr:row>57</xdr:row>
      <xdr:rowOff>105833</xdr:rowOff>
    </xdr:from>
    <xdr:ext cx="1733550" cy="1279525"/>
    <xdr:pic>
      <xdr:nvPicPr>
        <xdr:cNvPr id="12" name="Imagen 11">
          <a:extLst>
            <a:ext uri="{FF2B5EF4-FFF2-40B4-BE49-F238E27FC236}">
              <a16:creationId xmlns:a16="http://schemas.microsoft.com/office/drawing/2014/main" id="{E96EC45C-49FA-4ADD-9259-C067A8C45C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940" y="10964333"/>
          <a:ext cx="1733550" cy="1279525"/>
        </a:xfrm>
        <a:prstGeom prst="rect">
          <a:avLst/>
        </a:prstGeom>
      </xdr:spPr>
    </xdr:pic>
    <xdr:clientData/>
  </xdr:oneCellAnchor>
  <xdr:twoCellAnchor>
    <xdr:from>
      <xdr:col>0</xdr:col>
      <xdr:colOff>232833</xdr:colOff>
      <xdr:row>132</xdr:row>
      <xdr:rowOff>42333</xdr:rowOff>
    </xdr:from>
    <xdr:to>
      <xdr:col>5</xdr:col>
      <xdr:colOff>23282</xdr:colOff>
      <xdr:row>140</xdr:row>
      <xdr:rowOff>99482</xdr:rowOff>
    </xdr:to>
    <xdr:sp macro="" textlink="">
      <xdr:nvSpPr>
        <xdr:cNvPr id="13" name="1 Rectángulo redondeado">
          <a:extLst>
            <a:ext uri="{FF2B5EF4-FFF2-40B4-BE49-F238E27FC236}">
              <a16:creationId xmlns:a16="http://schemas.microsoft.com/office/drawing/2014/main" id="{782B6771-0E25-4130-A4F4-F4C094F30AD8}"/>
            </a:ext>
          </a:extLst>
        </xdr:cNvPr>
        <xdr:cNvSpPr/>
      </xdr:nvSpPr>
      <xdr:spPr>
        <a:xfrm>
          <a:off x="232833" y="25188333"/>
          <a:ext cx="3600449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  010-500126-0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Diciembre 2024 RD$</a:t>
          </a:r>
          <a:endParaRPr lang="es-DO" sz="1600" b="1" i="1"/>
        </a:p>
      </xdr:txBody>
    </xdr:sp>
    <xdr:clientData/>
  </xdr:twoCellAnchor>
  <xdr:oneCellAnchor>
    <xdr:from>
      <xdr:col>0</xdr:col>
      <xdr:colOff>677333</xdr:colOff>
      <xdr:row>133</xdr:row>
      <xdr:rowOff>21166</xdr:rowOff>
    </xdr:from>
    <xdr:ext cx="1746250" cy="1164167"/>
    <xdr:pic>
      <xdr:nvPicPr>
        <xdr:cNvPr id="14" name="Imagen 13">
          <a:extLst>
            <a:ext uri="{FF2B5EF4-FFF2-40B4-BE49-F238E27FC236}">
              <a16:creationId xmlns:a16="http://schemas.microsoft.com/office/drawing/2014/main" id="{C57FFCC8-5AA4-43BC-873E-0B6C19F77C7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33" y="25357666"/>
          <a:ext cx="1746250" cy="11641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1" zoomScale="50" zoomScaleNormal="60" zoomScaleSheetLayoutView="50" workbookViewId="0">
      <pane xSplit="1" ySplit="8" topLeftCell="D9" activePane="bottomRight" state="frozen"/>
      <selection activeCell="C1" sqref="C1"/>
      <selection pane="topRight" activeCell="D1" sqref="D1"/>
      <selection pane="bottomLeft" activeCell="C9" sqref="C9"/>
      <selection pane="bottomRight" activeCell="AA26" sqref="AA26"/>
    </sheetView>
  </sheetViews>
  <sheetFormatPr baseColWidth="10" defaultColWidth="11.42578125" defaultRowHeight="21" x14ac:dyDescent="0.35"/>
  <cols>
    <col min="1" max="2" width="0" hidden="1" customWidth="1"/>
    <col min="3" max="3" width="52.7109375" style="1" customWidth="1"/>
    <col min="4" max="4" width="19.85546875" style="2" customWidth="1"/>
    <col min="5" max="5" width="22.42578125" style="3" customWidth="1"/>
    <col min="6" max="6" width="23.5703125" style="3" bestFit="1" customWidth="1"/>
    <col min="7" max="7" width="24.140625" style="3" bestFit="1" customWidth="1"/>
    <col min="8" max="8" width="21.28515625" style="3" bestFit="1" customWidth="1"/>
    <col min="9" max="9" width="21.5703125" style="3" bestFit="1" customWidth="1"/>
    <col min="10" max="10" width="21.28515625" style="4" bestFit="1" customWidth="1"/>
    <col min="11" max="11" width="19.85546875" style="3" bestFit="1" customWidth="1"/>
    <col min="12" max="12" width="20.140625" style="3" bestFit="1" customWidth="1"/>
    <col min="13" max="13" width="21.28515625" style="3" bestFit="1" customWidth="1"/>
    <col min="14" max="15" width="20.7109375" style="3" bestFit="1" customWidth="1"/>
    <col min="16" max="16" width="20.140625" style="5" bestFit="1" customWidth="1"/>
    <col min="17" max="17" width="21.85546875" style="5" bestFit="1" customWidth="1"/>
    <col min="18" max="18" width="23.85546875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49" t="s">
        <v>79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1"/>
    </row>
    <row r="2" spans="3:20" ht="21.75" customHeight="1" x14ac:dyDescent="0.25">
      <c r="C2" s="51" t="s">
        <v>80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22"/>
    </row>
    <row r="3" spans="3:20" ht="15" customHeight="1" x14ac:dyDescent="0.25">
      <c r="C3" s="53">
        <v>2024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3"/>
    </row>
    <row r="4" spans="3:20" ht="27" customHeight="1" x14ac:dyDescent="0.25">
      <c r="C4" s="51" t="s">
        <v>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22"/>
    </row>
    <row r="5" spans="3:20" ht="21.75" customHeight="1" x14ac:dyDescent="0.25">
      <c r="C5" s="52" t="s">
        <v>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2"/>
    </row>
    <row r="6" spans="3:20" ht="9.75" customHeight="1" x14ac:dyDescent="0.35"/>
    <row r="7" spans="3:20" s="6" customFormat="1" ht="25.5" customHeight="1" x14ac:dyDescent="0.25">
      <c r="C7" s="55" t="s">
        <v>81</v>
      </c>
      <c r="D7" s="56" t="s">
        <v>82</v>
      </c>
      <c r="E7" s="58" t="s">
        <v>83</v>
      </c>
      <c r="F7" s="60" t="s">
        <v>84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41"/>
    </row>
    <row r="8" spans="3:20" s="6" customFormat="1" x14ac:dyDescent="0.35">
      <c r="C8" s="55"/>
      <c r="D8" s="57"/>
      <c r="E8" s="59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5"/>
      <c r="R9" s="27"/>
      <c r="S9" s="27"/>
    </row>
    <row r="10" spans="3:20" ht="15.75" x14ac:dyDescent="0.25">
      <c r="C10" s="8" t="s">
        <v>12</v>
      </c>
      <c r="D10" s="35">
        <f>D11+D12+D13+D14+D15</f>
        <v>1048837773</v>
      </c>
      <c r="E10" s="35">
        <f>E11+E12+E13+E14+E15</f>
        <v>1096314941.9000001</v>
      </c>
      <c r="F10" s="45">
        <f>SUM(F11:F15)</f>
        <v>58067773.660000004</v>
      </c>
      <c r="G10" s="45">
        <f>SUM(G11:G15)</f>
        <v>68840467.269999996</v>
      </c>
      <c r="H10" s="36">
        <f>SUM(H11:H15)</f>
        <v>88805345.150000006</v>
      </c>
      <c r="I10" s="36">
        <f t="shared" ref="I10:M10" si="0">SUM(I11:I15)</f>
        <v>81957971.439999998</v>
      </c>
      <c r="J10" s="36">
        <f t="shared" si="0"/>
        <v>107150439.81</v>
      </c>
      <c r="K10" s="36">
        <f t="shared" si="0"/>
        <v>86847567.840000004</v>
      </c>
      <c r="L10" s="36">
        <f t="shared" si="0"/>
        <v>88276195.549999997</v>
      </c>
      <c r="M10" s="36">
        <f t="shared" si="0"/>
        <v>77007147.219999999</v>
      </c>
      <c r="N10" s="36">
        <f>SUM(N11:N15)</f>
        <v>82192712.170000002</v>
      </c>
      <c r="O10" s="26">
        <f t="shared" ref="O10:Q10" si="1">SUM(O11:O15)</f>
        <v>80848404.599999994</v>
      </c>
      <c r="P10" s="26">
        <f t="shared" si="1"/>
        <v>84711630.299999997</v>
      </c>
      <c r="Q10" s="26">
        <f t="shared" si="1"/>
        <v>227350523.28</v>
      </c>
      <c r="R10" s="36">
        <f>SUM(F10:Q10)</f>
        <v>1132056178.29</v>
      </c>
      <c r="S10" s="36"/>
      <c r="T10" s="28"/>
    </row>
    <row r="11" spans="3:20" ht="22.5" customHeight="1" x14ac:dyDescent="0.25">
      <c r="C11" s="9" t="s">
        <v>13</v>
      </c>
      <c r="D11" s="37">
        <v>746579442</v>
      </c>
      <c r="E11" s="37">
        <v>791939336.89999998</v>
      </c>
      <c r="F11" s="37">
        <v>54678766.32</v>
      </c>
      <c r="G11" s="29">
        <v>56083167.280000001</v>
      </c>
      <c r="H11" s="29">
        <v>60360660.329999998</v>
      </c>
      <c r="I11" s="29">
        <v>65890245.57</v>
      </c>
      <c r="J11" s="29">
        <v>61068709.329999998</v>
      </c>
      <c r="K11" s="29">
        <v>60740436.609999999</v>
      </c>
      <c r="L11" s="29">
        <v>70497102.689999998</v>
      </c>
      <c r="M11" s="29">
        <v>60053571.229999997</v>
      </c>
      <c r="N11" s="29">
        <v>65487069.340000004</v>
      </c>
      <c r="O11" s="29">
        <v>63107357.859999999</v>
      </c>
      <c r="P11" s="29">
        <v>67745550.950000003</v>
      </c>
      <c r="Q11" s="29">
        <v>126029183.19</v>
      </c>
      <c r="R11" s="29">
        <f>SUM(F11:Q11)</f>
        <v>811741820.70000005</v>
      </c>
      <c r="S11" s="29"/>
      <c r="T11" s="28"/>
    </row>
    <row r="12" spans="3:20" ht="22.5" customHeight="1" x14ac:dyDescent="0.25">
      <c r="C12" s="9" t="s">
        <v>14</v>
      </c>
      <c r="D12" s="37">
        <v>83265808</v>
      </c>
      <c r="E12" s="37">
        <v>77722066.819999993</v>
      </c>
      <c r="F12" s="37">
        <v>3060000</v>
      </c>
      <c r="G12" s="29">
        <v>60000</v>
      </c>
      <c r="H12" s="29">
        <v>3060000</v>
      </c>
      <c r="I12" s="29">
        <v>3000000</v>
      </c>
      <c r="J12" s="29">
        <v>45880882.950000003</v>
      </c>
      <c r="K12" s="29">
        <v>120000</v>
      </c>
      <c r="L12" s="29">
        <v>9625850.8200000003</v>
      </c>
      <c r="M12" s="29">
        <v>3632101.26</v>
      </c>
      <c r="N12" s="29">
        <v>3121454</v>
      </c>
      <c r="O12" s="29">
        <v>3066777.79</v>
      </c>
      <c r="P12" s="29">
        <v>3095000</v>
      </c>
      <c r="Q12" s="29">
        <v>5015113.8</v>
      </c>
      <c r="R12" s="29">
        <f>SUM(F12:Q12)</f>
        <v>82737180.620000005</v>
      </c>
      <c r="S12" s="29"/>
      <c r="T12" s="28"/>
    </row>
    <row r="13" spans="3:20" ht="22.5" customHeight="1" x14ac:dyDescent="0.25">
      <c r="C13" s="9" t="s">
        <v>15</v>
      </c>
      <c r="D13" s="37">
        <v>2388571</v>
      </c>
      <c r="E13" s="37">
        <v>2388571</v>
      </c>
      <c r="F13" s="37">
        <v>170000</v>
      </c>
      <c r="G13" s="29">
        <v>95000</v>
      </c>
      <c r="H13" s="29">
        <v>45000</v>
      </c>
      <c r="I13" s="29">
        <v>175000</v>
      </c>
      <c r="J13" s="29">
        <v>60000</v>
      </c>
      <c r="K13" s="29">
        <v>95000</v>
      </c>
      <c r="L13" s="29">
        <v>80000</v>
      </c>
      <c r="M13" s="29">
        <v>185000</v>
      </c>
      <c r="N13" s="29">
        <v>95000</v>
      </c>
      <c r="O13" s="29">
        <v>110000</v>
      </c>
      <c r="P13" s="29">
        <v>120000</v>
      </c>
      <c r="Q13" s="29">
        <v>110000</v>
      </c>
      <c r="R13" s="29">
        <f t="shared" ref="R13:R39" si="2">SUM(F13:Q13)</f>
        <v>1340000</v>
      </c>
      <c r="S13" s="29"/>
      <c r="T13" s="28"/>
    </row>
    <row r="14" spans="3:20" ht="22.5" customHeight="1" x14ac:dyDescent="0.25">
      <c r="C14" s="9" t="s">
        <v>16</v>
      </c>
      <c r="D14" s="37">
        <v>66205406</v>
      </c>
      <c r="E14" s="37">
        <v>90967592.549999997</v>
      </c>
      <c r="F14" s="37">
        <v>0</v>
      </c>
      <c r="G14" s="29">
        <v>0</v>
      </c>
      <c r="H14" s="29">
        <v>0</v>
      </c>
      <c r="I14" s="29">
        <v>0</v>
      </c>
      <c r="J14" s="29">
        <v>0</v>
      </c>
      <c r="K14" s="29"/>
      <c r="L14" s="29">
        <v>7960000</v>
      </c>
      <c r="M14" s="29"/>
      <c r="N14" s="29">
        <v>0</v>
      </c>
      <c r="O14" s="29">
        <v>0</v>
      </c>
      <c r="P14" s="29">
        <v>0</v>
      </c>
      <c r="Q14" s="29">
        <v>96115079</v>
      </c>
      <c r="R14" s="29">
        <f t="shared" si="2"/>
        <v>104075079</v>
      </c>
      <c r="S14" s="29"/>
      <c r="T14" s="28"/>
    </row>
    <row r="15" spans="3:20" ht="22.5" customHeight="1" x14ac:dyDescent="0.25">
      <c r="C15" s="9" t="s">
        <v>17</v>
      </c>
      <c r="D15" s="37">
        <v>150398546</v>
      </c>
      <c r="E15" s="37">
        <v>133297374.63</v>
      </c>
      <c r="F15" s="37">
        <v>159007.34</v>
      </c>
      <c r="G15" s="29">
        <v>12602299.99</v>
      </c>
      <c r="H15" s="29">
        <v>25339684.82</v>
      </c>
      <c r="I15" s="29">
        <v>12892725.869999999</v>
      </c>
      <c r="J15" s="29">
        <v>140847.53</v>
      </c>
      <c r="K15" s="29">
        <v>25892131.23</v>
      </c>
      <c r="L15" s="29">
        <v>113242.04000000097</v>
      </c>
      <c r="M15" s="29">
        <v>13136474.73</v>
      </c>
      <c r="N15" s="29">
        <v>13489188.83</v>
      </c>
      <c r="O15" s="29">
        <v>14564268.949999999</v>
      </c>
      <c r="P15" s="29">
        <v>13751079.35</v>
      </c>
      <c r="Q15" s="29">
        <v>81147.289999999994</v>
      </c>
      <c r="R15" s="29">
        <f t="shared" si="2"/>
        <v>132162097.97000001</v>
      </c>
      <c r="S15" s="29"/>
      <c r="T15" s="28"/>
    </row>
    <row r="16" spans="3:20" ht="19.5" customHeight="1" x14ac:dyDescent="0.25">
      <c r="C16" s="8" t="s">
        <v>18</v>
      </c>
      <c r="D16" s="35">
        <f>D17+D18+D19+D20+D21+D22+D23+D24+D25</f>
        <v>284131625</v>
      </c>
      <c r="E16" s="35">
        <f>E17+E18+E19+E20+E21+E22+E23+E24+E25</f>
        <v>267617081.68000001</v>
      </c>
      <c r="F16" s="35">
        <f>F17+F18+F19+F20+F21+F22+F23+F24+F25</f>
        <v>21940623.68</v>
      </c>
      <c r="G16" s="35">
        <f>G17+G18+G19+G20+G21+G22+G23+G24+G25</f>
        <v>17878795.729999997</v>
      </c>
      <c r="H16" s="36">
        <f>SUM(H17:H25)</f>
        <v>26184044.960000001</v>
      </c>
      <c r="I16" s="36">
        <f t="shared" ref="I16:M16" si="3">SUM(I17:I25)</f>
        <v>16245303.620000001</v>
      </c>
      <c r="J16" s="36">
        <f t="shared" si="3"/>
        <v>16196748.119999997</v>
      </c>
      <c r="K16" s="36">
        <f>SUM(K17:K25)</f>
        <v>21360010.299999997</v>
      </c>
      <c r="L16" s="36">
        <f>SUM(L17:L25)</f>
        <v>18275646.960000001</v>
      </c>
      <c r="M16" s="36">
        <f t="shared" si="3"/>
        <v>21938489.41</v>
      </c>
      <c r="N16" s="36">
        <f>SUM(N17:N25)</f>
        <v>25136545.430000003</v>
      </c>
      <c r="O16" s="36">
        <f>SUM(O17:O25)</f>
        <v>31021160.48</v>
      </c>
      <c r="P16" s="36">
        <f>SUM(P17:P25)</f>
        <v>14968352.390000001</v>
      </c>
      <c r="Q16" s="26">
        <f t="shared" ref="Q16" si="4">SUM(Q17:Q25)</f>
        <v>23532386.780000001</v>
      </c>
      <c r="R16" s="36">
        <f t="shared" ref="R16:R26" si="5">SUM(F16:Q16)</f>
        <v>254678107.85999998</v>
      </c>
      <c r="S16" s="36"/>
      <c r="T16" s="28"/>
    </row>
    <row r="17" spans="3:20" ht="19.5" customHeight="1" x14ac:dyDescent="0.25">
      <c r="C17" s="9" t="s">
        <v>19</v>
      </c>
      <c r="D17" s="37">
        <v>39426132</v>
      </c>
      <c r="E17" s="37">
        <v>28551449.32</v>
      </c>
      <c r="F17" s="37">
        <v>385974.32</v>
      </c>
      <c r="G17" s="29">
        <v>2803828.26</v>
      </c>
      <c r="H17" s="29">
        <v>1952376.58</v>
      </c>
      <c r="I17" s="29">
        <v>2322956.56</v>
      </c>
      <c r="J17" s="29">
        <v>2507480.7799999998</v>
      </c>
      <c r="K17" s="29">
        <v>2373874.5</v>
      </c>
      <c r="L17" s="29">
        <v>2477331.0299999998</v>
      </c>
      <c r="M17" s="29">
        <v>2982559.17</v>
      </c>
      <c r="N17" s="29">
        <v>2583475.0699999998</v>
      </c>
      <c r="O17" s="29">
        <v>3328775.82</v>
      </c>
      <c r="P17" s="29">
        <v>2981307.8</v>
      </c>
      <c r="Q17" s="29">
        <v>3004358.85</v>
      </c>
      <c r="R17" s="29">
        <f t="shared" si="5"/>
        <v>29704298.740000002</v>
      </c>
      <c r="S17" s="29"/>
      <c r="T17" s="28"/>
    </row>
    <row r="18" spans="3:20" ht="17.25" customHeight="1" x14ac:dyDescent="0.25">
      <c r="C18" s="9" t="s">
        <v>20</v>
      </c>
      <c r="D18" s="37">
        <v>29398510</v>
      </c>
      <c r="E18" s="37">
        <v>37381810</v>
      </c>
      <c r="F18" s="37">
        <v>1927691</v>
      </c>
      <c r="G18" s="29">
        <v>5433904.5599999996</v>
      </c>
      <c r="H18" s="29">
        <v>2962998.99</v>
      </c>
      <c r="I18" s="29">
        <v>8983</v>
      </c>
      <c r="J18" s="29">
        <v>2294503</v>
      </c>
      <c r="K18" s="29">
        <v>962094.84</v>
      </c>
      <c r="L18" s="29">
        <v>1628417.74</v>
      </c>
      <c r="M18" s="29">
        <v>3102939.44</v>
      </c>
      <c r="N18" s="29">
        <v>992998.44</v>
      </c>
      <c r="O18" s="29">
        <v>158035.1</v>
      </c>
      <c r="P18" s="29">
        <v>76328.600000000006</v>
      </c>
      <c r="Q18" s="29">
        <v>3081390</v>
      </c>
      <c r="R18" s="29">
        <f t="shared" si="5"/>
        <v>22630284.710000005</v>
      </c>
      <c r="S18" s="29"/>
      <c r="T18" s="28"/>
    </row>
    <row r="19" spans="3:20" ht="24" customHeight="1" x14ac:dyDescent="0.25">
      <c r="C19" s="9" t="s">
        <v>21</v>
      </c>
      <c r="D19" s="37">
        <v>10535188</v>
      </c>
      <c r="E19" s="37">
        <v>9146478.4299999997</v>
      </c>
      <c r="F19" s="37">
        <v>864981.76</v>
      </c>
      <c r="G19" s="29">
        <v>683853.24</v>
      </c>
      <c r="H19" s="29">
        <v>215766.35</v>
      </c>
      <c r="I19" s="29">
        <v>839930.6</v>
      </c>
      <c r="J19" s="29">
        <v>314708.09999999998</v>
      </c>
      <c r="K19" s="29">
        <v>389670</v>
      </c>
      <c r="L19" s="29">
        <v>193585.02</v>
      </c>
      <c r="M19" s="29">
        <v>1138813.5</v>
      </c>
      <c r="N19" s="29">
        <v>1699430.12</v>
      </c>
      <c r="O19" s="29">
        <v>1939730.61</v>
      </c>
      <c r="P19" s="29">
        <v>866009.13</v>
      </c>
      <c r="Q19" s="29">
        <v>679676.94</v>
      </c>
      <c r="R19" s="29">
        <f t="shared" si="5"/>
        <v>9826155.370000001</v>
      </c>
      <c r="S19" s="29"/>
      <c r="T19" s="28"/>
    </row>
    <row r="20" spans="3:20" ht="25.5" customHeight="1" x14ac:dyDescent="0.25">
      <c r="C20" s="9" t="s">
        <v>22</v>
      </c>
      <c r="D20" s="37">
        <v>2533072</v>
      </c>
      <c r="E20" s="37">
        <v>2532554</v>
      </c>
      <c r="F20" s="37">
        <v>97140.3</v>
      </c>
      <c r="G20" s="29">
        <v>147095</v>
      </c>
      <c r="H20" s="29">
        <v>176800</v>
      </c>
      <c r="I20" s="29">
        <v>178149</v>
      </c>
      <c r="J20" s="29">
        <v>106952</v>
      </c>
      <c r="K20" s="29">
        <v>133299</v>
      </c>
      <c r="L20" s="29">
        <v>7560</v>
      </c>
      <c r="M20" s="29">
        <v>64958</v>
      </c>
      <c r="N20" s="29">
        <v>75485</v>
      </c>
      <c r="O20" s="29">
        <v>166953</v>
      </c>
      <c r="P20" s="29">
        <v>22344</v>
      </c>
      <c r="Q20" s="29">
        <v>61963.1</v>
      </c>
      <c r="R20" s="29">
        <f t="shared" si="5"/>
        <v>1238698.4000000001</v>
      </c>
      <c r="S20" s="29"/>
      <c r="T20" s="28"/>
    </row>
    <row r="21" spans="3:20" ht="24" customHeight="1" x14ac:dyDescent="0.25">
      <c r="C21" s="9" t="s">
        <v>23</v>
      </c>
      <c r="D21" s="37">
        <v>26280632</v>
      </c>
      <c r="E21" s="37">
        <v>11833816.5</v>
      </c>
      <c r="F21" s="37">
        <v>245913.05</v>
      </c>
      <c r="G21" s="29">
        <v>161970.4</v>
      </c>
      <c r="H21" s="29">
        <v>974840</v>
      </c>
      <c r="I21" s="29">
        <v>243745</v>
      </c>
      <c r="J21" s="29">
        <v>122092.5</v>
      </c>
      <c r="K21" s="29">
        <v>246538.4</v>
      </c>
      <c r="L21" s="29">
        <v>80690</v>
      </c>
      <c r="M21" s="29">
        <v>987941.76</v>
      </c>
      <c r="N21" s="29">
        <v>1304471.74</v>
      </c>
      <c r="O21" s="29">
        <v>530830</v>
      </c>
      <c r="P21" s="29">
        <v>0</v>
      </c>
      <c r="Q21" s="29">
        <v>455932</v>
      </c>
      <c r="R21" s="29">
        <f t="shared" si="5"/>
        <v>5354964.8499999996</v>
      </c>
      <c r="S21" s="29"/>
      <c r="T21" s="28"/>
    </row>
    <row r="22" spans="3:20" ht="19.5" customHeight="1" x14ac:dyDescent="0.25">
      <c r="C22" s="9" t="s">
        <v>24</v>
      </c>
      <c r="D22" s="37">
        <v>40023393</v>
      </c>
      <c r="E22" s="37">
        <v>30842653.710000001</v>
      </c>
      <c r="F22" s="37">
        <v>2242965.16</v>
      </c>
      <c r="G22" s="29">
        <v>1803165.86</v>
      </c>
      <c r="H22" s="29">
        <v>1968614.62</v>
      </c>
      <c r="I22" s="29">
        <v>1678540.74</v>
      </c>
      <c r="J22" s="29">
        <v>1757028.44</v>
      </c>
      <c r="K22" s="29">
        <v>3579785.33</v>
      </c>
      <c r="L22" s="29">
        <v>3871267.82</v>
      </c>
      <c r="M22" s="29">
        <v>4474036.33</v>
      </c>
      <c r="N22" s="29">
        <v>2878324.28</v>
      </c>
      <c r="O22" s="29">
        <v>4411505.46</v>
      </c>
      <c r="P22" s="29">
        <v>1891272.87</v>
      </c>
      <c r="Q22" s="29">
        <v>3356067.97</v>
      </c>
      <c r="R22" s="29">
        <f t="shared" si="5"/>
        <v>33912574.880000003</v>
      </c>
      <c r="S22" s="29"/>
      <c r="T22" s="28"/>
    </row>
    <row r="23" spans="3:20" ht="35.25" customHeight="1" x14ac:dyDescent="0.25">
      <c r="C23" s="9" t="s">
        <v>25</v>
      </c>
      <c r="D23" s="37">
        <v>9641615</v>
      </c>
      <c r="E23" s="37">
        <v>13386274.49</v>
      </c>
      <c r="F23" s="37">
        <v>30603.65</v>
      </c>
      <c r="G23" s="29">
        <v>727876.41</v>
      </c>
      <c r="H23" s="29">
        <v>181571.52</v>
      </c>
      <c r="I23" s="29">
        <v>274590.09000000003</v>
      </c>
      <c r="J23" s="29">
        <v>2337296.44</v>
      </c>
      <c r="K23" s="29">
        <v>397164.89</v>
      </c>
      <c r="L23" s="29">
        <v>750168.15</v>
      </c>
      <c r="M23" s="29">
        <v>556569.89</v>
      </c>
      <c r="N23" s="29">
        <v>4394957.95</v>
      </c>
      <c r="O23" s="29">
        <v>431170.81</v>
      </c>
      <c r="P23" s="29">
        <v>1391312.13</v>
      </c>
      <c r="Q23" s="29">
        <v>614213.18999999994</v>
      </c>
      <c r="R23" s="29">
        <f t="shared" si="5"/>
        <v>12087495.119999999</v>
      </c>
      <c r="S23" s="29"/>
      <c r="T23" s="28"/>
    </row>
    <row r="24" spans="3:20" ht="30.75" customHeight="1" x14ac:dyDescent="0.25">
      <c r="C24" s="9" t="s">
        <v>26</v>
      </c>
      <c r="D24" s="37">
        <v>114795077</v>
      </c>
      <c r="E24" s="37">
        <v>128378785.47</v>
      </c>
      <c r="F24" s="4">
        <v>16145354.439999999</v>
      </c>
      <c r="G24" s="29">
        <v>6047177.5999999996</v>
      </c>
      <c r="H24" s="29">
        <v>17116505.899999999</v>
      </c>
      <c r="I24" s="29">
        <v>10590827.130000001</v>
      </c>
      <c r="J24" s="29">
        <v>6393603.6600000001</v>
      </c>
      <c r="K24" s="29">
        <v>12816014.959999997</v>
      </c>
      <c r="L24" s="29">
        <v>9039379.1999999993</v>
      </c>
      <c r="M24" s="29">
        <v>8231769.3099999996</v>
      </c>
      <c r="N24" s="29">
        <v>10917794.82</v>
      </c>
      <c r="O24" s="29">
        <v>19987247.190000001</v>
      </c>
      <c r="P24" s="29">
        <v>7511257.6500000004</v>
      </c>
      <c r="Q24" s="29">
        <v>11705588.449999999</v>
      </c>
      <c r="R24" s="29">
        <f t="shared" si="5"/>
        <v>136502520.31</v>
      </c>
      <c r="S24" s="29"/>
      <c r="T24" s="28"/>
    </row>
    <row r="25" spans="3:20" ht="15.75" x14ac:dyDescent="0.25">
      <c r="C25" s="9" t="s">
        <v>27</v>
      </c>
      <c r="D25" s="37">
        <v>11498006</v>
      </c>
      <c r="E25" s="37">
        <v>5563259.7599999998</v>
      </c>
      <c r="F25" s="37">
        <v>0</v>
      </c>
      <c r="G25" s="29">
        <v>69924.399999999994</v>
      </c>
      <c r="H25" s="29">
        <v>634571</v>
      </c>
      <c r="I25" s="29">
        <v>107581.5</v>
      </c>
      <c r="J25" s="29">
        <v>363083.2</v>
      </c>
      <c r="K25" s="29">
        <v>461568.38</v>
      </c>
      <c r="L25" s="29">
        <v>227248</v>
      </c>
      <c r="M25" s="29">
        <v>398902.01</v>
      </c>
      <c r="N25" s="29">
        <v>289608.01</v>
      </c>
      <c r="O25" s="29">
        <v>66912.490000000005</v>
      </c>
      <c r="P25" s="29">
        <v>228520.21</v>
      </c>
      <c r="Q25" s="29">
        <v>573196.28</v>
      </c>
      <c r="R25" s="29">
        <f t="shared" si="5"/>
        <v>3421115.4800000004</v>
      </c>
      <c r="S25" s="29"/>
      <c r="T25" s="28"/>
    </row>
    <row r="26" spans="3:20" ht="15.75" x14ac:dyDescent="0.25">
      <c r="C26" s="8" t="s">
        <v>28</v>
      </c>
      <c r="D26" s="35">
        <f>D27+D28+D29+D30+D31+D32+D33+D34+D35</f>
        <v>120452551</v>
      </c>
      <c r="E26" s="35">
        <f>E27+E28+E29+E30+E31+E32+E33+E34+E35</f>
        <v>100677884.24000001</v>
      </c>
      <c r="F26" s="35">
        <f>F27+F28+F29+F30+F31+F32+F33+F34+F35</f>
        <v>735948.47</v>
      </c>
      <c r="G26" s="35">
        <f>G27+G28+G29+G30+G31+G32+G33+G34+G35</f>
        <v>1558397.79</v>
      </c>
      <c r="H26" s="36">
        <f>SUM(H27:H35)</f>
        <v>2964577.81</v>
      </c>
      <c r="I26" s="36">
        <f t="shared" ref="I26:J26" si="6">SUM(I27:I35)</f>
        <v>6265695.1300000008</v>
      </c>
      <c r="J26" s="36">
        <f t="shared" si="6"/>
        <v>4912963.0199999996</v>
      </c>
      <c r="K26" s="36">
        <f>SUM(K27:K35)</f>
        <v>2879879.94</v>
      </c>
      <c r="L26" s="36">
        <f t="shared" ref="L26" si="7">SUM(L27:L35)</f>
        <v>1033633.31</v>
      </c>
      <c r="M26" s="36">
        <f>SUM(M27:M35)</f>
        <v>2480608.81</v>
      </c>
      <c r="N26" s="36">
        <f>SUM(N27:N35)</f>
        <v>2806947.4499999997</v>
      </c>
      <c r="O26" s="36">
        <f>SUM(O27:O35)</f>
        <v>3142970.28</v>
      </c>
      <c r="P26" s="36">
        <f>SUM(P27:P35)</f>
        <v>1709805.91</v>
      </c>
      <c r="Q26" s="26">
        <f t="shared" ref="Q26" si="8">SUM(Q27:Q35)</f>
        <v>1229038.02</v>
      </c>
      <c r="R26" s="36">
        <f t="shared" si="5"/>
        <v>31720465.939999998</v>
      </c>
      <c r="S26" s="36"/>
      <c r="T26" s="28"/>
    </row>
    <row r="27" spans="3:20" ht="15.75" x14ac:dyDescent="0.25">
      <c r="C27" s="9" t="s">
        <v>29</v>
      </c>
      <c r="D27" s="37">
        <v>3416658</v>
      </c>
      <c r="E27" s="37">
        <v>5330786.88</v>
      </c>
      <c r="F27" s="29">
        <v>420437.37</v>
      </c>
      <c r="G27" s="29">
        <v>619761.03</v>
      </c>
      <c r="H27" s="29">
        <v>1091026.01</v>
      </c>
      <c r="I27" s="29">
        <v>808642.18</v>
      </c>
      <c r="J27" s="29">
        <v>317306.8</v>
      </c>
      <c r="K27" s="29">
        <v>71221.78</v>
      </c>
      <c r="L27" s="29">
        <v>453394.45</v>
      </c>
      <c r="M27" s="29">
        <v>142337.44</v>
      </c>
      <c r="N27" s="29">
        <v>143284.28</v>
      </c>
      <c r="O27" s="29">
        <v>97892.36</v>
      </c>
      <c r="P27" s="29">
        <v>322880.92</v>
      </c>
      <c r="Q27" s="29">
        <v>64741.22</v>
      </c>
      <c r="R27" s="29">
        <f t="shared" si="2"/>
        <v>4552925.84</v>
      </c>
      <c r="S27" s="29"/>
      <c r="T27" s="28"/>
    </row>
    <row r="28" spans="3:20" ht="15.75" x14ac:dyDescent="0.25">
      <c r="C28" s="9" t="s">
        <v>30</v>
      </c>
      <c r="D28" s="37">
        <v>3734146</v>
      </c>
      <c r="E28" s="37">
        <v>3398646.84</v>
      </c>
      <c r="F28" s="29">
        <v>1160.06</v>
      </c>
      <c r="G28" s="29">
        <v>4975</v>
      </c>
      <c r="H28" s="29">
        <v>13335</v>
      </c>
      <c r="I28" s="29">
        <v>650</v>
      </c>
      <c r="J28" s="29">
        <v>1888</v>
      </c>
      <c r="K28" s="29">
        <v>281719</v>
      </c>
      <c r="L28" s="29">
        <v>199.9</v>
      </c>
      <c r="M28" s="29">
        <v>281633</v>
      </c>
      <c r="N28" s="29">
        <v>71448.399999999994</v>
      </c>
      <c r="O28" s="29">
        <v>532908</v>
      </c>
      <c r="P28" s="29">
        <v>22420</v>
      </c>
      <c r="Q28" s="29">
        <v>1125</v>
      </c>
      <c r="R28" s="29">
        <f t="shared" si="2"/>
        <v>1213461.3599999999</v>
      </c>
      <c r="S28" s="29"/>
      <c r="T28" s="28"/>
    </row>
    <row r="29" spans="3:20" ht="15.75" x14ac:dyDescent="0.25">
      <c r="C29" s="9" t="s">
        <v>31</v>
      </c>
      <c r="D29" s="37">
        <v>5994164</v>
      </c>
      <c r="E29" s="37">
        <v>2753529.33</v>
      </c>
      <c r="F29" s="29">
        <v>3092.45</v>
      </c>
      <c r="G29" s="29">
        <v>160</v>
      </c>
      <c r="H29" s="29">
        <v>174740.9</v>
      </c>
      <c r="I29" s="29">
        <v>3885.14</v>
      </c>
      <c r="J29" s="29">
        <v>615080.81000000006</v>
      </c>
      <c r="K29" s="29">
        <v>3330.32</v>
      </c>
      <c r="L29" s="29">
        <v>7225.04</v>
      </c>
      <c r="M29" s="29">
        <v>4390</v>
      </c>
      <c r="N29" s="29">
        <v>383807.01</v>
      </c>
      <c r="O29" s="29">
        <v>349736.09</v>
      </c>
      <c r="P29" s="46">
        <v>18684.599999999999</v>
      </c>
      <c r="Q29" s="29">
        <v>4257.95</v>
      </c>
      <c r="R29" s="29">
        <f t="shared" si="2"/>
        <v>1568390.31</v>
      </c>
      <c r="S29" s="29"/>
      <c r="T29" s="28"/>
    </row>
    <row r="30" spans="3:20" ht="15.75" x14ac:dyDescent="0.25">
      <c r="C30" s="9" t="s">
        <v>32</v>
      </c>
      <c r="D30" s="37">
        <v>1862867</v>
      </c>
      <c r="E30" s="37">
        <v>557867</v>
      </c>
      <c r="F30" s="29">
        <v>474.2</v>
      </c>
      <c r="G30" s="29">
        <v>0</v>
      </c>
      <c r="H30" s="29"/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386817.82</v>
      </c>
      <c r="P30" s="29">
        <v>0</v>
      </c>
      <c r="Q30" s="29">
        <v>0</v>
      </c>
      <c r="R30" s="29">
        <f t="shared" si="2"/>
        <v>387292.02</v>
      </c>
      <c r="S30" s="29"/>
      <c r="T30" s="28"/>
    </row>
    <row r="31" spans="3:20" ht="15.75" x14ac:dyDescent="0.25">
      <c r="C31" s="9" t="s">
        <v>33</v>
      </c>
      <c r="D31" s="37">
        <v>69233960</v>
      </c>
      <c r="E31" s="37">
        <v>390992.81</v>
      </c>
      <c r="F31" s="29">
        <v>1995</v>
      </c>
      <c r="G31" s="29">
        <v>41104.199999999997</v>
      </c>
      <c r="H31" s="29">
        <v>7610.76</v>
      </c>
      <c r="I31" s="29">
        <v>1314.42</v>
      </c>
      <c r="J31" s="29">
        <v>193879.91</v>
      </c>
      <c r="K31" s="29">
        <v>255</v>
      </c>
      <c r="L31" s="29">
        <v>2832.3</v>
      </c>
      <c r="M31" s="29">
        <v>3495.75</v>
      </c>
      <c r="N31" s="29">
        <v>11915.5</v>
      </c>
      <c r="O31" s="29">
        <v>58582.06</v>
      </c>
      <c r="P31" s="29">
        <v>14529.86</v>
      </c>
      <c r="Q31" s="29">
        <v>19926.07</v>
      </c>
      <c r="R31" s="29">
        <f t="shared" si="2"/>
        <v>357440.82999999996</v>
      </c>
      <c r="S31" s="29"/>
      <c r="T31" s="28"/>
    </row>
    <row r="32" spans="3:20" ht="31.5" x14ac:dyDescent="0.25">
      <c r="C32" s="9" t="s">
        <v>34</v>
      </c>
      <c r="D32" s="37">
        <v>1560137</v>
      </c>
      <c r="E32" s="37">
        <v>2436390.46</v>
      </c>
      <c r="F32" s="29">
        <v>10978.63</v>
      </c>
      <c r="G32" s="29">
        <v>32143</v>
      </c>
      <c r="H32" s="29">
        <v>40478.080000000002</v>
      </c>
      <c r="I32" s="29">
        <v>1425</v>
      </c>
      <c r="J32" s="29">
        <v>140554.29</v>
      </c>
      <c r="K32" s="29">
        <v>35445</v>
      </c>
      <c r="L32" s="29">
        <v>23630.03</v>
      </c>
      <c r="M32" s="29">
        <v>24266.51</v>
      </c>
      <c r="N32" s="29">
        <v>35073.089999999997</v>
      </c>
      <c r="O32" s="29">
        <v>155191.03</v>
      </c>
      <c r="P32" s="46">
        <v>229095.96</v>
      </c>
      <c r="Q32" s="29">
        <v>129876.79</v>
      </c>
      <c r="R32" s="29">
        <f t="shared" si="2"/>
        <v>858157.41</v>
      </c>
      <c r="S32" s="29"/>
      <c r="T32" s="28"/>
    </row>
    <row r="33" spans="3:20" ht="31.5" x14ac:dyDescent="0.25">
      <c r="C33" s="9" t="s">
        <v>35</v>
      </c>
      <c r="D33" s="37">
        <v>18478017</v>
      </c>
      <c r="E33" s="37">
        <v>19400017</v>
      </c>
      <c r="F33" s="29">
        <v>168420.5</v>
      </c>
      <c r="G33" s="29">
        <v>515551.6</v>
      </c>
      <c r="H33" s="29">
        <v>1178384</v>
      </c>
      <c r="I33" s="29">
        <v>866903.2</v>
      </c>
      <c r="J33" s="29">
        <v>1646921.57</v>
      </c>
      <c r="K33" s="29">
        <v>2111930</v>
      </c>
      <c r="L33" s="29">
        <v>473795.9</v>
      </c>
      <c r="M33" s="29">
        <v>880295.01</v>
      </c>
      <c r="N33" s="29">
        <v>1902603.88</v>
      </c>
      <c r="O33" s="29">
        <v>630110.93999999994</v>
      </c>
      <c r="P33" s="29">
        <v>870068.04</v>
      </c>
      <c r="Q33" s="29">
        <v>874358.71</v>
      </c>
      <c r="R33" s="29">
        <f t="shared" si="2"/>
        <v>12119343.350000001</v>
      </c>
      <c r="S33" s="29"/>
      <c r="T33" s="28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f t="shared" si="2"/>
        <v>0</v>
      </c>
      <c r="S34" s="29"/>
      <c r="T34" s="28"/>
    </row>
    <row r="35" spans="3:20" ht="15.75" x14ac:dyDescent="0.25">
      <c r="C35" s="9" t="s">
        <v>37</v>
      </c>
      <c r="D35" s="37">
        <v>16172602</v>
      </c>
      <c r="E35" s="37">
        <v>66409653.920000002</v>
      </c>
      <c r="F35" s="29">
        <v>129390.26</v>
      </c>
      <c r="G35" s="29">
        <v>344702.96</v>
      </c>
      <c r="H35" s="29">
        <v>459003.06</v>
      </c>
      <c r="I35" s="29">
        <v>4582875.1900000004</v>
      </c>
      <c r="J35" s="29">
        <v>1997331.64</v>
      </c>
      <c r="K35" s="29">
        <v>375978.84</v>
      </c>
      <c r="L35" s="29">
        <v>72555.69</v>
      </c>
      <c r="M35" s="29">
        <v>1144191.1000000001</v>
      </c>
      <c r="N35" s="29">
        <v>258815.29</v>
      </c>
      <c r="O35" s="29">
        <v>931731.98</v>
      </c>
      <c r="P35" s="29">
        <v>232126.53</v>
      </c>
      <c r="Q35" s="29">
        <v>134752.28</v>
      </c>
      <c r="R35" s="29">
        <f t="shared" si="2"/>
        <v>10663454.819999998</v>
      </c>
      <c r="S35" s="29"/>
      <c r="T35" s="28"/>
    </row>
    <row r="36" spans="3:20" ht="15.75" x14ac:dyDescent="0.25">
      <c r="C36" s="8" t="s">
        <v>38</v>
      </c>
      <c r="D36" s="35">
        <f>D37+D38+D39+D43+D44</f>
        <v>11996463</v>
      </c>
      <c r="E36" s="35">
        <f t="shared" ref="E36:Q36" si="9">E37+E38+E39+E43+E44</f>
        <v>15382313.039999999</v>
      </c>
      <c r="F36" s="35">
        <f t="shared" si="9"/>
        <v>464603.24</v>
      </c>
      <c r="G36" s="35">
        <f t="shared" si="9"/>
        <v>662728.4</v>
      </c>
      <c r="H36" s="35">
        <f t="shared" si="9"/>
        <v>0</v>
      </c>
      <c r="I36" s="35">
        <f>I37+I38+I39+I43+I44</f>
        <v>761705</v>
      </c>
      <c r="J36" s="35">
        <f t="shared" si="9"/>
        <v>0</v>
      </c>
      <c r="K36" s="35">
        <f t="shared" si="9"/>
        <v>585000</v>
      </c>
      <c r="L36" s="35">
        <f t="shared" si="9"/>
        <v>3153786</v>
      </c>
      <c r="M36" s="35">
        <f t="shared" si="9"/>
        <v>6500000</v>
      </c>
      <c r="N36" s="35">
        <f>N37+N38+N39+N43+N44</f>
        <v>249900</v>
      </c>
      <c r="O36" s="35">
        <f t="shared" si="9"/>
        <v>1074750</v>
      </c>
      <c r="P36" s="35">
        <f t="shared" si="9"/>
        <v>989794.21</v>
      </c>
      <c r="Q36" s="35">
        <f t="shared" si="9"/>
        <v>0</v>
      </c>
      <c r="R36" s="36">
        <f>SUM(F36:Q36)</f>
        <v>14442266.850000001</v>
      </c>
      <c r="S36" s="36"/>
      <c r="T36" s="28"/>
    </row>
    <row r="37" spans="3:20" ht="31.5" x14ac:dyDescent="0.25">
      <c r="C37" s="9" t="s">
        <v>39</v>
      </c>
      <c r="D37" s="37">
        <v>4148566</v>
      </c>
      <c r="E37" s="37">
        <v>12565831.640000001</v>
      </c>
      <c r="F37" s="29">
        <v>0</v>
      </c>
      <c r="G37" s="29">
        <v>332728.40000000002</v>
      </c>
      <c r="H37" s="29">
        <v>0</v>
      </c>
      <c r="I37" s="29">
        <v>500000</v>
      </c>
      <c r="J37" s="29">
        <v>0</v>
      </c>
      <c r="K37" s="29">
        <v>585000</v>
      </c>
      <c r="L37" s="29">
        <v>2696150</v>
      </c>
      <c r="M37" s="29">
        <v>6500000</v>
      </c>
      <c r="N37" s="40">
        <v>249900</v>
      </c>
      <c r="O37" s="29">
        <v>157500</v>
      </c>
      <c r="P37" s="29">
        <v>817910</v>
      </c>
      <c r="Q37" s="29">
        <v>0</v>
      </c>
      <c r="R37" s="29">
        <f t="shared" si="2"/>
        <v>11839188.4</v>
      </c>
      <c r="S37" s="29"/>
      <c r="T37" s="28"/>
    </row>
    <row r="38" spans="3:20" ht="31.5" x14ac:dyDescent="0.25">
      <c r="C38" s="9" t="s">
        <v>40</v>
      </c>
      <c r="D38" s="37">
        <v>7165697</v>
      </c>
      <c r="E38" s="37">
        <v>43403.19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30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f t="shared" si="2"/>
        <v>0</v>
      </c>
      <c r="S38" s="29"/>
      <c r="T38" s="28"/>
    </row>
    <row r="39" spans="3:20" ht="31.5" x14ac:dyDescent="0.25">
      <c r="C39" s="9" t="s">
        <v>41</v>
      </c>
      <c r="D39" s="37">
        <v>0</v>
      </c>
      <c r="E39" s="37">
        <v>500000</v>
      </c>
      <c r="F39" s="29">
        <v>0</v>
      </c>
      <c r="G39" s="29">
        <v>330000</v>
      </c>
      <c r="H39" s="29">
        <v>0</v>
      </c>
      <c r="I39" s="29">
        <v>0</v>
      </c>
      <c r="J39" s="29">
        <v>0</v>
      </c>
      <c r="K39" s="29">
        <v>0</v>
      </c>
      <c r="L39" s="30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f t="shared" si="2"/>
        <v>330000</v>
      </c>
      <c r="S39" s="29"/>
      <c r="T39" s="28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9"/>
      <c r="J40" s="29"/>
      <c r="K40" s="29">
        <v>0</v>
      </c>
      <c r="L40" s="30"/>
      <c r="M40" s="29">
        <v>0</v>
      </c>
      <c r="N40" s="29"/>
      <c r="O40" s="29"/>
      <c r="P40" s="29"/>
      <c r="Q40" s="29"/>
      <c r="R40" s="29">
        <v>0</v>
      </c>
      <c r="S40" s="29"/>
      <c r="T40" s="28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9"/>
      <c r="J41" s="29"/>
      <c r="K41" s="29">
        <v>0</v>
      </c>
      <c r="L41" s="30"/>
      <c r="M41" s="29">
        <v>0</v>
      </c>
      <c r="N41" s="29"/>
      <c r="O41" s="29"/>
      <c r="P41" s="29"/>
      <c r="Q41" s="29"/>
      <c r="R41" s="29">
        <v>0</v>
      </c>
      <c r="S41" s="29"/>
      <c r="T41" s="28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9"/>
      <c r="J42" s="29"/>
      <c r="K42" s="29"/>
      <c r="L42" s="30"/>
      <c r="M42" s="29">
        <v>0</v>
      </c>
      <c r="N42" s="29"/>
      <c r="O42" s="29"/>
      <c r="P42" s="29"/>
      <c r="Q42" s="29"/>
      <c r="R42" s="29">
        <v>0</v>
      </c>
      <c r="S42" s="29"/>
      <c r="T42" s="28"/>
    </row>
    <row r="43" spans="3:20" ht="31.5" x14ac:dyDescent="0.25">
      <c r="C43" s="9" t="s">
        <v>44</v>
      </c>
      <c r="D43" s="37">
        <v>682200</v>
      </c>
      <c r="E43" s="37">
        <v>2273078.21</v>
      </c>
      <c r="F43" s="4">
        <v>464603.24</v>
      </c>
      <c r="G43" s="29">
        <v>0</v>
      </c>
      <c r="H43" s="29">
        <v>0</v>
      </c>
      <c r="I43" s="29">
        <v>261705</v>
      </c>
      <c r="J43" s="29">
        <v>0</v>
      </c>
      <c r="K43" s="29">
        <v>0</v>
      </c>
      <c r="L43" s="29">
        <v>457636</v>
      </c>
      <c r="M43" s="29">
        <v>0</v>
      </c>
      <c r="N43" s="29">
        <v>0</v>
      </c>
      <c r="O43" s="29">
        <v>917250</v>
      </c>
      <c r="P43" s="29">
        <v>171884.21</v>
      </c>
      <c r="Q43" s="29">
        <v>0</v>
      </c>
      <c r="R43" s="29">
        <f t="shared" ref="R43:R48" si="10">SUM(F43:Q43)</f>
        <v>2273078.4500000002</v>
      </c>
      <c r="S43" s="29"/>
      <c r="T43" s="28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f t="shared" si="10"/>
        <v>0</v>
      </c>
      <c r="S44" s="29"/>
      <c r="T44" s="28"/>
    </row>
    <row r="45" spans="3:20" ht="15.75" x14ac:dyDescent="0.25">
      <c r="C45" s="8" t="s">
        <v>46</v>
      </c>
      <c r="D45" s="35">
        <v>0</v>
      </c>
      <c r="E45" s="35">
        <v>0</v>
      </c>
      <c r="F45" s="36">
        <v>0</v>
      </c>
      <c r="G45" s="29">
        <v>0</v>
      </c>
      <c r="H45" s="36">
        <v>0</v>
      </c>
      <c r="I45" s="36">
        <v>0</v>
      </c>
      <c r="J45" s="36">
        <v>0</v>
      </c>
      <c r="K45" s="29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29">
        <f t="shared" si="10"/>
        <v>0</v>
      </c>
      <c r="S45" s="29"/>
      <c r="T45" s="28"/>
    </row>
    <row r="46" spans="3:20" ht="31.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f t="shared" si="10"/>
        <v>0</v>
      </c>
      <c r="S46" s="29"/>
      <c r="T46" s="28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f t="shared" si="10"/>
        <v>0</v>
      </c>
      <c r="S47" s="29"/>
      <c r="T47" s="28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f t="shared" si="10"/>
        <v>0</v>
      </c>
      <c r="S48" s="29"/>
      <c r="T48" s="28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8"/>
    </row>
    <row r="50" spans="3:20" ht="31.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8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f t="shared" ref="R51:R74" si="11">SUM(F51:Q51)</f>
        <v>0</v>
      </c>
      <c r="S51" s="29"/>
      <c r="T51" s="28"/>
    </row>
    <row r="52" spans="3:20" ht="15.75" x14ac:dyDescent="0.25">
      <c r="C52" s="8" t="s">
        <v>53</v>
      </c>
      <c r="D52" s="35">
        <f>D53+D54+D55+D56+D57+D58+D59+D60+D61</f>
        <v>63230366</v>
      </c>
      <c r="E52" s="35">
        <f>E53+E54+E55+E56+E57+E58+E59+E60+E61</f>
        <v>41018403.350000001</v>
      </c>
      <c r="F52" s="35">
        <f>F53+F54+F55+F56+F57+F58+F59+F60+F61</f>
        <v>324344.61000000004</v>
      </c>
      <c r="G52" s="35">
        <f t="shared" ref="G52:M52" si="12">G53+G54+G55+G56+G57+G58+G59+G60+G61</f>
        <v>1009088.36</v>
      </c>
      <c r="H52" s="35">
        <f>H53+H54+H55+H56+H57+H58+H59+H60+H61</f>
        <v>507870.66000000003</v>
      </c>
      <c r="I52" s="35">
        <f t="shared" si="12"/>
        <v>688349.67</v>
      </c>
      <c r="J52" s="35">
        <f t="shared" si="12"/>
        <v>7901365.1799999997</v>
      </c>
      <c r="K52" s="35">
        <f>K53+K54+K55+K56+K57+K58+K59+K60+K61</f>
        <v>54606.38</v>
      </c>
      <c r="L52" s="35">
        <f t="shared" ref="L52" si="13">L53+L54+L55+L56+L57+L58+L59+L60+L61</f>
        <v>1038526.9199999999</v>
      </c>
      <c r="M52" s="35">
        <f t="shared" si="12"/>
        <v>451956.12</v>
      </c>
      <c r="N52" s="36">
        <f>SUM(N53:N61)</f>
        <v>35800.769999999997</v>
      </c>
      <c r="O52" s="26">
        <f t="shared" ref="O52:Q52" si="14">SUM(O53:O61)</f>
        <v>729436.03</v>
      </c>
      <c r="P52" s="26">
        <f>SUM(P53:P61)</f>
        <v>5709236.21</v>
      </c>
      <c r="Q52" s="26">
        <f t="shared" si="14"/>
        <v>7289262.1400000006</v>
      </c>
      <c r="R52" s="36">
        <f>SUM(F52:Q52)</f>
        <v>25739843.050000001</v>
      </c>
      <c r="S52" s="36"/>
      <c r="T52" s="28"/>
    </row>
    <row r="53" spans="3:20" ht="15.75" x14ac:dyDescent="0.25">
      <c r="C53" s="9" t="s">
        <v>54</v>
      </c>
      <c r="D53" s="37">
        <v>29022696</v>
      </c>
      <c r="E53" s="37">
        <v>15061761.470000001</v>
      </c>
      <c r="F53" s="29">
        <v>299014.34000000003</v>
      </c>
      <c r="G53" s="29">
        <v>987674.86</v>
      </c>
      <c r="H53" s="29">
        <v>409494.19</v>
      </c>
      <c r="I53" s="29">
        <v>74694.91</v>
      </c>
      <c r="J53" s="29">
        <v>7169145.3700000001</v>
      </c>
      <c r="K53" s="18">
        <v>34180.85</v>
      </c>
      <c r="L53" s="29">
        <v>735675.2</v>
      </c>
      <c r="M53" s="29">
        <v>72434.600000000006</v>
      </c>
      <c r="N53" s="29">
        <v>12269.83</v>
      </c>
      <c r="O53" s="29">
        <v>0</v>
      </c>
      <c r="P53" s="29">
        <v>302739.18</v>
      </c>
      <c r="Q53" s="29">
        <v>27097.4</v>
      </c>
      <c r="R53" s="29">
        <f t="shared" si="11"/>
        <v>10124420.729999999</v>
      </c>
      <c r="S53" s="29"/>
      <c r="T53" s="28"/>
    </row>
    <row r="54" spans="3:20" ht="31.5" x14ac:dyDescent="0.25">
      <c r="C54" s="9" t="s">
        <v>90</v>
      </c>
      <c r="D54" s="37">
        <v>2382995</v>
      </c>
      <c r="E54" s="37">
        <v>1382995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/>
      <c r="N54" s="29">
        <v>0</v>
      </c>
      <c r="O54" s="29">
        <v>0</v>
      </c>
      <c r="P54" s="29">
        <v>0</v>
      </c>
      <c r="Q54" s="29">
        <v>0</v>
      </c>
      <c r="R54" s="29">
        <f t="shared" si="11"/>
        <v>0</v>
      </c>
      <c r="S54" s="29"/>
      <c r="T54" s="28"/>
    </row>
    <row r="55" spans="3:20" ht="31.5" x14ac:dyDescent="0.25">
      <c r="C55" s="9" t="s">
        <v>55</v>
      </c>
      <c r="D55" s="37">
        <v>998753</v>
      </c>
      <c r="E55" s="37">
        <v>1696874.88</v>
      </c>
      <c r="F55" s="29">
        <v>0</v>
      </c>
      <c r="G55" s="29">
        <v>0</v>
      </c>
      <c r="H55" s="29">
        <v>0</v>
      </c>
      <c r="I55" s="29">
        <v>0</v>
      </c>
      <c r="J55" s="29">
        <v>1917.5</v>
      </c>
      <c r="K55" s="29">
        <v>0</v>
      </c>
      <c r="L55" s="29">
        <v>950</v>
      </c>
      <c r="M55" s="29"/>
      <c r="N55" s="29">
        <v>3894</v>
      </c>
      <c r="O55" s="29">
        <v>265505.90000000002</v>
      </c>
      <c r="P55" s="29">
        <v>453623.15</v>
      </c>
      <c r="Q55" s="29">
        <v>0</v>
      </c>
      <c r="R55" s="29">
        <f t="shared" si="11"/>
        <v>725890.55</v>
      </c>
      <c r="S55" s="29"/>
      <c r="T55" s="28"/>
    </row>
    <row r="56" spans="3:20" ht="31.5" x14ac:dyDescent="0.25">
      <c r="C56" s="9" t="s">
        <v>56</v>
      </c>
      <c r="D56" s="37">
        <v>18765672</v>
      </c>
      <c r="E56" s="37">
        <v>14271222</v>
      </c>
      <c r="F56" s="29">
        <v>0</v>
      </c>
      <c r="G56" s="29">
        <v>0</v>
      </c>
      <c r="H56" s="29">
        <v>0</v>
      </c>
      <c r="I56" s="29">
        <v>0</v>
      </c>
      <c r="J56" s="29">
        <v>3576</v>
      </c>
      <c r="K56" s="29">
        <v>0</v>
      </c>
      <c r="L56" s="29">
        <v>0</v>
      </c>
      <c r="M56" s="29"/>
      <c r="N56" s="29">
        <v>0</v>
      </c>
      <c r="O56" s="29">
        <v>0</v>
      </c>
      <c r="P56" s="29">
        <v>4952873.88</v>
      </c>
      <c r="Q56" s="29">
        <v>7262164.7400000002</v>
      </c>
      <c r="R56" s="29">
        <f t="shared" si="11"/>
        <v>12218614.620000001</v>
      </c>
      <c r="S56" s="29"/>
      <c r="T56" s="28"/>
    </row>
    <row r="57" spans="3:20" ht="31.5" x14ac:dyDescent="0.25">
      <c r="C57" s="9" t="s">
        <v>57</v>
      </c>
      <c r="D57" s="37">
        <v>9276413</v>
      </c>
      <c r="E57" s="37">
        <v>4783013</v>
      </c>
      <c r="F57" s="29">
        <v>25330.27</v>
      </c>
      <c r="G57" s="29">
        <v>0</v>
      </c>
      <c r="H57" s="29">
        <v>8723</v>
      </c>
      <c r="I57" s="29">
        <v>0</v>
      </c>
      <c r="J57" s="29">
        <v>726726.31</v>
      </c>
      <c r="K57" s="18">
        <v>17945.53</v>
      </c>
      <c r="L57" s="29">
        <v>67235</v>
      </c>
      <c r="M57" s="29">
        <v>150905.22</v>
      </c>
      <c r="N57" s="29">
        <v>19636.939999999999</v>
      </c>
      <c r="O57" s="29">
        <v>110174.88</v>
      </c>
      <c r="P57" s="29">
        <v>0</v>
      </c>
      <c r="Q57" s="29">
        <v>0</v>
      </c>
      <c r="R57" s="29">
        <f t="shared" si="11"/>
        <v>1126677.1499999999</v>
      </c>
      <c r="S57" s="29"/>
      <c r="T57" s="28"/>
    </row>
    <row r="58" spans="3:20" ht="15.75" x14ac:dyDescent="0.25">
      <c r="C58" s="9" t="s">
        <v>58</v>
      </c>
      <c r="D58" s="37">
        <v>739570</v>
      </c>
      <c r="E58" s="37">
        <v>1740070</v>
      </c>
      <c r="F58" s="29">
        <v>0</v>
      </c>
      <c r="G58" s="29">
        <v>21413.5</v>
      </c>
      <c r="H58" s="29">
        <v>89653.47</v>
      </c>
      <c r="I58" s="29">
        <v>0</v>
      </c>
      <c r="J58" s="29">
        <v>0</v>
      </c>
      <c r="K58" s="29">
        <v>0</v>
      </c>
      <c r="L58" s="29">
        <v>400</v>
      </c>
      <c r="M58" s="29"/>
      <c r="N58" s="29">
        <v>0</v>
      </c>
      <c r="O58" s="29">
        <v>222751.25</v>
      </c>
      <c r="P58" s="29">
        <v>0</v>
      </c>
      <c r="Q58" s="29">
        <v>0</v>
      </c>
      <c r="R58" s="29">
        <f>SUM(F58:Q58)</f>
        <v>334218.21999999997</v>
      </c>
      <c r="S58" s="29"/>
      <c r="T58" s="28"/>
    </row>
    <row r="59" spans="3:20" ht="19.5" customHeight="1" x14ac:dyDescent="0.25">
      <c r="C59" s="9" t="s">
        <v>91</v>
      </c>
      <c r="D59" s="37">
        <v>0</v>
      </c>
      <c r="E59" s="37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/>
      <c r="N59" s="29">
        <v>0</v>
      </c>
      <c r="O59" s="29">
        <v>0</v>
      </c>
      <c r="P59" s="29">
        <v>0</v>
      </c>
      <c r="Q59" s="29">
        <v>0</v>
      </c>
      <c r="R59" s="29">
        <f t="shared" si="11"/>
        <v>0</v>
      </c>
      <c r="S59" s="29"/>
      <c r="T59" s="28"/>
    </row>
    <row r="60" spans="3:20" ht="17.25" customHeight="1" x14ac:dyDescent="0.25">
      <c r="C60" s="9" t="s">
        <v>59</v>
      </c>
      <c r="D60" s="37">
        <v>1713155</v>
      </c>
      <c r="E60" s="37">
        <v>1713155</v>
      </c>
      <c r="F60" s="29">
        <v>0</v>
      </c>
      <c r="G60" s="29">
        <v>0</v>
      </c>
      <c r="H60" s="29">
        <v>0</v>
      </c>
      <c r="I60" s="29">
        <v>613654.76</v>
      </c>
      <c r="J60" s="29">
        <v>0</v>
      </c>
      <c r="K60" s="29">
        <v>2480</v>
      </c>
      <c r="L60" s="29">
        <v>0</v>
      </c>
      <c r="M60" s="29">
        <v>228616.3</v>
      </c>
      <c r="N60" s="29">
        <v>0</v>
      </c>
      <c r="O60" s="29">
        <v>0</v>
      </c>
      <c r="P60" s="29">
        <v>0</v>
      </c>
      <c r="Q60" s="29">
        <v>0</v>
      </c>
      <c r="R60" s="29">
        <f t="shared" si="11"/>
        <v>844751.06</v>
      </c>
      <c r="S60" s="29"/>
      <c r="T60" s="28"/>
    </row>
    <row r="61" spans="3:20" ht="44.25" customHeight="1" x14ac:dyDescent="0.25">
      <c r="C61" s="9" t="s">
        <v>60</v>
      </c>
      <c r="D61" s="37">
        <v>331112</v>
      </c>
      <c r="E61" s="37">
        <v>369312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234266.72</v>
      </c>
      <c r="M61" s="29"/>
      <c r="N61" s="29">
        <v>0</v>
      </c>
      <c r="O61" s="29">
        <v>131004</v>
      </c>
      <c r="P61" s="29">
        <v>0</v>
      </c>
      <c r="Q61" s="29">
        <v>0</v>
      </c>
      <c r="R61" s="29">
        <f t="shared" si="11"/>
        <v>365270.72</v>
      </c>
      <c r="S61" s="29"/>
      <c r="T61" s="28"/>
    </row>
    <row r="62" spans="3:20" ht="15.75" x14ac:dyDescent="0.25">
      <c r="C62" s="8" t="s">
        <v>61</v>
      </c>
      <c r="D62" s="35">
        <f>D63+D64+D65</f>
        <v>168976447</v>
      </c>
      <c r="E62" s="35">
        <f>E63+E64+E65</f>
        <v>179614600.78999999</v>
      </c>
      <c r="F62" s="35">
        <f>F63+F64+F65</f>
        <v>14794360.66</v>
      </c>
      <c r="G62" s="35">
        <f t="shared" ref="G62:I62" si="15">G63+G64+G65</f>
        <v>16126766.949999999</v>
      </c>
      <c r="H62" s="35">
        <f t="shared" si="15"/>
        <v>13828861.02</v>
      </c>
      <c r="I62" s="35">
        <f t="shared" si="15"/>
        <v>16769439.07</v>
      </c>
      <c r="J62" s="35">
        <f>J63+J64+J65</f>
        <v>13266690.1</v>
      </c>
      <c r="K62" s="35">
        <f>K63+K64+K65</f>
        <v>19448496.399999999</v>
      </c>
      <c r="L62" s="35">
        <f>L63+L64+L65</f>
        <v>52000</v>
      </c>
      <c r="M62" s="35">
        <f>M63+M64+M65</f>
        <v>15074497.66</v>
      </c>
      <c r="N62" s="35">
        <f>N63+N64+N65</f>
        <v>48797320.100000001</v>
      </c>
      <c r="O62" s="35">
        <f t="shared" ref="O62:Q62" si="16">O63+O64+O65</f>
        <v>9372763.6600000001</v>
      </c>
      <c r="P62" s="35">
        <f t="shared" si="16"/>
        <v>9215262</v>
      </c>
      <c r="Q62" s="35">
        <f t="shared" si="16"/>
        <v>7546412.3099999996</v>
      </c>
      <c r="R62" s="36">
        <f t="shared" si="11"/>
        <v>184292869.92999998</v>
      </c>
      <c r="S62" s="36"/>
      <c r="T62" s="28"/>
    </row>
    <row r="63" spans="3:20" ht="15.75" x14ac:dyDescent="0.25">
      <c r="C63" s="9" t="s">
        <v>62</v>
      </c>
      <c r="D63" s="37">
        <v>27038353</v>
      </c>
      <c r="E63" s="37">
        <v>10031142.119999999</v>
      </c>
      <c r="F63" s="29">
        <v>795036.69</v>
      </c>
      <c r="G63" s="29">
        <v>866639.1</v>
      </c>
      <c r="H63" s="29">
        <v>139620.82</v>
      </c>
      <c r="I63" s="29">
        <v>169388.27</v>
      </c>
      <c r="J63" s="29">
        <v>704237.65</v>
      </c>
      <c r="K63" s="29">
        <v>0</v>
      </c>
      <c r="L63" s="29">
        <v>12000</v>
      </c>
      <c r="M63" s="29">
        <v>809338.69</v>
      </c>
      <c r="N63" s="29">
        <v>2317123.25</v>
      </c>
      <c r="O63" s="29">
        <v>548970.73</v>
      </c>
      <c r="P63" s="46">
        <v>830933.75</v>
      </c>
      <c r="Q63" s="29">
        <v>405736.46</v>
      </c>
      <c r="R63" s="29">
        <f>SUM(F63:Q63)</f>
        <v>7599025.4100000011</v>
      </c>
      <c r="S63" s="29"/>
      <c r="T63" s="28"/>
    </row>
    <row r="64" spans="3:20" ht="15.75" x14ac:dyDescent="0.25">
      <c r="C64" s="9" t="s">
        <v>63</v>
      </c>
      <c r="D64" s="37">
        <v>141938094</v>
      </c>
      <c r="E64" s="37">
        <v>169583458.66999999</v>
      </c>
      <c r="F64" s="29">
        <v>13999323.970000001</v>
      </c>
      <c r="G64" s="29">
        <v>15260127.85</v>
      </c>
      <c r="H64" s="29">
        <v>13689240.199999999</v>
      </c>
      <c r="I64" s="29">
        <v>16600050.800000001</v>
      </c>
      <c r="J64" s="29">
        <v>12562452.449999999</v>
      </c>
      <c r="K64" s="29">
        <v>19448496.399999999</v>
      </c>
      <c r="L64" s="29">
        <v>40000</v>
      </c>
      <c r="M64" s="29">
        <v>14265158.970000001</v>
      </c>
      <c r="N64" s="29">
        <v>46480196.850000001</v>
      </c>
      <c r="O64" s="29">
        <v>8823792.9299999997</v>
      </c>
      <c r="P64" s="29">
        <v>8384328.25</v>
      </c>
      <c r="Q64" s="29">
        <v>7140675.8499999996</v>
      </c>
      <c r="R64" s="29">
        <f t="shared" si="11"/>
        <v>176693844.51999998</v>
      </c>
      <c r="S64" s="29"/>
      <c r="T64" s="28"/>
    </row>
    <row r="65" spans="3:20" ht="31.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/>
      <c r="N65" s="29">
        <v>0</v>
      </c>
      <c r="O65" s="29">
        <v>0</v>
      </c>
      <c r="P65" s="29"/>
      <c r="Q65" s="29">
        <v>0</v>
      </c>
      <c r="R65" s="29">
        <f t="shared" si="11"/>
        <v>0</v>
      </c>
      <c r="S65" s="29"/>
      <c r="T65" s="28"/>
    </row>
    <row r="66" spans="3:20" ht="31.5" x14ac:dyDescent="0.25">
      <c r="C66" s="8" t="s">
        <v>65</v>
      </c>
      <c r="D66" s="35">
        <f>+D67+D68</f>
        <v>0</v>
      </c>
      <c r="E66" s="35">
        <f t="shared" ref="E66:Q66" si="17">+E67+E68</f>
        <v>0</v>
      </c>
      <c r="F66" s="35">
        <f t="shared" si="17"/>
        <v>0</v>
      </c>
      <c r="G66" s="35">
        <f t="shared" si="17"/>
        <v>0</v>
      </c>
      <c r="H66" s="35">
        <f t="shared" si="17"/>
        <v>0</v>
      </c>
      <c r="I66" s="35">
        <f t="shared" si="17"/>
        <v>0</v>
      </c>
      <c r="J66" s="35">
        <f t="shared" si="17"/>
        <v>0</v>
      </c>
      <c r="K66" s="35">
        <f t="shared" si="17"/>
        <v>0</v>
      </c>
      <c r="L66" s="35">
        <f t="shared" si="17"/>
        <v>0</v>
      </c>
      <c r="M66" s="35">
        <f t="shared" si="17"/>
        <v>0</v>
      </c>
      <c r="N66" s="35">
        <f t="shared" si="17"/>
        <v>0</v>
      </c>
      <c r="O66" s="35">
        <f t="shared" si="17"/>
        <v>0</v>
      </c>
      <c r="P66" s="35">
        <f t="shared" si="17"/>
        <v>0</v>
      </c>
      <c r="Q66" s="35">
        <f t="shared" si="17"/>
        <v>0</v>
      </c>
      <c r="R66" s="29">
        <f t="shared" si="11"/>
        <v>0</v>
      </c>
      <c r="S66" s="29"/>
      <c r="T66" s="28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f t="shared" si="11"/>
        <v>0</v>
      </c>
      <c r="S67" s="29"/>
      <c r="T67" s="28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f t="shared" si="11"/>
        <v>0</v>
      </c>
      <c r="S68" s="29"/>
      <c r="T68" s="28"/>
    </row>
    <row r="69" spans="3:20" ht="15.75" x14ac:dyDescent="0.25">
      <c r="C69" s="8" t="s">
        <v>68</v>
      </c>
      <c r="D69" s="35">
        <v>0</v>
      </c>
      <c r="E69" s="35">
        <v>0</v>
      </c>
      <c r="F69" s="36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 t="shared" si="11"/>
        <v>0</v>
      </c>
      <c r="S69" s="29"/>
      <c r="T69" s="28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f t="shared" si="11"/>
        <v>0</v>
      </c>
      <c r="S70" s="29"/>
      <c r="T70" s="28"/>
    </row>
    <row r="71" spans="3:20" ht="15.75" x14ac:dyDescent="0.25">
      <c r="C71" s="7" t="s">
        <v>70</v>
      </c>
      <c r="D71" s="38">
        <f>D72+D73</f>
        <v>0</v>
      </c>
      <c r="E71" s="38">
        <f>E72+E73</f>
        <v>0</v>
      </c>
      <c r="F71" s="36"/>
      <c r="G71" s="29">
        <v>0</v>
      </c>
      <c r="H71" s="36"/>
      <c r="I71" s="36"/>
      <c r="J71" s="36"/>
      <c r="K71" s="29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29">
        <f t="shared" si="11"/>
        <v>0</v>
      </c>
      <c r="S71" s="29"/>
      <c r="T71" s="28"/>
    </row>
    <row r="72" spans="3:20" ht="15.75" x14ac:dyDescent="0.25">
      <c r="C72" s="8" t="s">
        <v>71</v>
      </c>
      <c r="D72" s="38">
        <v>0</v>
      </c>
      <c r="E72" s="38">
        <v>0</v>
      </c>
      <c r="F72" s="36">
        <v>0</v>
      </c>
      <c r="G72" s="29">
        <v>0</v>
      </c>
      <c r="H72" s="36">
        <v>0</v>
      </c>
      <c r="I72" s="36"/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 t="shared" si="11"/>
        <v>0</v>
      </c>
      <c r="S72" s="29"/>
      <c r="T72" s="28"/>
    </row>
    <row r="73" spans="3:20" ht="31.5" x14ac:dyDescent="0.25">
      <c r="C73" s="9" t="s">
        <v>72</v>
      </c>
      <c r="D73" s="39">
        <v>0</v>
      </c>
      <c r="E73" s="39">
        <v>0</v>
      </c>
      <c r="F73" s="29">
        <v>0</v>
      </c>
      <c r="G73" s="29">
        <v>0</v>
      </c>
      <c r="H73" s="29"/>
      <c r="I73" s="29">
        <v>0</v>
      </c>
      <c r="J73" s="29"/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f t="shared" si="11"/>
        <v>0</v>
      </c>
      <c r="S73" s="29"/>
      <c r="T73" s="28"/>
    </row>
    <row r="74" spans="3:20" ht="31.5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f t="shared" si="11"/>
        <v>0</v>
      </c>
      <c r="S74" s="29"/>
      <c r="T74" s="28"/>
    </row>
    <row r="75" spans="3:20" ht="15.75" x14ac:dyDescent="0.25">
      <c r="C75" s="8" t="s">
        <v>74</v>
      </c>
      <c r="D75" s="38">
        <f>D76+D77</f>
        <v>10000000</v>
      </c>
      <c r="E75" s="38">
        <f>E76+E77</f>
        <v>7000000</v>
      </c>
      <c r="F75" s="38">
        <f>+F76+F77</f>
        <v>6393049.9900000002</v>
      </c>
      <c r="G75" s="38">
        <f t="shared" ref="G75:K75" si="18">G76+G77</f>
        <v>62105.55</v>
      </c>
      <c r="H75" s="38">
        <f t="shared" si="18"/>
        <v>0</v>
      </c>
      <c r="I75" s="38">
        <f t="shared" si="18"/>
        <v>0</v>
      </c>
      <c r="J75" s="38">
        <f t="shared" si="18"/>
        <v>464047.79</v>
      </c>
      <c r="K75" s="38">
        <f t="shared" si="18"/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>SUM(F75:Q75)</f>
        <v>6919203.3300000001</v>
      </c>
      <c r="S75" s="36"/>
      <c r="T75" s="28"/>
    </row>
    <row r="76" spans="3:20" ht="15.75" x14ac:dyDescent="0.25">
      <c r="C76" s="9" t="s">
        <v>75</v>
      </c>
      <c r="D76" s="39">
        <v>10000000</v>
      </c>
      <c r="E76" s="39">
        <v>7000000</v>
      </c>
      <c r="F76" s="4">
        <v>6393049.9900000002</v>
      </c>
      <c r="G76" s="4">
        <v>62105.55</v>
      </c>
      <c r="H76" s="4">
        <v>0</v>
      </c>
      <c r="I76" s="4">
        <v>0</v>
      </c>
      <c r="J76" s="4">
        <v>464047.79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f>SUM(F76:Q76)</f>
        <v>6919203.3300000001</v>
      </c>
      <c r="S76" s="29"/>
      <c r="T76" s="28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f>SUM(F77:Q77)</f>
        <v>0</v>
      </c>
      <c r="S77" s="29"/>
      <c r="T77" s="28"/>
    </row>
    <row r="78" spans="3:20" ht="15.75" x14ac:dyDescent="0.25">
      <c r="C78" s="8" t="s">
        <v>77</v>
      </c>
      <c r="D78" s="12">
        <v>0</v>
      </c>
      <c r="E78" s="12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f>SUM(F78:Q78)</f>
        <v>0</v>
      </c>
      <c r="S78" s="4"/>
      <c r="T78" s="28"/>
    </row>
    <row r="79" spans="3:20" ht="31.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/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4">
        <f>SUM(F79:Q79)</f>
        <v>0</v>
      </c>
      <c r="S79" s="10"/>
      <c r="T79" s="28"/>
    </row>
    <row r="80" spans="3:20" ht="16.5" thickBot="1" x14ac:dyDescent="0.3">
      <c r="C80" s="14" t="s">
        <v>92</v>
      </c>
      <c r="D80" s="15">
        <f>D10+D16+D26+D36+D52+D62+D75</f>
        <v>1707625225</v>
      </c>
      <c r="E80" s="15">
        <f>E10+E16+E26+E36+E52+E62+E75</f>
        <v>1707625225</v>
      </c>
      <c r="F80" s="15">
        <f>F10+F16+F26+F36+F52+F62+F75</f>
        <v>102720704.30999999</v>
      </c>
      <c r="G80" s="15">
        <f t="shared" ref="G80:M80" si="19">G10+G16+G26+G36+G52+G62+G75</f>
        <v>106138350.05000001</v>
      </c>
      <c r="H80" s="15">
        <f>H10+H16+H26+H36+H52+H62+H75</f>
        <v>132290699.60000001</v>
      </c>
      <c r="I80" s="15">
        <f t="shared" si="19"/>
        <v>122688463.93000001</v>
      </c>
      <c r="J80" s="15">
        <f t="shared" si="19"/>
        <v>149892254.01999998</v>
      </c>
      <c r="K80" s="15">
        <f>K10+K16+K26+K36+K52+K62+K75</f>
        <v>131175560.85999998</v>
      </c>
      <c r="L80" s="15">
        <f t="shared" ref="L80" si="20">L10+L16+L26+L36+L52+L62+L75</f>
        <v>111829788.73999999</v>
      </c>
      <c r="M80" s="15">
        <f t="shared" si="19"/>
        <v>123452699.22</v>
      </c>
      <c r="N80" s="15">
        <f>+N75+N62+N52+N36+N26+N16+N10</f>
        <v>159219225.92000002</v>
      </c>
      <c r="O80" s="15">
        <f t="shared" ref="O80:P80" si="21">+O75+O62+O52+O36+O26+O16+O10</f>
        <v>126189485.05</v>
      </c>
      <c r="P80" s="15">
        <f t="shared" si="21"/>
        <v>117304081.02</v>
      </c>
      <c r="Q80" s="15">
        <f>+Q75+Q62+Q52+Q36+Q26+Q16+Q10</f>
        <v>266947622.53</v>
      </c>
      <c r="R80" s="15">
        <f>+R75+R62+R52+R36+R26+R16+R10</f>
        <v>1649848935.25</v>
      </c>
      <c r="S80" s="43"/>
      <c r="T80" s="28"/>
    </row>
    <row r="81" spans="3:19" ht="48.75" customHeight="1" thickBot="1" x14ac:dyDescent="0.4">
      <c r="C81" s="16" t="s">
        <v>93</v>
      </c>
      <c r="E81" s="10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20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47" t="s">
        <v>96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/>
    </row>
    <row r="85" spans="3:19" x14ac:dyDescent="0.35"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47" max="18" man="1"/>
  </rowBreaks>
  <ignoredErrors>
    <ignoredError sqref="O10:Q10 Q16 Q26 O52:Q52 I10:K10 I16:J16 I26:J26 R74 R67:R73 R53:R61 R63:R66 R37:R51 R24:R35 R15:R23 R13:R14 M16 M10 R11:R12 R76:R79" formulaRange="1"/>
    <ignoredError sqref="F7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9D58-2AB9-4AC1-8A13-FA87F7730A44}">
  <dimension ref="A2:J629"/>
  <sheetViews>
    <sheetView showGridLines="0" view="pageBreakPreview" zoomScale="90" zoomScaleNormal="100" zoomScaleSheetLayoutView="90" workbookViewId="0">
      <selection activeCell="F501" sqref="F501"/>
    </sheetView>
  </sheetViews>
  <sheetFormatPr baseColWidth="10" defaultRowHeight="15" x14ac:dyDescent="0.25"/>
  <cols>
    <col min="1" max="1" width="19" bestFit="1" customWidth="1"/>
    <col min="2" max="2" width="35.5703125" bestFit="1" customWidth="1"/>
    <col min="3" max="3" width="35" customWidth="1"/>
    <col min="4" max="4" width="44.85546875" customWidth="1"/>
    <col min="5" max="5" width="24.7109375" customWidth="1"/>
    <col min="6" max="6" width="20.85546875" customWidth="1"/>
    <col min="7" max="7" width="17.5703125" bestFit="1" customWidth="1"/>
  </cols>
  <sheetData>
    <row r="2" spans="1:6" x14ac:dyDescent="0.25">
      <c r="B2" s="143"/>
      <c r="C2" s="143"/>
      <c r="D2" s="143"/>
      <c r="E2" s="143"/>
      <c r="F2" s="143"/>
    </row>
    <row r="3" spans="1:6" x14ac:dyDescent="0.25">
      <c r="B3" s="143"/>
      <c r="C3" s="143"/>
      <c r="D3" s="143"/>
      <c r="E3" s="143"/>
      <c r="F3" s="143"/>
    </row>
    <row r="4" spans="1:6" x14ac:dyDescent="0.25">
      <c r="B4" s="143"/>
      <c r="C4" s="143"/>
      <c r="D4" s="143"/>
      <c r="E4" s="143"/>
      <c r="F4" s="143"/>
    </row>
    <row r="5" spans="1:6" x14ac:dyDescent="0.25">
      <c r="B5" s="143"/>
      <c r="C5" s="143"/>
      <c r="D5" s="143"/>
      <c r="E5" s="143"/>
      <c r="F5" s="143"/>
    </row>
    <row r="6" spans="1:6" x14ac:dyDescent="0.25">
      <c r="B6" s="143"/>
      <c r="C6" s="143"/>
      <c r="D6" s="143"/>
      <c r="E6" s="143"/>
      <c r="F6" s="143"/>
    </row>
    <row r="7" spans="1:6" x14ac:dyDescent="0.25">
      <c r="B7" s="143"/>
      <c r="C7" s="143"/>
      <c r="D7" s="143"/>
      <c r="E7" s="143"/>
      <c r="F7" s="143"/>
    </row>
    <row r="8" spans="1:6" x14ac:dyDescent="0.25">
      <c r="B8" s="143"/>
      <c r="C8" s="143"/>
      <c r="D8" s="143"/>
      <c r="E8" s="143"/>
      <c r="F8" s="143"/>
    </row>
    <row r="9" spans="1:6" x14ac:dyDescent="0.25">
      <c r="B9" s="143"/>
      <c r="C9" s="143"/>
      <c r="D9" s="143"/>
      <c r="E9" s="143"/>
      <c r="F9" s="143"/>
    </row>
    <row r="10" spans="1:6" ht="18.75" x14ac:dyDescent="0.3">
      <c r="A10" s="271" t="s">
        <v>424</v>
      </c>
      <c r="B10" s="271"/>
      <c r="C10" s="271"/>
      <c r="D10" s="271"/>
    </row>
    <row r="11" spans="1:6" ht="18.75" x14ac:dyDescent="0.3">
      <c r="A11" s="271" t="s">
        <v>486</v>
      </c>
      <c r="B11" s="271"/>
      <c r="C11" s="271"/>
      <c r="D11" s="271"/>
    </row>
    <row r="12" spans="1:6" ht="19.5" thickBot="1" x14ac:dyDescent="0.35">
      <c r="A12" s="271" t="s">
        <v>485</v>
      </c>
      <c r="B12" s="271"/>
      <c r="C12" s="271"/>
      <c r="D12" s="271"/>
    </row>
    <row r="13" spans="1:6" ht="16.5" thickBot="1" x14ac:dyDescent="0.3">
      <c r="A13" s="269" t="s">
        <v>187</v>
      </c>
      <c r="B13" s="269" t="s">
        <v>178</v>
      </c>
      <c r="C13" s="269" t="s">
        <v>480</v>
      </c>
      <c r="D13" s="268" t="s">
        <v>479</v>
      </c>
      <c r="E13" s="264" t="s">
        <v>193</v>
      </c>
    </row>
    <row r="14" spans="1:6" x14ac:dyDescent="0.25">
      <c r="A14" s="241">
        <v>9300060405</v>
      </c>
      <c r="B14" s="266">
        <v>45629</v>
      </c>
      <c r="C14" s="241">
        <v>140</v>
      </c>
      <c r="D14" s="255">
        <v>60.18</v>
      </c>
      <c r="E14" s="254">
        <v>8425.2000000000007</v>
      </c>
    </row>
    <row r="15" spans="1:6" x14ac:dyDescent="0.25">
      <c r="A15" s="241">
        <v>9300040456</v>
      </c>
      <c r="B15" s="266">
        <v>45637</v>
      </c>
      <c r="C15" s="241">
        <v>40</v>
      </c>
      <c r="D15" s="255">
        <v>60.43</v>
      </c>
      <c r="E15" s="254">
        <v>2417.1999999999998</v>
      </c>
    </row>
    <row r="16" spans="1:6" x14ac:dyDescent="0.25">
      <c r="A16" s="241">
        <v>9300010229</v>
      </c>
      <c r="B16" s="266">
        <v>45643</v>
      </c>
      <c r="C16" s="241">
        <v>260</v>
      </c>
      <c r="D16" s="255">
        <v>60.64</v>
      </c>
      <c r="E16" s="254">
        <v>15766.4</v>
      </c>
    </row>
    <row r="17" spans="1:7" x14ac:dyDescent="0.25">
      <c r="A17" s="241">
        <v>9300060110</v>
      </c>
      <c r="B17" s="266">
        <v>45653</v>
      </c>
      <c r="C17" s="241">
        <v>280</v>
      </c>
      <c r="D17" s="241">
        <v>60.91</v>
      </c>
      <c r="E17" s="254">
        <v>16996</v>
      </c>
    </row>
    <row r="18" spans="1:7" ht="19.5" thickBot="1" x14ac:dyDescent="0.35">
      <c r="A18" s="270" t="s">
        <v>471</v>
      </c>
      <c r="B18" s="270"/>
      <c r="C18" s="248">
        <v>720</v>
      </c>
      <c r="D18" s="248"/>
      <c r="E18" s="247">
        <v>43604.800000000003</v>
      </c>
    </row>
    <row r="19" spans="1:7" ht="15.75" thickTop="1" x14ac:dyDescent="0.25">
      <c r="A19" s="227"/>
      <c r="B19" s="227"/>
      <c r="C19" s="227"/>
      <c r="D19" s="262"/>
      <c r="E19" s="165"/>
    </row>
    <row r="20" spans="1:7" x14ac:dyDescent="0.25">
      <c r="A20" s="168"/>
      <c r="B20" s="168"/>
      <c r="C20" s="227"/>
      <c r="D20" s="227"/>
      <c r="E20" s="227"/>
      <c r="F20" s="262"/>
    </row>
    <row r="21" spans="1:7" ht="19.5" thickBot="1" x14ac:dyDescent="0.35">
      <c r="A21" s="168"/>
      <c r="B21" s="168"/>
      <c r="C21" s="261" t="s">
        <v>484</v>
      </c>
      <c r="D21" s="261"/>
      <c r="E21" s="261"/>
      <c r="F21" s="261"/>
      <c r="G21" s="261"/>
    </row>
    <row r="22" spans="1:7" ht="16.5" thickBot="1" x14ac:dyDescent="0.3">
      <c r="A22" s="168"/>
      <c r="B22" s="168"/>
      <c r="C22" s="269" t="s">
        <v>187</v>
      </c>
      <c r="D22" s="269" t="s">
        <v>178</v>
      </c>
      <c r="E22" s="269" t="s">
        <v>480</v>
      </c>
      <c r="F22" s="268" t="s">
        <v>479</v>
      </c>
      <c r="G22" s="267" t="s">
        <v>193</v>
      </c>
    </row>
    <row r="23" spans="1:7" x14ac:dyDescent="0.25">
      <c r="A23" s="168"/>
      <c r="B23" s="168"/>
      <c r="C23" s="241">
        <v>3070050361</v>
      </c>
      <c r="D23" s="266">
        <v>45631</v>
      </c>
      <c r="E23" s="241">
        <v>30</v>
      </c>
      <c r="F23" s="255">
        <v>60.38</v>
      </c>
      <c r="G23" s="254">
        <v>1811.4</v>
      </c>
    </row>
    <row r="24" spans="1:7" x14ac:dyDescent="0.25">
      <c r="A24" s="168"/>
      <c r="B24" s="168"/>
      <c r="C24" s="241">
        <v>3070010634</v>
      </c>
      <c r="D24" s="266">
        <v>45635</v>
      </c>
      <c r="E24" s="241">
        <v>100</v>
      </c>
      <c r="F24" s="255">
        <v>60.36</v>
      </c>
      <c r="G24" s="254">
        <v>6036</v>
      </c>
    </row>
    <row r="25" spans="1:7" x14ac:dyDescent="0.25">
      <c r="A25" s="168"/>
      <c r="B25" s="168"/>
      <c r="C25" s="253">
        <v>3070010217</v>
      </c>
      <c r="D25" s="252">
        <v>45636</v>
      </c>
      <c r="E25" s="255">
        <v>90</v>
      </c>
      <c r="F25" s="255">
        <v>60.29</v>
      </c>
      <c r="G25" s="263">
        <v>5426.1</v>
      </c>
    </row>
    <row r="26" spans="1:7" x14ac:dyDescent="0.25">
      <c r="A26" s="168"/>
      <c r="B26" s="168"/>
      <c r="C26" s="253">
        <v>3070010412</v>
      </c>
      <c r="D26" s="252">
        <v>45643</v>
      </c>
      <c r="E26" s="255">
        <v>30</v>
      </c>
      <c r="F26" s="255">
        <v>60.63</v>
      </c>
      <c r="G26" s="263">
        <v>1818.9</v>
      </c>
    </row>
    <row r="27" spans="1:7" x14ac:dyDescent="0.25">
      <c r="A27" s="168"/>
      <c r="B27" s="168"/>
      <c r="C27" s="253" t="s">
        <v>483</v>
      </c>
      <c r="D27" s="252">
        <v>45656</v>
      </c>
      <c r="E27" s="255">
        <v>30</v>
      </c>
      <c r="F27" s="255">
        <v>60.91</v>
      </c>
      <c r="G27" s="263">
        <v>1827.3</v>
      </c>
    </row>
    <row r="28" spans="1:7" ht="19.5" thickBot="1" x14ac:dyDescent="0.35">
      <c r="A28" s="168"/>
      <c r="B28" s="168"/>
      <c r="C28" s="249" t="s">
        <v>471</v>
      </c>
      <c r="D28" s="249"/>
      <c r="E28" s="248">
        <v>280</v>
      </c>
      <c r="F28" s="248"/>
      <c r="G28" s="247">
        <v>16919.7</v>
      </c>
    </row>
    <row r="29" spans="1:7" ht="19.5" thickTop="1" x14ac:dyDescent="0.3">
      <c r="A29" s="168"/>
      <c r="B29" s="168"/>
      <c r="C29" s="236"/>
      <c r="D29" s="236"/>
      <c r="E29" s="235"/>
      <c r="F29" s="235"/>
      <c r="G29" s="165"/>
    </row>
    <row r="30" spans="1:7" ht="18.75" x14ac:dyDescent="0.3">
      <c r="A30" s="168"/>
      <c r="B30" s="168"/>
      <c r="C30" s="236"/>
      <c r="D30" s="236"/>
      <c r="E30" s="235"/>
      <c r="F30" s="235"/>
      <c r="G30" s="165"/>
    </row>
    <row r="31" spans="1:7" ht="19.5" thickBot="1" x14ac:dyDescent="0.35">
      <c r="A31" s="168"/>
      <c r="B31" s="168"/>
      <c r="C31" s="227"/>
      <c r="D31" s="261" t="s">
        <v>482</v>
      </c>
      <c r="E31" s="261"/>
      <c r="F31" s="227"/>
      <c r="G31" s="165"/>
    </row>
    <row r="32" spans="1:7" ht="16.5" thickBot="1" x14ac:dyDescent="0.3">
      <c r="A32" s="168"/>
      <c r="B32" s="168"/>
      <c r="C32" s="259" t="s">
        <v>187</v>
      </c>
      <c r="D32" s="265" t="s">
        <v>178</v>
      </c>
      <c r="E32" s="265" t="s">
        <v>480</v>
      </c>
      <c r="F32" s="265" t="s">
        <v>479</v>
      </c>
      <c r="G32" s="264" t="s">
        <v>193</v>
      </c>
    </row>
    <row r="33" spans="1:7" x14ac:dyDescent="0.25">
      <c r="A33" s="168"/>
      <c r="B33" s="168"/>
      <c r="C33" s="253">
        <v>510010533</v>
      </c>
      <c r="D33" s="252">
        <v>45637</v>
      </c>
      <c r="E33" s="253">
        <v>94</v>
      </c>
      <c r="F33" s="253">
        <v>60.52</v>
      </c>
      <c r="G33" s="263">
        <v>5688.88</v>
      </c>
    </row>
    <row r="34" spans="1:7" ht="19.5" thickBot="1" x14ac:dyDescent="0.35">
      <c r="A34" s="168"/>
      <c r="B34" s="168"/>
      <c r="C34" s="249" t="s">
        <v>471</v>
      </c>
      <c r="D34" s="249"/>
      <c r="E34" s="248">
        <v>94</v>
      </c>
      <c r="F34" s="248">
        <v>60.52</v>
      </c>
      <c r="G34" s="247">
        <v>5688.88</v>
      </c>
    </row>
    <row r="35" spans="1:7" ht="15.75" thickTop="1" x14ac:dyDescent="0.25">
      <c r="A35" s="168"/>
      <c r="B35" s="168"/>
      <c r="C35" s="227"/>
      <c r="D35" s="227"/>
      <c r="E35" s="227"/>
      <c r="F35" s="227"/>
      <c r="G35" s="262"/>
    </row>
    <row r="36" spans="1:7" x14ac:dyDescent="0.25">
      <c r="A36" s="168"/>
      <c r="B36" s="168"/>
      <c r="C36" s="227"/>
      <c r="D36" s="227"/>
      <c r="E36" s="227"/>
      <c r="F36" s="227"/>
      <c r="G36" s="262"/>
    </row>
    <row r="37" spans="1:7" ht="19.5" thickBot="1" x14ac:dyDescent="0.35">
      <c r="A37" s="168"/>
      <c r="B37" s="168"/>
      <c r="C37" s="227"/>
      <c r="D37" s="261" t="s">
        <v>481</v>
      </c>
      <c r="E37" s="261"/>
      <c r="F37" s="227"/>
      <c r="G37" s="165"/>
    </row>
    <row r="38" spans="1:7" ht="16.5" thickBot="1" x14ac:dyDescent="0.3">
      <c r="A38" s="168"/>
      <c r="B38" s="168"/>
      <c r="C38" s="259" t="s">
        <v>187</v>
      </c>
      <c r="D38" s="260" t="s">
        <v>178</v>
      </c>
      <c r="E38" s="259" t="s">
        <v>480</v>
      </c>
      <c r="F38" s="258" t="s">
        <v>479</v>
      </c>
      <c r="G38" s="257" t="s">
        <v>193</v>
      </c>
    </row>
    <row r="39" spans="1:7" x14ac:dyDescent="0.25">
      <c r="A39" s="168"/>
      <c r="B39" s="168"/>
      <c r="C39" s="253" t="s">
        <v>478</v>
      </c>
      <c r="D39" s="252">
        <v>45637</v>
      </c>
      <c r="E39" s="256">
        <v>32238</v>
      </c>
      <c r="F39" s="255">
        <v>60.09</v>
      </c>
      <c r="G39" s="254">
        <v>1937056</v>
      </c>
    </row>
    <row r="40" spans="1:7" x14ac:dyDescent="0.25">
      <c r="A40" s="168"/>
      <c r="B40" s="168"/>
      <c r="C40" s="253" t="s">
        <v>477</v>
      </c>
      <c r="D40" s="252">
        <v>45646</v>
      </c>
      <c r="E40" s="240">
        <v>44106</v>
      </c>
      <c r="F40" s="251">
        <v>60.29</v>
      </c>
      <c r="G40" s="250">
        <v>2659014</v>
      </c>
    </row>
    <row r="41" spans="1:7" ht="19.5" thickBot="1" x14ac:dyDescent="0.35">
      <c r="A41" s="168"/>
      <c r="B41" s="168"/>
      <c r="C41" s="249" t="s">
        <v>476</v>
      </c>
      <c r="D41" s="249"/>
      <c r="E41" s="247">
        <v>76344</v>
      </c>
      <c r="F41" s="248"/>
      <c r="G41" s="247">
        <v>4596070</v>
      </c>
    </row>
    <row r="42" spans="1:7" ht="19.5" thickTop="1" x14ac:dyDescent="0.3">
      <c r="A42" s="168"/>
      <c r="B42" s="246"/>
      <c r="C42" s="236"/>
      <c r="D42" s="236"/>
      <c r="E42" s="235"/>
      <c r="F42" s="235"/>
      <c r="G42" s="234"/>
    </row>
    <row r="43" spans="1:7" x14ac:dyDescent="0.25">
      <c r="A43" s="246" t="s">
        <v>475</v>
      </c>
      <c r="B43" s="245"/>
      <c r="C43" s="246"/>
      <c r="D43" s="246"/>
      <c r="E43" s="246"/>
      <c r="F43" s="246"/>
      <c r="G43" s="246"/>
    </row>
    <row r="44" spans="1:7" x14ac:dyDescent="0.25">
      <c r="A44" s="245">
        <v>45627</v>
      </c>
      <c r="B44" s="244"/>
      <c r="C44" s="245"/>
      <c r="D44" s="245"/>
      <c r="E44" s="245"/>
      <c r="F44" s="245"/>
      <c r="G44" s="245"/>
    </row>
    <row r="45" spans="1:7" x14ac:dyDescent="0.25">
      <c r="A45" s="244"/>
      <c r="B45" s="244"/>
      <c r="C45" s="244"/>
      <c r="D45" s="244"/>
      <c r="E45" s="244"/>
      <c r="F45" s="243"/>
      <c r="G45" s="243"/>
    </row>
    <row r="46" spans="1:7" x14ac:dyDescent="0.25">
      <c r="A46" s="244"/>
      <c r="B46" s="241">
        <v>483</v>
      </c>
      <c r="C46" s="244"/>
      <c r="D46" s="244"/>
      <c r="E46" s="244"/>
      <c r="F46" s="243"/>
      <c r="G46" s="243"/>
    </row>
    <row r="47" spans="1:7" x14ac:dyDescent="0.25">
      <c r="A47" s="241">
        <v>9901420806</v>
      </c>
      <c r="B47" s="241">
        <v>390</v>
      </c>
      <c r="C47" s="241"/>
      <c r="D47" s="242" t="s">
        <v>474</v>
      </c>
      <c r="E47" s="241">
        <v>1</v>
      </c>
      <c r="F47" s="240">
        <v>176840.3</v>
      </c>
      <c r="G47" s="241"/>
    </row>
    <row r="48" spans="1:7" x14ac:dyDescent="0.25">
      <c r="A48" s="241" t="s">
        <v>473</v>
      </c>
      <c r="B48" s="223"/>
      <c r="C48" s="241"/>
      <c r="D48" s="242" t="s">
        <v>472</v>
      </c>
      <c r="E48" s="241">
        <v>1</v>
      </c>
      <c r="F48" s="241"/>
      <c r="G48" s="240">
        <v>176840.3</v>
      </c>
    </row>
    <row r="49" spans="1:7" x14ac:dyDescent="0.25">
      <c r="A49" s="166"/>
      <c r="B49" s="168"/>
      <c r="C49" s="223"/>
      <c r="D49" s="224"/>
      <c r="E49" s="239" t="s">
        <v>471</v>
      </c>
      <c r="F49" s="238">
        <v>176840.3</v>
      </c>
      <c r="G49" s="237">
        <v>176840.3</v>
      </c>
    </row>
    <row r="50" spans="1:7" ht="18.75" x14ac:dyDescent="0.3">
      <c r="A50" s="168"/>
      <c r="B50" s="168"/>
      <c r="C50" s="236"/>
      <c r="D50" s="236"/>
      <c r="E50" s="235"/>
      <c r="F50" s="235"/>
      <c r="G50" s="234"/>
    </row>
    <row r="51" spans="1:7" x14ac:dyDescent="0.25">
      <c r="A51" s="168"/>
      <c r="B51" s="168"/>
      <c r="C51" s="227"/>
      <c r="D51" s="227"/>
      <c r="E51" s="233"/>
      <c r="F51" s="227"/>
      <c r="G51" s="227"/>
    </row>
    <row r="52" spans="1:7" ht="18.75" x14ac:dyDescent="0.3">
      <c r="A52" s="168"/>
      <c r="B52" s="168"/>
      <c r="C52" s="227"/>
      <c r="D52" s="227"/>
      <c r="E52" s="232" t="s">
        <v>425</v>
      </c>
      <c r="F52" s="231"/>
      <c r="G52" s="227"/>
    </row>
    <row r="53" spans="1:7" ht="18.75" x14ac:dyDescent="0.3">
      <c r="A53" s="168"/>
      <c r="B53" s="168"/>
      <c r="C53" s="227"/>
      <c r="D53" s="227"/>
      <c r="E53" s="230" t="s">
        <v>470</v>
      </c>
      <c r="F53" s="230" t="s">
        <v>469</v>
      </c>
      <c r="G53" s="227"/>
    </row>
    <row r="54" spans="1:7" ht="18.75" x14ac:dyDescent="0.3">
      <c r="A54" s="168"/>
      <c r="B54" s="168"/>
      <c r="C54" s="227"/>
      <c r="D54" s="227"/>
      <c r="E54" s="229">
        <v>77438</v>
      </c>
      <c r="F54" s="229">
        <v>4839123.68</v>
      </c>
      <c r="G54" s="227"/>
    </row>
    <row r="55" spans="1:7" ht="18.75" x14ac:dyDescent="0.3">
      <c r="A55" s="168"/>
      <c r="B55" s="168"/>
      <c r="C55" s="227"/>
      <c r="D55" s="227"/>
      <c r="E55" s="228"/>
      <c r="F55" s="228"/>
      <c r="G55" s="227"/>
    </row>
    <row r="56" spans="1:7" ht="18.75" x14ac:dyDescent="0.3">
      <c r="A56" s="168"/>
      <c r="B56" s="168"/>
      <c r="C56" s="227"/>
      <c r="D56" s="227"/>
      <c r="E56" s="228"/>
      <c r="F56" s="228"/>
      <c r="G56" s="227"/>
    </row>
    <row r="57" spans="1:7" ht="18.75" x14ac:dyDescent="0.3">
      <c r="A57" s="168"/>
      <c r="B57" s="168"/>
      <c r="C57" s="227"/>
      <c r="D57" s="227"/>
      <c r="E57" s="228"/>
      <c r="F57" s="228"/>
      <c r="G57" s="227"/>
    </row>
    <row r="58" spans="1:7" x14ac:dyDescent="0.25">
      <c r="A58" s="168"/>
      <c r="B58" s="168"/>
      <c r="C58" s="227"/>
      <c r="D58" s="227"/>
      <c r="E58" s="227"/>
      <c r="F58" s="226" t="s">
        <v>468</v>
      </c>
      <c r="G58" s="225"/>
    </row>
    <row r="59" spans="1:7" x14ac:dyDescent="0.25">
      <c r="A59" s="168"/>
      <c r="B59" s="168"/>
      <c r="C59" s="166"/>
      <c r="D59" s="223"/>
      <c r="E59" s="223"/>
      <c r="F59" s="224"/>
      <c r="G59" s="223"/>
    </row>
    <row r="60" spans="1:7" x14ac:dyDescent="0.25">
      <c r="A60" s="168"/>
      <c r="C60" s="190"/>
      <c r="D60" s="190"/>
      <c r="E60" s="190"/>
      <c r="F60" s="166"/>
      <c r="G60" s="145"/>
    </row>
    <row r="66" spans="1:6" ht="18.75" x14ac:dyDescent="0.3">
      <c r="B66" s="191"/>
    </row>
    <row r="67" spans="1:6" ht="18.75" x14ac:dyDescent="0.3">
      <c r="A67" s="222" t="s">
        <v>467</v>
      </c>
      <c r="B67" s="222"/>
      <c r="C67" s="222"/>
      <c r="D67" s="222"/>
    </row>
    <row r="68" spans="1:6" ht="18.75" x14ac:dyDescent="0.3">
      <c r="A68" s="222" t="s">
        <v>424</v>
      </c>
      <c r="B68" s="222"/>
      <c r="C68" s="222"/>
      <c r="D68" s="222"/>
    </row>
    <row r="69" spans="1:6" ht="15.75" thickBot="1" x14ac:dyDescent="0.3"/>
    <row r="70" spans="1:6" ht="15.75" thickBot="1" x14ac:dyDescent="0.3">
      <c r="A70" s="221" t="s">
        <v>466</v>
      </c>
      <c r="B70" s="221" t="s">
        <v>187</v>
      </c>
      <c r="C70" s="221" t="s">
        <v>465</v>
      </c>
      <c r="D70" s="220" t="s">
        <v>175</v>
      </c>
      <c r="E70" s="165"/>
    </row>
    <row r="71" spans="1:6" x14ac:dyDescent="0.25">
      <c r="A71" s="218">
        <v>45629</v>
      </c>
      <c r="B71" s="125" t="s">
        <v>464</v>
      </c>
      <c r="C71" s="217" t="s">
        <v>239</v>
      </c>
      <c r="D71" s="219">
        <v>520</v>
      </c>
      <c r="E71" s="165"/>
    </row>
    <row r="72" spans="1:6" x14ac:dyDescent="0.25">
      <c r="A72" s="126">
        <v>45630</v>
      </c>
      <c r="B72" s="125" t="s">
        <v>463</v>
      </c>
      <c r="C72" s="217" t="s">
        <v>239</v>
      </c>
      <c r="D72" s="219">
        <v>530</v>
      </c>
      <c r="E72" s="165"/>
    </row>
    <row r="73" spans="1:6" x14ac:dyDescent="0.25">
      <c r="A73" s="126">
        <v>45631</v>
      </c>
      <c r="B73" s="125" t="s">
        <v>462</v>
      </c>
      <c r="C73" s="217" t="s">
        <v>239</v>
      </c>
      <c r="D73" s="219">
        <v>820</v>
      </c>
      <c r="E73" s="165"/>
    </row>
    <row r="74" spans="1:6" x14ac:dyDescent="0.25">
      <c r="A74" s="126">
        <v>45631</v>
      </c>
      <c r="B74" s="125" t="s">
        <v>461</v>
      </c>
      <c r="C74" s="217" t="s">
        <v>200</v>
      </c>
      <c r="D74" s="123">
        <v>118000</v>
      </c>
      <c r="E74" s="165"/>
    </row>
    <row r="75" spans="1:6" x14ac:dyDescent="0.25">
      <c r="A75" s="126">
        <v>45632</v>
      </c>
      <c r="B75" s="125" t="s">
        <v>460</v>
      </c>
      <c r="C75" s="217" t="s">
        <v>239</v>
      </c>
      <c r="D75" s="219">
        <v>595</v>
      </c>
      <c r="E75" s="165"/>
    </row>
    <row r="76" spans="1:6" ht="15.75" x14ac:dyDescent="0.25">
      <c r="A76" s="126">
        <v>45635</v>
      </c>
      <c r="B76" s="125" t="s">
        <v>459</v>
      </c>
      <c r="C76" s="217" t="s">
        <v>239</v>
      </c>
      <c r="D76" s="219">
        <v>460</v>
      </c>
      <c r="E76" s="165"/>
      <c r="F76" s="155"/>
    </row>
    <row r="77" spans="1:6" ht="15.75" x14ac:dyDescent="0.25">
      <c r="A77" s="218">
        <v>45636</v>
      </c>
      <c r="B77" s="125" t="s">
        <v>458</v>
      </c>
      <c r="C77" s="217" t="s">
        <v>239</v>
      </c>
      <c r="D77" s="219">
        <v>550</v>
      </c>
      <c r="E77" s="165"/>
      <c r="F77" s="155"/>
    </row>
    <row r="78" spans="1:6" ht="15.75" x14ac:dyDescent="0.25">
      <c r="A78" s="218">
        <v>45637</v>
      </c>
      <c r="B78" s="125" t="s">
        <v>457</v>
      </c>
      <c r="C78" s="217" t="s">
        <v>239</v>
      </c>
      <c r="D78" s="219">
        <v>325</v>
      </c>
      <c r="E78" s="165"/>
      <c r="F78" s="155"/>
    </row>
    <row r="79" spans="1:6" ht="15.75" x14ac:dyDescent="0.25">
      <c r="A79" s="218">
        <v>45638</v>
      </c>
      <c r="B79" s="125" t="s">
        <v>456</v>
      </c>
      <c r="C79" s="217" t="s">
        <v>239</v>
      </c>
      <c r="D79" s="219">
        <v>570</v>
      </c>
      <c r="E79" s="165"/>
      <c r="F79" s="155"/>
    </row>
    <row r="80" spans="1:6" ht="15.75" x14ac:dyDescent="0.25">
      <c r="A80" s="218">
        <v>45639</v>
      </c>
      <c r="B80" s="125" t="s">
        <v>455</v>
      </c>
      <c r="C80" s="217" t="s">
        <v>239</v>
      </c>
      <c r="D80" s="123">
        <v>13000</v>
      </c>
      <c r="E80" s="165"/>
      <c r="F80" s="155"/>
    </row>
    <row r="81" spans="1:6" ht="15.75" x14ac:dyDescent="0.25">
      <c r="A81" s="218">
        <v>45639</v>
      </c>
      <c r="B81" s="125" t="s">
        <v>454</v>
      </c>
      <c r="C81" s="217" t="s">
        <v>239</v>
      </c>
      <c r="D81" s="219">
        <v>675</v>
      </c>
      <c r="E81" s="165"/>
      <c r="F81" s="155"/>
    </row>
    <row r="82" spans="1:6" ht="15.75" x14ac:dyDescent="0.25">
      <c r="A82" s="218">
        <v>45642</v>
      </c>
      <c r="B82" s="125" t="s">
        <v>453</v>
      </c>
      <c r="C82" s="217" t="s">
        <v>331</v>
      </c>
      <c r="D82" s="123">
        <v>19717.96</v>
      </c>
      <c r="E82" s="165"/>
      <c r="F82" s="155"/>
    </row>
    <row r="83" spans="1:6" ht="15.75" x14ac:dyDescent="0.25">
      <c r="A83" s="218">
        <v>45642</v>
      </c>
      <c r="B83" s="125" t="s">
        <v>452</v>
      </c>
      <c r="C83" s="217" t="s">
        <v>331</v>
      </c>
      <c r="D83" s="123">
        <v>32958.28</v>
      </c>
      <c r="E83" s="165"/>
      <c r="F83" s="155"/>
    </row>
    <row r="84" spans="1:6" ht="15.75" x14ac:dyDescent="0.25">
      <c r="A84" s="218">
        <v>45642</v>
      </c>
      <c r="B84" s="125" t="s">
        <v>451</v>
      </c>
      <c r="C84" s="217" t="s">
        <v>331</v>
      </c>
      <c r="D84" s="123">
        <v>61456</v>
      </c>
      <c r="E84" s="165"/>
      <c r="F84" s="155"/>
    </row>
    <row r="85" spans="1:6" ht="15.75" x14ac:dyDescent="0.25">
      <c r="A85" s="218">
        <v>45642</v>
      </c>
      <c r="B85" s="125" t="s">
        <v>450</v>
      </c>
      <c r="C85" s="217" t="s">
        <v>239</v>
      </c>
      <c r="D85" s="219">
        <v>525</v>
      </c>
      <c r="E85" s="165"/>
      <c r="F85" s="155"/>
    </row>
    <row r="86" spans="1:6" ht="15.75" x14ac:dyDescent="0.25">
      <c r="A86" s="218">
        <v>45643</v>
      </c>
      <c r="B86" s="125" t="s">
        <v>449</v>
      </c>
      <c r="C86" s="217" t="s">
        <v>239</v>
      </c>
      <c r="D86" s="219">
        <v>670</v>
      </c>
      <c r="E86" s="165"/>
      <c r="F86" s="155"/>
    </row>
    <row r="87" spans="1:6" ht="15.75" x14ac:dyDescent="0.25">
      <c r="A87" s="218">
        <v>45644</v>
      </c>
      <c r="B87" s="125" t="s">
        <v>448</v>
      </c>
      <c r="C87" s="217" t="s">
        <v>239</v>
      </c>
      <c r="D87" s="219">
        <v>370</v>
      </c>
      <c r="E87" s="165"/>
      <c r="F87" s="155"/>
    </row>
    <row r="88" spans="1:6" ht="15.75" x14ac:dyDescent="0.25">
      <c r="A88" s="218">
        <v>45644</v>
      </c>
      <c r="B88" s="125" t="s">
        <v>447</v>
      </c>
      <c r="C88" s="217" t="s">
        <v>212</v>
      </c>
      <c r="D88" s="123">
        <v>1815.35</v>
      </c>
      <c r="E88" s="165"/>
      <c r="F88" s="155"/>
    </row>
    <row r="89" spans="1:6" ht="15.75" x14ac:dyDescent="0.25">
      <c r="A89" s="218">
        <v>45645</v>
      </c>
      <c r="B89" s="125" t="s">
        <v>446</v>
      </c>
      <c r="C89" s="217" t="s">
        <v>239</v>
      </c>
      <c r="D89" s="219">
        <v>340</v>
      </c>
      <c r="E89" s="165"/>
      <c r="F89" s="155"/>
    </row>
    <row r="90" spans="1:6" ht="15.75" x14ac:dyDescent="0.25">
      <c r="A90" s="218">
        <v>45645</v>
      </c>
      <c r="B90" s="125" t="s">
        <v>445</v>
      </c>
      <c r="C90" s="217" t="s">
        <v>200</v>
      </c>
      <c r="D90" s="123">
        <v>300000000</v>
      </c>
      <c r="E90" s="165"/>
      <c r="F90" s="155"/>
    </row>
    <row r="91" spans="1:6" ht="15.75" x14ac:dyDescent="0.25">
      <c r="A91" s="218">
        <v>45646</v>
      </c>
      <c r="B91" s="125" t="s">
        <v>444</v>
      </c>
      <c r="C91" s="217" t="s">
        <v>239</v>
      </c>
      <c r="D91" s="219">
        <v>460</v>
      </c>
      <c r="E91" s="165"/>
      <c r="F91" s="155"/>
    </row>
    <row r="92" spans="1:6" ht="15.75" x14ac:dyDescent="0.25">
      <c r="A92" s="218">
        <v>45646</v>
      </c>
      <c r="B92" s="125" t="s">
        <v>443</v>
      </c>
      <c r="C92" s="217" t="s">
        <v>239</v>
      </c>
      <c r="D92" s="123">
        <v>1035540</v>
      </c>
      <c r="E92" s="165"/>
      <c r="F92" s="155"/>
    </row>
    <row r="93" spans="1:6" ht="15.75" x14ac:dyDescent="0.25">
      <c r="A93" s="218">
        <v>45646</v>
      </c>
      <c r="B93" s="125" t="s">
        <v>442</v>
      </c>
      <c r="C93" s="217" t="s">
        <v>331</v>
      </c>
      <c r="D93" s="123">
        <v>4816.66</v>
      </c>
      <c r="E93" s="165"/>
      <c r="F93" s="155"/>
    </row>
    <row r="94" spans="1:6" ht="15.75" x14ac:dyDescent="0.25">
      <c r="A94" s="218">
        <v>45649</v>
      </c>
      <c r="B94" s="125" t="s">
        <v>240</v>
      </c>
      <c r="C94" s="217" t="s">
        <v>239</v>
      </c>
      <c r="D94" s="219">
        <v>75</v>
      </c>
      <c r="E94" s="165"/>
      <c r="F94" s="155"/>
    </row>
    <row r="95" spans="1:6" ht="15.75" x14ac:dyDescent="0.25">
      <c r="A95" s="218">
        <v>45652</v>
      </c>
      <c r="B95" s="125" t="s">
        <v>441</v>
      </c>
      <c r="C95" s="217" t="s">
        <v>239</v>
      </c>
      <c r="D95" s="219">
        <v>180</v>
      </c>
      <c r="E95" s="165"/>
      <c r="F95" s="155"/>
    </row>
    <row r="96" spans="1:6" ht="15.75" x14ac:dyDescent="0.25">
      <c r="A96" s="218">
        <v>45652</v>
      </c>
      <c r="B96" s="125" t="s">
        <v>440</v>
      </c>
      <c r="C96" s="217" t="s">
        <v>239</v>
      </c>
      <c r="D96" s="219">
        <v>180</v>
      </c>
      <c r="E96" s="165"/>
      <c r="F96" s="155"/>
    </row>
    <row r="97" spans="1:6" ht="15.75" x14ac:dyDescent="0.25">
      <c r="A97" s="218">
        <v>45653</v>
      </c>
      <c r="B97" s="125" t="s">
        <v>439</v>
      </c>
      <c r="C97" s="217" t="s">
        <v>239</v>
      </c>
      <c r="D97" s="219">
        <v>415</v>
      </c>
      <c r="E97" s="165"/>
      <c r="F97" s="155"/>
    </row>
    <row r="98" spans="1:6" ht="15.75" x14ac:dyDescent="0.25">
      <c r="A98" s="218">
        <v>45656</v>
      </c>
      <c r="B98" s="125" t="s">
        <v>438</v>
      </c>
      <c r="C98" s="217" t="s">
        <v>239</v>
      </c>
      <c r="D98" s="219">
        <v>650</v>
      </c>
      <c r="E98" s="165"/>
      <c r="F98" s="155"/>
    </row>
    <row r="99" spans="1:6" ht="15.75" x14ac:dyDescent="0.25">
      <c r="A99" s="218">
        <v>45656</v>
      </c>
      <c r="B99" s="125" t="s">
        <v>437</v>
      </c>
      <c r="C99" s="217" t="s">
        <v>239</v>
      </c>
      <c r="D99" s="219">
        <v>225</v>
      </c>
      <c r="E99" s="165"/>
      <c r="F99" s="155"/>
    </row>
    <row r="100" spans="1:6" ht="15.75" x14ac:dyDescent="0.25">
      <c r="A100" s="218">
        <v>45656</v>
      </c>
      <c r="B100" s="125" t="s">
        <v>436</v>
      </c>
      <c r="C100" s="217" t="s">
        <v>331</v>
      </c>
      <c r="D100" s="123">
        <v>6370</v>
      </c>
      <c r="E100" s="165"/>
      <c r="F100" s="155"/>
    </row>
    <row r="101" spans="1:6" ht="15.75" x14ac:dyDescent="0.25">
      <c r="A101" s="218">
        <v>45656</v>
      </c>
      <c r="B101" s="125" t="s">
        <v>435</v>
      </c>
      <c r="C101" s="217" t="s">
        <v>331</v>
      </c>
      <c r="D101" s="123">
        <v>2555.54</v>
      </c>
      <c r="E101" s="165"/>
      <c r="F101" s="155"/>
    </row>
    <row r="102" spans="1:6" ht="15.75" x14ac:dyDescent="0.25">
      <c r="A102" s="218">
        <v>45656</v>
      </c>
      <c r="B102" s="125" t="s">
        <v>434</v>
      </c>
      <c r="C102" s="217" t="s">
        <v>331</v>
      </c>
      <c r="D102" s="123">
        <v>29034</v>
      </c>
      <c r="E102" s="165"/>
      <c r="F102" s="155"/>
    </row>
    <row r="103" spans="1:6" ht="15.75" x14ac:dyDescent="0.25">
      <c r="A103" s="216">
        <v>45629</v>
      </c>
      <c r="B103" s="215">
        <v>30030207</v>
      </c>
      <c r="C103" s="215" t="s">
        <v>433</v>
      </c>
      <c r="D103" s="215">
        <v>0.5</v>
      </c>
      <c r="E103" s="165"/>
      <c r="F103" s="155"/>
    </row>
    <row r="104" spans="1:6" ht="16.5" thickBot="1" x14ac:dyDescent="0.3">
      <c r="A104" s="214" t="s">
        <v>193</v>
      </c>
      <c r="B104" s="214"/>
      <c r="C104" s="214"/>
      <c r="D104" s="213">
        <v>301334399.29000002</v>
      </c>
      <c r="E104" s="168"/>
      <c r="F104" s="155"/>
    </row>
    <row r="105" spans="1:6" ht="16.5" thickTop="1" x14ac:dyDescent="0.25">
      <c r="A105" s="192"/>
      <c r="B105" s="212"/>
      <c r="C105" s="212"/>
      <c r="D105" s="211"/>
      <c r="E105" s="210"/>
      <c r="F105" s="155"/>
    </row>
    <row r="106" spans="1:6" ht="16.5" x14ac:dyDescent="0.25">
      <c r="A106" s="209" t="s">
        <v>430</v>
      </c>
      <c r="B106" s="209"/>
      <c r="C106" s="209"/>
      <c r="D106" s="209"/>
      <c r="E106" s="208"/>
      <c r="F106" s="155"/>
    </row>
    <row r="107" spans="1:6" ht="16.5" x14ac:dyDescent="0.25">
      <c r="A107" s="207" t="s">
        <v>429</v>
      </c>
      <c r="B107" s="207"/>
      <c r="C107" s="207"/>
      <c r="D107" s="207"/>
      <c r="E107" s="206"/>
      <c r="F107" s="155"/>
    </row>
    <row r="108" spans="1:6" ht="16.5" x14ac:dyDescent="0.25">
      <c r="A108" s="209" t="s">
        <v>432</v>
      </c>
      <c r="B108" s="209"/>
      <c r="C108" s="209"/>
      <c r="D108" s="209"/>
      <c r="E108" s="208"/>
      <c r="F108" s="155"/>
    </row>
    <row r="109" spans="1:6" ht="16.5" x14ac:dyDescent="0.25">
      <c r="A109" s="207" t="s">
        <v>431</v>
      </c>
      <c r="B109" s="207"/>
      <c r="C109" s="207"/>
      <c r="D109" s="207"/>
      <c r="E109" s="206"/>
      <c r="F109" s="155"/>
    </row>
    <row r="110" spans="1:6" ht="15.75" x14ac:dyDescent="0.25">
      <c r="A110" s="192"/>
      <c r="B110" s="205"/>
      <c r="C110" s="204"/>
      <c r="D110" s="203"/>
      <c r="E110" s="168"/>
      <c r="F110" s="155"/>
    </row>
    <row r="111" spans="1:6" ht="15.75" x14ac:dyDescent="0.25">
      <c r="A111" s="202" t="s">
        <v>178</v>
      </c>
      <c r="B111" s="202" t="s">
        <v>187</v>
      </c>
      <c r="C111" s="202" t="s">
        <v>176</v>
      </c>
      <c r="D111" s="201" t="s">
        <v>185</v>
      </c>
      <c r="E111" s="168"/>
      <c r="F111" s="155"/>
    </row>
    <row r="112" spans="1:6" ht="15.75" x14ac:dyDescent="0.25">
      <c r="A112" s="200">
        <v>45629</v>
      </c>
      <c r="B112" s="199">
        <v>4524000025078</v>
      </c>
      <c r="C112" s="199" t="s">
        <v>190</v>
      </c>
      <c r="D112" s="198">
        <v>1061474.5</v>
      </c>
      <c r="E112" s="168"/>
      <c r="F112" s="155"/>
    </row>
    <row r="113" spans="1:6" ht="15.75" x14ac:dyDescent="0.25">
      <c r="A113" s="200">
        <v>45636</v>
      </c>
      <c r="B113" s="199">
        <v>4524000045816</v>
      </c>
      <c r="C113" s="199" t="s">
        <v>190</v>
      </c>
      <c r="D113" s="198">
        <v>261128.5</v>
      </c>
      <c r="E113" s="168"/>
      <c r="F113" s="155"/>
    </row>
    <row r="114" spans="1:6" ht="15.75" x14ac:dyDescent="0.25">
      <c r="A114" s="200">
        <v>45639</v>
      </c>
      <c r="B114" s="199">
        <v>4524000020513</v>
      </c>
      <c r="C114" s="199" t="s">
        <v>190</v>
      </c>
      <c r="D114" s="198">
        <v>13242</v>
      </c>
      <c r="E114" s="168"/>
      <c r="F114" s="155"/>
    </row>
    <row r="115" spans="1:6" ht="15.75" x14ac:dyDescent="0.25">
      <c r="A115" s="200">
        <v>45645</v>
      </c>
      <c r="B115" s="199">
        <v>4524000055228</v>
      </c>
      <c r="C115" s="199" t="s">
        <v>190</v>
      </c>
      <c r="D115" s="198">
        <v>227246</v>
      </c>
      <c r="E115" s="168"/>
      <c r="F115" s="155"/>
    </row>
    <row r="116" spans="1:6" ht="15.75" x14ac:dyDescent="0.25">
      <c r="A116" s="200">
        <v>45649</v>
      </c>
      <c r="B116" s="199">
        <v>4524000030813</v>
      </c>
      <c r="C116" s="199" t="s">
        <v>190</v>
      </c>
      <c r="D116" s="198">
        <v>261830</v>
      </c>
      <c r="E116" s="168"/>
      <c r="F116" s="155"/>
    </row>
    <row r="117" spans="1:6" ht="16.5" thickBot="1" x14ac:dyDescent="0.3">
      <c r="A117" s="197"/>
      <c r="B117" s="196"/>
      <c r="C117" s="195" t="s">
        <v>193</v>
      </c>
      <c r="D117" s="194">
        <v>1824921</v>
      </c>
      <c r="E117" s="168"/>
      <c r="F117" s="155"/>
    </row>
    <row r="118" spans="1:6" ht="16.5" thickTop="1" x14ac:dyDescent="0.25">
      <c r="A118" s="192"/>
      <c r="B118" s="193"/>
      <c r="C118" s="193"/>
      <c r="D118" s="192"/>
      <c r="E118" s="168"/>
      <c r="F118" s="155"/>
    </row>
    <row r="119" spans="1:6" ht="18.75" x14ac:dyDescent="0.3">
      <c r="A119" s="191"/>
      <c r="B119" s="167"/>
      <c r="C119" s="167"/>
      <c r="D119" s="167"/>
      <c r="E119" s="190"/>
      <c r="F119" s="155"/>
    </row>
    <row r="120" spans="1:6" ht="16.5" x14ac:dyDescent="0.25">
      <c r="A120" s="188" t="s">
        <v>430</v>
      </c>
      <c r="B120" s="188"/>
      <c r="C120" s="188"/>
      <c r="D120" s="188"/>
      <c r="E120" s="187"/>
      <c r="F120" s="155"/>
    </row>
    <row r="121" spans="1:6" ht="16.5" x14ac:dyDescent="0.25">
      <c r="A121" s="188" t="s">
        <v>429</v>
      </c>
      <c r="B121" s="188"/>
      <c r="C121" s="188"/>
      <c r="D121" s="188"/>
      <c r="E121" s="187"/>
      <c r="F121" s="155"/>
    </row>
    <row r="122" spans="1:6" ht="16.5" x14ac:dyDescent="0.25">
      <c r="A122" s="189">
        <v>45627</v>
      </c>
      <c r="B122" s="189"/>
      <c r="C122" s="189"/>
      <c r="D122" s="189"/>
      <c r="E122" s="187"/>
      <c r="F122" s="155"/>
    </row>
    <row r="123" spans="1:6" ht="16.5" x14ac:dyDescent="0.25">
      <c r="A123" s="188" t="s">
        <v>428</v>
      </c>
      <c r="B123" s="188"/>
      <c r="C123" s="188"/>
      <c r="D123" s="188"/>
      <c r="E123" s="187"/>
      <c r="F123" s="155"/>
    </row>
    <row r="124" spans="1:6" ht="16.5" x14ac:dyDescent="0.25">
      <c r="A124" s="176"/>
      <c r="B124" s="176"/>
      <c r="C124" s="186"/>
      <c r="D124" s="186"/>
      <c r="E124" s="177"/>
      <c r="F124" s="155"/>
    </row>
    <row r="125" spans="1:6" ht="16.5" x14ac:dyDescent="0.25">
      <c r="A125" s="185" t="s">
        <v>178</v>
      </c>
      <c r="B125" s="185" t="s">
        <v>187</v>
      </c>
      <c r="C125" s="184" t="s">
        <v>176</v>
      </c>
      <c r="D125" s="183" t="s">
        <v>185</v>
      </c>
      <c r="E125" s="177"/>
      <c r="F125" s="155"/>
    </row>
    <row r="126" spans="1:6" ht="16.5" x14ac:dyDescent="0.25">
      <c r="A126" s="182">
        <v>45656</v>
      </c>
      <c r="B126" s="181" t="s">
        <v>427</v>
      </c>
      <c r="C126" s="180" t="s">
        <v>426</v>
      </c>
      <c r="D126" s="179">
        <v>75</v>
      </c>
      <c r="E126" s="177"/>
      <c r="F126" s="155"/>
    </row>
    <row r="127" spans="1:6" ht="17.25" thickBot="1" x14ac:dyDescent="0.3">
      <c r="A127" s="176"/>
      <c r="B127" s="176"/>
      <c r="C127" s="178" t="s">
        <v>193</v>
      </c>
      <c r="D127" s="178">
        <v>75</v>
      </c>
      <c r="E127" s="177"/>
      <c r="F127" s="155"/>
    </row>
    <row r="128" spans="1:6" ht="17.25" thickTop="1" x14ac:dyDescent="0.25">
      <c r="A128" s="164"/>
      <c r="B128" s="164"/>
      <c r="C128" s="176"/>
      <c r="D128" s="176"/>
      <c r="E128" s="175"/>
      <c r="F128" s="155"/>
    </row>
    <row r="129" spans="1:6" ht="17.25" thickBot="1" x14ac:dyDescent="0.3">
      <c r="A129" s="172"/>
      <c r="B129" s="174"/>
      <c r="C129" s="173"/>
      <c r="D129" s="173"/>
      <c r="E129" s="173"/>
      <c r="F129" s="155"/>
    </row>
    <row r="130" spans="1:6" ht="24" thickBot="1" x14ac:dyDescent="0.3">
      <c r="A130" s="172"/>
      <c r="B130" s="171" t="s">
        <v>425</v>
      </c>
      <c r="C130" s="170"/>
      <c r="D130" s="169">
        <v>303159395.29000002</v>
      </c>
      <c r="E130" s="168"/>
      <c r="F130" s="155"/>
    </row>
    <row r="131" spans="1:6" ht="15.75" x14ac:dyDescent="0.25">
      <c r="A131" s="167"/>
      <c r="B131" s="167"/>
      <c r="C131" s="167"/>
      <c r="D131" s="166"/>
      <c r="E131" s="162"/>
      <c r="F131" s="155"/>
    </row>
    <row r="132" spans="1:6" ht="15.75" x14ac:dyDescent="0.25">
      <c r="A132" s="165"/>
      <c r="B132" s="165"/>
      <c r="C132" s="164"/>
      <c r="D132" s="163"/>
      <c r="E132" s="162"/>
      <c r="F132" s="155"/>
    </row>
    <row r="142" spans="1:6" ht="15.75" x14ac:dyDescent="0.25">
      <c r="A142" s="91" t="s">
        <v>197</v>
      </c>
      <c r="B142" s="91"/>
      <c r="C142" s="91"/>
      <c r="D142" s="91"/>
    </row>
    <row r="143" spans="1:6" ht="15.75" x14ac:dyDescent="0.25">
      <c r="A143" s="91" t="s">
        <v>424</v>
      </c>
      <c r="B143" s="91"/>
      <c r="C143" s="91"/>
      <c r="D143" s="91"/>
    </row>
    <row r="144" spans="1:6" ht="15.75" thickBot="1" x14ac:dyDescent="0.3"/>
    <row r="145" spans="1:6" ht="15.75" x14ac:dyDescent="0.25">
      <c r="A145" s="118" t="s">
        <v>178</v>
      </c>
      <c r="B145" s="118" t="s">
        <v>187</v>
      </c>
      <c r="C145" s="161" t="s">
        <v>186</v>
      </c>
      <c r="D145" s="118" t="s">
        <v>185</v>
      </c>
      <c r="E145" s="101"/>
    </row>
    <row r="146" spans="1:6" ht="15.75" x14ac:dyDescent="0.25">
      <c r="A146" s="114">
        <v>45628</v>
      </c>
      <c r="B146" s="133" t="s">
        <v>423</v>
      </c>
      <c r="C146" s="94" t="s">
        <v>200</v>
      </c>
      <c r="D146" s="106">
        <v>195378.85</v>
      </c>
      <c r="E146" s="101"/>
    </row>
    <row r="147" spans="1:6" ht="15.75" x14ac:dyDescent="0.25">
      <c r="A147" s="114">
        <v>45628</v>
      </c>
      <c r="B147" s="133" t="s">
        <v>422</v>
      </c>
      <c r="C147" s="160" t="s">
        <v>200</v>
      </c>
      <c r="D147" s="131">
        <v>8705638.6600000001</v>
      </c>
      <c r="E147" s="101"/>
    </row>
    <row r="148" spans="1:6" ht="15.75" x14ac:dyDescent="0.25">
      <c r="A148" s="114">
        <v>45628</v>
      </c>
      <c r="B148" s="133" t="s">
        <v>421</v>
      </c>
      <c r="C148" s="160" t="s">
        <v>200</v>
      </c>
      <c r="D148" s="131">
        <v>3756324.1</v>
      </c>
      <c r="E148" s="101"/>
    </row>
    <row r="149" spans="1:6" ht="15.75" x14ac:dyDescent="0.25">
      <c r="A149" s="114">
        <v>45628</v>
      </c>
      <c r="B149" s="133" t="s">
        <v>420</v>
      </c>
      <c r="C149" s="160" t="s">
        <v>200</v>
      </c>
      <c r="D149" s="131">
        <v>9943</v>
      </c>
      <c r="E149" s="101"/>
    </row>
    <row r="150" spans="1:6" ht="15.75" x14ac:dyDescent="0.25">
      <c r="A150" s="114">
        <v>45628</v>
      </c>
      <c r="B150" s="133" t="s">
        <v>419</v>
      </c>
      <c r="C150" s="160" t="s">
        <v>200</v>
      </c>
      <c r="D150" s="131">
        <v>12310</v>
      </c>
      <c r="E150" s="101"/>
    </row>
    <row r="151" spans="1:6" ht="15.75" x14ac:dyDescent="0.25">
      <c r="A151" s="114">
        <v>45628</v>
      </c>
      <c r="B151" s="133" t="s">
        <v>418</v>
      </c>
      <c r="C151" s="160" t="s">
        <v>200</v>
      </c>
      <c r="D151" s="131">
        <v>13104</v>
      </c>
      <c r="E151" s="101"/>
    </row>
    <row r="152" spans="1:6" ht="15.75" x14ac:dyDescent="0.25">
      <c r="A152" s="114">
        <v>45628</v>
      </c>
      <c r="B152" s="133" t="s">
        <v>417</v>
      </c>
      <c r="C152" s="160" t="s">
        <v>200</v>
      </c>
      <c r="D152" s="131">
        <v>72760.5</v>
      </c>
      <c r="E152" s="101"/>
    </row>
    <row r="153" spans="1:6" ht="15.75" x14ac:dyDescent="0.25">
      <c r="A153" s="114">
        <v>45628</v>
      </c>
      <c r="B153" s="133" t="s">
        <v>416</v>
      </c>
      <c r="C153" s="160" t="s">
        <v>231</v>
      </c>
      <c r="D153" s="131">
        <v>1520</v>
      </c>
      <c r="E153" s="101"/>
    </row>
    <row r="154" spans="1:6" ht="15.75" x14ac:dyDescent="0.25">
      <c r="A154" s="114">
        <v>45628</v>
      </c>
      <c r="B154" s="133" t="s">
        <v>415</v>
      </c>
      <c r="C154" s="160" t="s">
        <v>204</v>
      </c>
      <c r="D154" s="131">
        <v>13340</v>
      </c>
      <c r="E154" s="101"/>
    </row>
    <row r="155" spans="1:6" ht="15.75" x14ac:dyDescent="0.25">
      <c r="A155" s="114">
        <v>45628</v>
      </c>
      <c r="B155" s="133" t="s">
        <v>414</v>
      </c>
      <c r="C155" s="160" t="s">
        <v>206</v>
      </c>
      <c r="D155" s="131">
        <v>4970</v>
      </c>
      <c r="E155" s="101"/>
    </row>
    <row r="156" spans="1:6" ht="15.75" x14ac:dyDescent="0.25">
      <c r="A156" s="114">
        <v>45628</v>
      </c>
      <c r="B156" s="133" t="s">
        <v>413</v>
      </c>
      <c r="C156" s="160" t="s">
        <v>219</v>
      </c>
      <c r="D156" s="137">
        <v>225</v>
      </c>
      <c r="E156" s="101"/>
    </row>
    <row r="157" spans="1:6" ht="15.75" x14ac:dyDescent="0.25">
      <c r="A157" s="114">
        <v>45629</v>
      </c>
      <c r="B157" s="133" t="s">
        <v>412</v>
      </c>
      <c r="C157" s="160" t="s">
        <v>376</v>
      </c>
      <c r="D157" s="131">
        <v>22300</v>
      </c>
      <c r="E157" s="101"/>
    </row>
    <row r="158" spans="1:6" ht="15.75" x14ac:dyDescent="0.25">
      <c r="A158" s="157">
        <v>45629</v>
      </c>
      <c r="B158" s="133" t="s">
        <v>411</v>
      </c>
      <c r="C158" s="160" t="s">
        <v>210</v>
      </c>
      <c r="D158" s="137">
        <v>200</v>
      </c>
      <c r="E158" s="101"/>
      <c r="F158" s="155"/>
    </row>
    <row r="159" spans="1:6" ht="15.75" x14ac:dyDescent="0.25">
      <c r="A159" s="114">
        <v>45629</v>
      </c>
      <c r="B159" s="133" t="s">
        <v>410</v>
      </c>
      <c r="C159" s="160" t="s">
        <v>200</v>
      </c>
      <c r="D159" s="131">
        <v>8780</v>
      </c>
      <c r="E159" s="101"/>
      <c r="F159" s="155"/>
    </row>
    <row r="160" spans="1:6" ht="15.75" x14ac:dyDescent="0.25">
      <c r="A160" s="114">
        <v>45629</v>
      </c>
      <c r="B160" s="133" t="s">
        <v>409</v>
      </c>
      <c r="C160" s="132" t="s">
        <v>200</v>
      </c>
      <c r="D160" s="131">
        <v>13680</v>
      </c>
      <c r="E160" s="101"/>
      <c r="F160" s="155"/>
    </row>
    <row r="161" spans="1:6" ht="15.75" x14ac:dyDescent="0.25">
      <c r="A161" s="157">
        <v>45629</v>
      </c>
      <c r="B161" s="133" t="s">
        <v>408</v>
      </c>
      <c r="C161" s="132" t="s">
        <v>210</v>
      </c>
      <c r="D161" s="131">
        <v>55334.94</v>
      </c>
      <c r="E161" s="101"/>
      <c r="F161" s="155"/>
    </row>
    <row r="162" spans="1:6" ht="15.75" x14ac:dyDescent="0.25">
      <c r="A162" s="114">
        <v>45629</v>
      </c>
      <c r="B162" s="133" t="s">
        <v>407</v>
      </c>
      <c r="C162" s="160" t="s">
        <v>212</v>
      </c>
      <c r="D162" s="137">
        <v>300</v>
      </c>
      <c r="E162" s="101"/>
      <c r="F162" s="155"/>
    </row>
    <row r="163" spans="1:6" ht="15.75" x14ac:dyDescent="0.25">
      <c r="A163" s="114">
        <v>45629</v>
      </c>
      <c r="B163" s="133" t="s">
        <v>406</v>
      </c>
      <c r="C163" s="160" t="s">
        <v>233</v>
      </c>
      <c r="D163" s="131">
        <v>3610</v>
      </c>
      <c r="E163" s="101"/>
      <c r="F163" s="155"/>
    </row>
    <row r="164" spans="1:6" ht="15.75" x14ac:dyDescent="0.25">
      <c r="A164" s="114">
        <v>45630</v>
      </c>
      <c r="B164" s="133" t="s">
        <v>405</v>
      </c>
      <c r="C164" s="160" t="s">
        <v>376</v>
      </c>
      <c r="D164" s="131">
        <v>89433</v>
      </c>
      <c r="E164" s="101"/>
      <c r="F164" s="155"/>
    </row>
    <row r="165" spans="1:6" ht="15.75" x14ac:dyDescent="0.25">
      <c r="A165" s="114">
        <v>45630</v>
      </c>
      <c r="B165" s="133" t="s">
        <v>404</v>
      </c>
      <c r="C165" s="160" t="s">
        <v>376</v>
      </c>
      <c r="D165" s="131">
        <v>60850</v>
      </c>
      <c r="E165" s="101"/>
      <c r="F165" s="155"/>
    </row>
    <row r="166" spans="1:6" ht="15.75" x14ac:dyDescent="0.25">
      <c r="A166" s="114">
        <v>45630</v>
      </c>
      <c r="B166" s="133" t="s">
        <v>403</v>
      </c>
      <c r="C166" s="160" t="s">
        <v>200</v>
      </c>
      <c r="D166" s="131">
        <v>247200.94</v>
      </c>
      <c r="E166" s="101"/>
      <c r="F166" s="155"/>
    </row>
    <row r="167" spans="1:6" ht="15.75" x14ac:dyDescent="0.25">
      <c r="A167" s="114">
        <v>45630</v>
      </c>
      <c r="B167" s="133" t="s">
        <v>402</v>
      </c>
      <c r="C167" s="160" t="s">
        <v>200</v>
      </c>
      <c r="D167" s="131">
        <v>93095.1</v>
      </c>
      <c r="E167" s="101"/>
      <c r="F167" s="155"/>
    </row>
    <row r="168" spans="1:6" ht="15.75" x14ac:dyDescent="0.25">
      <c r="A168" s="157">
        <v>45630</v>
      </c>
      <c r="B168" s="133" t="s">
        <v>401</v>
      </c>
      <c r="C168" s="160" t="s">
        <v>210</v>
      </c>
      <c r="D168" s="131">
        <v>2276</v>
      </c>
      <c r="E168" s="101"/>
      <c r="F168" s="155"/>
    </row>
    <row r="169" spans="1:6" ht="15.75" x14ac:dyDescent="0.25">
      <c r="A169" s="157">
        <v>45630</v>
      </c>
      <c r="B169" s="160" t="s">
        <v>400</v>
      </c>
      <c r="C169" s="160" t="s">
        <v>210</v>
      </c>
      <c r="D169" s="131">
        <v>22344.81</v>
      </c>
      <c r="E169" s="101"/>
      <c r="F169" s="155"/>
    </row>
    <row r="170" spans="1:6" ht="15.75" x14ac:dyDescent="0.25">
      <c r="A170" s="114">
        <v>45630</v>
      </c>
      <c r="B170" s="133" t="s">
        <v>399</v>
      </c>
      <c r="C170" s="160" t="s">
        <v>331</v>
      </c>
      <c r="D170" s="131">
        <v>66480</v>
      </c>
      <c r="E170" s="101"/>
      <c r="F170" s="155"/>
    </row>
    <row r="171" spans="1:6" ht="15.75" x14ac:dyDescent="0.25">
      <c r="A171" s="114">
        <v>45630</v>
      </c>
      <c r="B171" s="133" t="s">
        <v>398</v>
      </c>
      <c r="C171" s="160" t="s">
        <v>200</v>
      </c>
      <c r="D171" s="131">
        <v>12294</v>
      </c>
      <c r="E171" s="101"/>
      <c r="F171" s="155"/>
    </row>
    <row r="172" spans="1:6" ht="15.75" x14ac:dyDescent="0.25">
      <c r="A172" s="114">
        <v>45630</v>
      </c>
      <c r="B172" s="133" t="s">
        <v>397</v>
      </c>
      <c r="C172" s="160" t="s">
        <v>200</v>
      </c>
      <c r="D172" s="131">
        <v>9679</v>
      </c>
      <c r="E172" s="101"/>
      <c r="F172" s="155"/>
    </row>
    <row r="173" spans="1:6" ht="15.75" x14ac:dyDescent="0.25">
      <c r="A173" s="114">
        <v>45630</v>
      </c>
      <c r="B173" s="133">
        <v>23481402</v>
      </c>
      <c r="C173" s="160" t="s">
        <v>200</v>
      </c>
      <c r="D173" s="131">
        <v>24010.81</v>
      </c>
      <c r="E173" s="101"/>
      <c r="F173" s="155"/>
    </row>
    <row r="174" spans="1:6" ht="15.75" x14ac:dyDescent="0.25">
      <c r="A174" s="114">
        <v>45630</v>
      </c>
      <c r="B174" s="133">
        <v>23481408</v>
      </c>
      <c r="C174" s="160" t="s">
        <v>200</v>
      </c>
      <c r="D174" s="131">
        <v>29027.68</v>
      </c>
      <c r="E174" s="101"/>
      <c r="F174" s="155"/>
    </row>
    <row r="175" spans="1:6" ht="15.75" x14ac:dyDescent="0.25">
      <c r="A175" s="114">
        <v>45630</v>
      </c>
      <c r="B175" s="133">
        <v>23481401</v>
      </c>
      <c r="C175" s="160" t="s">
        <v>200</v>
      </c>
      <c r="D175" s="131">
        <v>42069.24</v>
      </c>
      <c r="E175" s="101"/>
      <c r="F175" s="155"/>
    </row>
    <row r="176" spans="1:6" ht="15.75" x14ac:dyDescent="0.25">
      <c r="A176" s="114">
        <v>45630</v>
      </c>
      <c r="B176" s="133" t="s">
        <v>396</v>
      </c>
      <c r="C176" s="160" t="s">
        <v>376</v>
      </c>
      <c r="D176" s="131">
        <v>92885</v>
      </c>
      <c r="E176" s="101"/>
      <c r="F176" s="155"/>
    </row>
    <row r="177" spans="1:6" ht="15.75" x14ac:dyDescent="0.25">
      <c r="A177" s="157">
        <v>45631</v>
      </c>
      <c r="B177" s="133" t="s">
        <v>395</v>
      </c>
      <c r="C177" s="160" t="s">
        <v>212</v>
      </c>
      <c r="D177" s="131">
        <v>1500</v>
      </c>
      <c r="E177" s="101"/>
      <c r="F177" s="155"/>
    </row>
    <row r="178" spans="1:6" ht="15.75" x14ac:dyDescent="0.25">
      <c r="A178" s="157">
        <v>45631</v>
      </c>
      <c r="B178" s="133" t="s">
        <v>394</v>
      </c>
      <c r="C178" s="160" t="s">
        <v>206</v>
      </c>
      <c r="D178" s="131">
        <v>2350</v>
      </c>
      <c r="E178" s="101"/>
      <c r="F178" s="155"/>
    </row>
    <row r="179" spans="1:6" ht="15.75" x14ac:dyDescent="0.25">
      <c r="A179" s="157">
        <v>45631</v>
      </c>
      <c r="B179" s="133" t="s">
        <v>393</v>
      </c>
      <c r="C179" s="160" t="s">
        <v>206</v>
      </c>
      <c r="D179" s="131">
        <v>9564</v>
      </c>
      <c r="E179" s="101"/>
      <c r="F179" s="155"/>
    </row>
    <row r="180" spans="1:6" ht="15.75" x14ac:dyDescent="0.25">
      <c r="A180" s="157">
        <v>45631</v>
      </c>
      <c r="B180" s="133" t="s">
        <v>392</v>
      </c>
      <c r="C180" s="160" t="s">
        <v>219</v>
      </c>
      <c r="D180" s="137">
        <v>225</v>
      </c>
      <c r="E180" s="101"/>
      <c r="F180" s="155"/>
    </row>
    <row r="181" spans="1:6" ht="15.75" x14ac:dyDescent="0.25">
      <c r="A181" s="157">
        <v>45631</v>
      </c>
      <c r="B181" s="133" t="s">
        <v>391</v>
      </c>
      <c r="C181" s="160" t="s">
        <v>210</v>
      </c>
      <c r="D181" s="131">
        <v>7213</v>
      </c>
      <c r="E181" s="101"/>
      <c r="F181" s="155"/>
    </row>
    <row r="182" spans="1:6" ht="15.75" x14ac:dyDescent="0.25">
      <c r="A182" s="157">
        <v>45631</v>
      </c>
      <c r="B182" s="133" t="s">
        <v>390</v>
      </c>
      <c r="C182" s="160" t="s">
        <v>246</v>
      </c>
      <c r="D182" s="131">
        <v>1545</v>
      </c>
      <c r="E182" s="101"/>
      <c r="F182" s="155"/>
    </row>
    <row r="183" spans="1:6" ht="15.75" x14ac:dyDescent="0.25">
      <c r="A183" s="157">
        <v>45631</v>
      </c>
      <c r="B183" s="133" t="s">
        <v>389</v>
      </c>
      <c r="C183" s="160" t="s">
        <v>200</v>
      </c>
      <c r="D183" s="131">
        <v>9455</v>
      </c>
      <c r="E183" s="101"/>
      <c r="F183" s="155"/>
    </row>
    <row r="184" spans="1:6" ht="15.75" x14ac:dyDescent="0.25">
      <c r="A184" s="157">
        <v>45631</v>
      </c>
      <c r="B184" s="133" t="s">
        <v>388</v>
      </c>
      <c r="C184" s="160" t="s">
        <v>200</v>
      </c>
      <c r="D184" s="131">
        <v>12496</v>
      </c>
      <c r="E184" s="101"/>
      <c r="F184" s="155"/>
    </row>
    <row r="185" spans="1:6" ht="15.75" x14ac:dyDescent="0.25">
      <c r="A185" s="157">
        <v>45631</v>
      </c>
      <c r="B185" s="160" t="s">
        <v>387</v>
      </c>
      <c r="C185" s="160" t="s">
        <v>206</v>
      </c>
      <c r="D185" s="131">
        <v>4766</v>
      </c>
      <c r="E185" s="101"/>
      <c r="F185" s="155"/>
    </row>
    <row r="186" spans="1:6" ht="15.75" x14ac:dyDescent="0.25">
      <c r="A186" s="157">
        <v>45632</v>
      </c>
      <c r="B186" s="160">
        <v>139717</v>
      </c>
      <c r="C186" s="160" t="s">
        <v>200</v>
      </c>
      <c r="D186" s="137">
        <v>500</v>
      </c>
      <c r="E186" s="101"/>
      <c r="F186" s="155"/>
    </row>
    <row r="187" spans="1:6" ht="15.75" x14ac:dyDescent="0.25">
      <c r="A187" s="157">
        <v>45632</v>
      </c>
      <c r="B187" s="133" t="s">
        <v>386</v>
      </c>
      <c r="C187" s="160" t="s">
        <v>376</v>
      </c>
      <c r="D187" s="131">
        <v>32285</v>
      </c>
      <c r="E187" s="101"/>
      <c r="F187" s="155"/>
    </row>
    <row r="188" spans="1:6" ht="15.75" x14ac:dyDescent="0.25">
      <c r="A188" s="157">
        <v>45632</v>
      </c>
      <c r="B188" s="160" t="s">
        <v>385</v>
      </c>
      <c r="C188" s="160" t="s">
        <v>210</v>
      </c>
      <c r="D188" s="131">
        <v>49149</v>
      </c>
      <c r="E188" s="101"/>
      <c r="F188" s="155"/>
    </row>
    <row r="189" spans="1:6" ht="15.75" x14ac:dyDescent="0.25">
      <c r="A189" s="157">
        <v>45632</v>
      </c>
      <c r="B189" s="160" t="s">
        <v>384</v>
      </c>
      <c r="C189" s="159" t="s">
        <v>210</v>
      </c>
      <c r="D189" s="158">
        <v>6371</v>
      </c>
      <c r="E189" s="101"/>
      <c r="F189" s="155"/>
    </row>
    <row r="190" spans="1:6" ht="15.75" x14ac:dyDescent="0.25">
      <c r="A190" s="157">
        <v>45632</v>
      </c>
      <c r="B190" s="133" t="s">
        <v>383</v>
      </c>
      <c r="C190" s="132" t="s">
        <v>246</v>
      </c>
      <c r="D190" s="131">
        <v>1812</v>
      </c>
      <c r="E190" s="101"/>
      <c r="F190" s="155"/>
    </row>
    <row r="191" spans="1:6" ht="15.75" x14ac:dyDescent="0.25">
      <c r="A191" s="157">
        <v>45632</v>
      </c>
      <c r="B191" s="133">
        <v>127655</v>
      </c>
      <c r="C191" s="132" t="s">
        <v>200</v>
      </c>
      <c r="D191" s="137">
        <v>20</v>
      </c>
      <c r="E191" s="101"/>
      <c r="F191" s="155"/>
    </row>
    <row r="192" spans="1:6" ht="15.75" x14ac:dyDescent="0.25">
      <c r="A192" s="157">
        <v>45632</v>
      </c>
      <c r="B192" s="133" t="s">
        <v>382</v>
      </c>
      <c r="C192" s="132" t="s">
        <v>210</v>
      </c>
      <c r="D192" s="131">
        <v>65593.83</v>
      </c>
      <c r="E192" s="101"/>
      <c r="F192" s="155"/>
    </row>
    <row r="193" spans="1:6" ht="15.75" x14ac:dyDescent="0.25">
      <c r="A193" s="157">
        <v>45635</v>
      </c>
      <c r="B193" s="156" t="s">
        <v>381</v>
      </c>
      <c r="C193" s="132" t="s">
        <v>376</v>
      </c>
      <c r="D193" s="131">
        <v>22355</v>
      </c>
      <c r="E193" s="101"/>
      <c r="F193" s="155"/>
    </row>
    <row r="194" spans="1:6" ht="15.75" x14ac:dyDescent="0.25">
      <c r="A194" s="151">
        <v>45635</v>
      </c>
      <c r="B194" s="133" t="s">
        <v>380</v>
      </c>
      <c r="C194" s="132" t="s">
        <v>200</v>
      </c>
      <c r="D194" s="131">
        <v>2426583.58</v>
      </c>
      <c r="E194" s="101"/>
      <c r="F194" s="155"/>
    </row>
    <row r="195" spans="1:6" ht="15.75" x14ac:dyDescent="0.25">
      <c r="A195" s="151">
        <v>45635</v>
      </c>
      <c r="B195" s="133" t="s">
        <v>379</v>
      </c>
      <c r="C195" s="132" t="s">
        <v>200</v>
      </c>
      <c r="D195" s="131">
        <v>10312365.609999999</v>
      </c>
      <c r="E195" s="101"/>
      <c r="F195" s="155"/>
    </row>
    <row r="196" spans="1:6" ht="15.75" x14ac:dyDescent="0.25">
      <c r="A196" s="151">
        <v>45635</v>
      </c>
      <c r="B196" s="133" t="s">
        <v>378</v>
      </c>
      <c r="C196" s="132" t="s">
        <v>200</v>
      </c>
      <c r="D196" s="131">
        <v>185652</v>
      </c>
      <c r="E196" s="101"/>
      <c r="F196" s="155"/>
    </row>
    <row r="197" spans="1:6" ht="15.75" x14ac:dyDescent="0.25">
      <c r="A197" s="151">
        <v>45635</v>
      </c>
      <c r="B197" s="133" t="s">
        <v>377</v>
      </c>
      <c r="C197" s="132" t="s">
        <v>376</v>
      </c>
      <c r="D197" s="131">
        <v>42150</v>
      </c>
      <c r="E197" s="101"/>
      <c r="F197" s="155"/>
    </row>
    <row r="198" spans="1:6" ht="15.75" x14ac:dyDescent="0.25">
      <c r="A198" s="151">
        <v>45635</v>
      </c>
      <c r="B198" s="133" t="s">
        <v>375</v>
      </c>
      <c r="C198" s="132" t="s">
        <v>210</v>
      </c>
      <c r="D198" s="131">
        <v>56343.51</v>
      </c>
      <c r="E198" s="101"/>
      <c r="F198" s="155"/>
    </row>
    <row r="199" spans="1:6" ht="15.75" x14ac:dyDescent="0.25">
      <c r="A199" s="151">
        <v>45635</v>
      </c>
      <c r="B199" s="133" t="s">
        <v>374</v>
      </c>
      <c r="C199" s="132" t="s">
        <v>210</v>
      </c>
      <c r="D199" s="137">
        <v>625</v>
      </c>
      <c r="E199" s="101"/>
      <c r="F199" s="155"/>
    </row>
    <row r="200" spans="1:6" ht="15.75" x14ac:dyDescent="0.25">
      <c r="A200" s="151">
        <v>45635</v>
      </c>
      <c r="B200" s="133" t="s">
        <v>373</v>
      </c>
      <c r="C200" s="132" t="s">
        <v>219</v>
      </c>
      <c r="D200" s="131">
        <v>1320</v>
      </c>
      <c r="E200" s="101"/>
      <c r="F200" s="155"/>
    </row>
    <row r="201" spans="1:6" ht="15.75" x14ac:dyDescent="0.25">
      <c r="A201" s="151">
        <v>45635</v>
      </c>
      <c r="B201" s="133" t="s">
        <v>372</v>
      </c>
      <c r="C201" s="132" t="s">
        <v>200</v>
      </c>
      <c r="D201" s="131">
        <v>13234</v>
      </c>
      <c r="E201" s="101"/>
      <c r="F201" s="155"/>
    </row>
    <row r="202" spans="1:6" ht="15.75" x14ac:dyDescent="0.25">
      <c r="A202" s="151">
        <v>45635</v>
      </c>
      <c r="B202" s="133" t="s">
        <v>371</v>
      </c>
      <c r="C202" s="132" t="s">
        <v>200</v>
      </c>
      <c r="D202" s="131">
        <v>7982</v>
      </c>
      <c r="E202" s="101"/>
      <c r="F202" s="155"/>
    </row>
    <row r="203" spans="1:6" ht="15.75" x14ac:dyDescent="0.25">
      <c r="A203" s="151">
        <v>45635</v>
      </c>
      <c r="B203" s="133" t="s">
        <v>370</v>
      </c>
      <c r="C203" s="132" t="s">
        <v>200</v>
      </c>
      <c r="D203" s="131">
        <v>10455</v>
      </c>
      <c r="E203" s="101"/>
      <c r="F203" s="150"/>
    </row>
    <row r="204" spans="1:6" ht="15.75" x14ac:dyDescent="0.25">
      <c r="A204" s="151">
        <v>45635</v>
      </c>
      <c r="B204" s="133" t="s">
        <v>369</v>
      </c>
      <c r="C204" s="132" t="s">
        <v>200</v>
      </c>
      <c r="D204" s="131">
        <v>9665</v>
      </c>
      <c r="E204" s="101"/>
      <c r="F204" s="150"/>
    </row>
    <row r="205" spans="1:6" ht="15.75" x14ac:dyDescent="0.25">
      <c r="A205" s="151">
        <v>45635</v>
      </c>
      <c r="B205" s="133" t="s">
        <v>368</v>
      </c>
      <c r="C205" s="132" t="s">
        <v>200</v>
      </c>
      <c r="D205" s="131">
        <v>11930</v>
      </c>
      <c r="E205" s="101"/>
      <c r="F205" s="150"/>
    </row>
    <row r="206" spans="1:6" ht="15.75" x14ac:dyDescent="0.25">
      <c r="A206" s="151">
        <v>45635</v>
      </c>
      <c r="B206" s="133" t="s">
        <v>367</v>
      </c>
      <c r="C206" s="132" t="s">
        <v>206</v>
      </c>
      <c r="D206" s="131">
        <v>131505</v>
      </c>
      <c r="E206" s="101"/>
      <c r="F206" s="150"/>
    </row>
    <row r="207" spans="1:6" ht="15.75" x14ac:dyDescent="0.25">
      <c r="A207" s="151">
        <v>45635</v>
      </c>
      <c r="B207" s="133" t="s">
        <v>366</v>
      </c>
      <c r="C207" s="132" t="s">
        <v>206</v>
      </c>
      <c r="D207" s="131">
        <v>6200</v>
      </c>
      <c r="E207" s="101"/>
      <c r="F207" s="150"/>
    </row>
    <row r="208" spans="1:6" ht="15.75" x14ac:dyDescent="0.25">
      <c r="A208" s="151">
        <v>45636</v>
      </c>
      <c r="B208" s="133" t="s">
        <v>365</v>
      </c>
      <c r="C208" s="132" t="s">
        <v>183</v>
      </c>
      <c r="D208" s="131">
        <v>90185</v>
      </c>
      <c r="E208" s="101"/>
      <c r="F208" s="150"/>
    </row>
    <row r="209" spans="1:6" ht="15.75" x14ac:dyDescent="0.25">
      <c r="A209" s="151">
        <v>45636</v>
      </c>
      <c r="B209" s="133" t="s">
        <v>364</v>
      </c>
      <c r="C209" s="132" t="s">
        <v>210</v>
      </c>
      <c r="D209" s="131">
        <v>131105.82999999999</v>
      </c>
      <c r="E209" s="101"/>
      <c r="F209" s="150"/>
    </row>
    <row r="210" spans="1:6" ht="15.75" x14ac:dyDescent="0.25">
      <c r="A210" s="151">
        <v>45636</v>
      </c>
      <c r="B210" s="133" t="s">
        <v>363</v>
      </c>
      <c r="C210" s="132" t="s">
        <v>210</v>
      </c>
      <c r="D210" s="137">
        <v>625</v>
      </c>
      <c r="E210" s="101"/>
      <c r="F210" s="150"/>
    </row>
    <row r="211" spans="1:6" ht="15.75" x14ac:dyDescent="0.25">
      <c r="A211" s="151">
        <v>45636</v>
      </c>
      <c r="B211" s="133" t="s">
        <v>362</v>
      </c>
      <c r="C211" s="132" t="s">
        <v>210</v>
      </c>
      <c r="D211" s="137">
        <v>25</v>
      </c>
      <c r="E211" s="101"/>
      <c r="F211" s="150"/>
    </row>
    <row r="212" spans="1:6" ht="15.75" x14ac:dyDescent="0.25">
      <c r="A212" s="151">
        <v>45636</v>
      </c>
      <c r="B212" s="133" t="s">
        <v>361</v>
      </c>
      <c r="C212" s="132" t="s">
        <v>200</v>
      </c>
      <c r="D212" s="131">
        <v>8800</v>
      </c>
      <c r="E212" s="101"/>
      <c r="F212" s="150"/>
    </row>
    <row r="213" spans="1:6" ht="15.75" x14ac:dyDescent="0.25">
      <c r="A213" s="151">
        <v>45636</v>
      </c>
      <c r="B213" s="133" t="s">
        <v>360</v>
      </c>
      <c r="C213" s="132" t="s">
        <v>212</v>
      </c>
      <c r="D213" s="131">
        <v>2000</v>
      </c>
      <c r="E213" s="101"/>
      <c r="F213" s="150"/>
    </row>
    <row r="214" spans="1:6" ht="15.75" x14ac:dyDescent="0.25">
      <c r="A214" s="151">
        <v>45636</v>
      </c>
      <c r="B214" s="133" t="s">
        <v>359</v>
      </c>
      <c r="C214" s="132" t="s">
        <v>200</v>
      </c>
      <c r="D214" s="131">
        <v>9625</v>
      </c>
      <c r="E214" s="101"/>
      <c r="F214" s="150"/>
    </row>
    <row r="215" spans="1:6" ht="15.75" x14ac:dyDescent="0.25">
      <c r="A215" s="151">
        <v>45636</v>
      </c>
      <c r="B215" s="133" t="s">
        <v>358</v>
      </c>
      <c r="C215" s="132" t="s">
        <v>200</v>
      </c>
      <c r="D215" s="131">
        <v>15530</v>
      </c>
      <c r="E215" s="101"/>
      <c r="F215" s="150"/>
    </row>
    <row r="216" spans="1:6" ht="15.75" x14ac:dyDescent="0.25">
      <c r="A216" s="151">
        <v>45636</v>
      </c>
      <c r="B216" s="133" t="s">
        <v>357</v>
      </c>
      <c r="C216" s="132" t="s">
        <v>233</v>
      </c>
      <c r="D216" s="131">
        <v>3803.14</v>
      </c>
      <c r="E216" s="101"/>
      <c r="F216" s="150"/>
    </row>
    <row r="217" spans="1:6" ht="15.75" x14ac:dyDescent="0.25">
      <c r="A217" s="151">
        <v>45636</v>
      </c>
      <c r="B217" s="133" t="s">
        <v>356</v>
      </c>
      <c r="C217" s="132" t="s">
        <v>206</v>
      </c>
      <c r="D217" s="137">
        <v>150</v>
      </c>
      <c r="E217" s="101"/>
      <c r="F217" s="150"/>
    </row>
    <row r="218" spans="1:6" ht="15.75" x14ac:dyDescent="0.25">
      <c r="A218" s="151">
        <v>45637</v>
      </c>
      <c r="B218" s="133" t="s">
        <v>355</v>
      </c>
      <c r="C218" s="132" t="s">
        <v>183</v>
      </c>
      <c r="D218" s="131">
        <v>312948.98</v>
      </c>
      <c r="E218" s="101"/>
      <c r="F218" s="150"/>
    </row>
    <row r="219" spans="1:6" ht="15.75" x14ac:dyDescent="0.25">
      <c r="A219" s="151">
        <v>45637</v>
      </c>
      <c r="B219" s="133" t="s">
        <v>354</v>
      </c>
      <c r="C219" s="132" t="s">
        <v>183</v>
      </c>
      <c r="D219" s="131">
        <v>292117</v>
      </c>
      <c r="E219" s="101"/>
      <c r="F219" s="150"/>
    </row>
    <row r="220" spans="1:6" ht="15.75" x14ac:dyDescent="0.25">
      <c r="A220" s="151">
        <v>45637</v>
      </c>
      <c r="B220" s="133" t="s">
        <v>353</v>
      </c>
      <c r="C220" s="132" t="s">
        <v>200</v>
      </c>
      <c r="D220" s="131">
        <v>190000.06</v>
      </c>
      <c r="E220" s="101"/>
      <c r="F220" s="150"/>
    </row>
    <row r="221" spans="1:6" ht="15.75" x14ac:dyDescent="0.25">
      <c r="A221" s="151">
        <v>45637</v>
      </c>
      <c r="B221" s="133" t="s">
        <v>352</v>
      </c>
      <c r="C221" s="132" t="s">
        <v>210</v>
      </c>
      <c r="D221" s="131">
        <v>1400</v>
      </c>
      <c r="E221" s="101"/>
      <c r="F221" s="150"/>
    </row>
    <row r="222" spans="1:6" ht="15.75" x14ac:dyDescent="0.25">
      <c r="A222" s="151">
        <v>45637</v>
      </c>
      <c r="B222" s="133" t="s">
        <v>351</v>
      </c>
      <c r="C222" s="132" t="s">
        <v>183</v>
      </c>
      <c r="D222" s="131">
        <v>17133.48</v>
      </c>
      <c r="E222" s="101"/>
      <c r="F222" s="150"/>
    </row>
    <row r="223" spans="1:6" ht="15.75" x14ac:dyDescent="0.25">
      <c r="A223" s="151">
        <v>45637</v>
      </c>
      <c r="B223" s="133" t="s">
        <v>350</v>
      </c>
      <c r="C223" s="132" t="s">
        <v>212</v>
      </c>
      <c r="D223" s="131">
        <v>1200</v>
      </c>
      <c r="E223" s="101"/>
      <c r="F223" s="150"/>
    </row>
    <row r="224" spans="1:6" ht="15.75" x14ac:dyDescent="0.25">
      <c r="A224" s="151">
        <v>45637</v>
      </c>
      <c r="B224" s="133" t="s">
        <v>349</v>
      </c>
      <c r="C224" s="132" t="s">
        <v>200</v>
      </c>
      <c r="D224" s="131">
        <v>9190</v>
      </c>
      <c r="E224" s="101"/>
      <c r="F224" s="150"/>
    </row>
    <row r="225" spans="1:6" ht="15.75" x14ac:dyDescent="0.25">
      <c r="A225" s="151">
        <v>45637</v>
      </c>
      <c r="B225" s="133" t="s">
        <v>348</v>
      </c>
      <c r="C225" s="132" t="s">
        <v>200</v>
      </c>
      <c r="D225" s="131">
        <v>14082</v>
      </c>
      <c r="E225" s="101"/>
      <c r="F225" s="150"/>
    </row>
    <row r="226" spans="1:6" ht="15.75" x14ac:dyDescent="0.25">
      <c r="A226" s="151">
        <v>45637</v>
      </c>
      <c r="B226" s="133" t="s">
        <v>347</v>
      </c>
      <c r="C226" s="132" t="s">
        <v>206</v>
      </c>
      <c r="D226" s="131">
        <v>1206</v>
      </c>
      <c r="E226" s="101"/>
      <c r="F226" s="150"/>
    </row>
    <row r="227" spans="1:6" ht="15.75" x14ac:dyDescent="0.25">
      <c r="A227" s="151">
        <v>45637</v>
      </c>
      <c r="B227" s="133" t="s">
        <v>346</v>
      </c>
      <c r="C227" s="132" t="s">
        <v>242</v>
      </c>
      <c r="D227" s="137">
        <v>929</v>
      </c>
      <c r="E227" s="101"/>
      <c r="F227" s="150"/>
    </row>
    <row r="228" spans="1:6" ht="15.75" x14ac:dyDescent="0.25">
      <c r="A228" s="151">
        <v>45637</v>
      </c>
      <c r="B228" s="133" t="s">
        <v>345</v>
      </c>
      <c r="C228" s="132" t="s">
        <v>183</v>
      </c>
      <c r="D228" s="131">
        <v>6423</v>
      </c>
      <c r="E228" s="101"/>
      <c r="F228" s="150"/>
    </row>
    <row r="229" spans="1:6" ht="15.75" x14ac:dyDescent="0.25">
      <c r="A229" s="151">
        <v>45637</v>
      </c>
      <c r="B229" s="133" t="s">
        <v>344</v>
      </c>
      <c r="C229" s="132" t="s">
        <v>231</v>
      </c>
      <c r="D229" s="131">
        <v>3004</v>
      </c>
      <c r="E229" s="101"/>
      <c r="F229" s="150"/>
    </row>
    <row r="230" spans="1:6" ht="15.75" x14ac:dyDescent="0.25">
      <c r="A230" s="151">
        <v>45637</v>
      </c>
      <c r="B230" s="133" t="s">
        <v>343</v>
      </c>
      <c r="C230" s="132" t="s">
        <v>233</v>
      </c>
      <c r="D230" s="131">
        <v>3600</v>
      </c>
      <c r="E230" s="101"/>
      <c r="F230" s="150"/>
    </row>
    <row r="231" spans="1:6" ht="15.75" x14ac:dyDescent="0.25">
      <c r="A231" s="151">
        <v>45637</v>
      </c>
      <c r="B231" s="133" t="s">
        <v>342</v>
      </c>
      <c r="C231" s="132" t="s">
        <v>244</v>
      </c>
      <c r="D231" s="137">
        <v>85</v>
      </c>
      <c r="E231" s="101"/>
      <c r="F231" s="150"/>
    </row>
    <row r="232" spans="1:6" ht="15.75" x14ac:dyDescent="0.25">
      <c r="A232" s="151">
        <v>45637</v>
      </c>
      <c r="B232" s="133" t="s">
        <v>341</v>
      </c>
      <c r="C232" s="132" t="s">
        <v>206</v>
      </c>
      <c r="D232" s="137">
        <v>255</v>
      </c>
      <c r="E232" s="101"/>
      <c r="F232" s="150"/>
    </row>
    <row r="233" spans="1:6" ht="15.75" x14ac:dyDescent="0.25">
      <c r="A233" s="151">
        <v>45637</v>
      </c>
      <c r="B233" s="133" t="s">
        <v>340</v>
      </c>
      <c r="C233" s="132" t="s">
        <v>183</v>
      </c>
      <c r="D233" s="131">
        <v>17133.48</v>
      </c>
      <c r="E233" s="101"/>
      <c r="F233" s="150"/>
    </row>
    <row r="234" spans="1:6" ht="15.75" x14ac:dyDescent="0.25">
      <c r="A234" s="151">
        <v>45637</v>
      </c>
      <c r="B234" s="133" t="s">
        <v>339</v>
      </c>
      <c r="C234" s="132" t="s">
        <v>183</v>
      </c>
      <c r="D234" s="131">
        <v>16045.64</v>
      </c>
      <c r="E234" s="101"/>
      <c r="F234" s="150"/>
    </row>
    <row r="235" spans="1:6" ht="15.75" x14ac:dyDescent="0.25">
      <c r="A235" s="151">
        <v>45638</v>
      </c>
      <c r="B235" s="133" t="s">
        <v>338</v>
      </c>
      <c r="C235" s="132" t="s">
        <v>183</v>
      </c>
      <c r="D235" s="131">
        <v>87927</v>
      </c>
      <c r="E235" s="101"/>
      <c r="F235" s="150"/>
    </row>
    <row r="236" spans="1:6" ht="15.75" x14ac:dyDescent="0.25">
      <c r="A236" s="151">
        <v>45638</v>
      </c>
      <c r="B236" s="133" t="s">
        <v>337</v>
      </c>
      <c r="C236" s="132" t="s">
        <v>210</v>
      </c>
      <c r="D236" s="137">
        <v>450</v>
      </c>
      <c r="E236" s="101"/>
      <c r="F236" s="150"/>
    </row>
    <row r="237" spans="1:6" ht="15.75" x14ac:dyDescent="0.25">
      <c r="A237" s="151">
        <v>45638</v>
      </c>
      <c r="B237" s="133" t="s">
        <v>336</v>
      </c>
      <c r="C237" s="132" t="s">
        <v>200</v>
      </c>
      <c r="D237" s="131">
        <v>14235</v>
      </c>
      <c r="E237" s="101"/>
      <c r="F237" s="150"/>
    </row>
    <row r="238" spans="1:6" ht="15.75" x14ac:dyDescent="0.25">
      <c r="A238" s="151">
        <v>45638</v>
      </c>
      <c r="B238" s="133" t="s">
        <v>335</v>
      </c>
      <c r="C238" s="132" t="s">
        <v>200</v>
      </c>
      <c r="D238" s="131">
        <v>9462</v>
      </c>
      <c r="E238" s="101"/>
      <c r="F238" s="150"/>
    </row>
    <row r="239" spans="1:6" ht="15.75" x14ac:dyDescent="0.25">
      <c r="A239" s="151">
        <v>45638</v>
      </c>
      <c r="B239" s="133" t="s">
        <v>334</v>
      </c>
      <c r="C239" s="132" t="s">
        <v>204</v>
      </c>
      <c r="D239" s="131">
        <v>17768</v>
      </c>
      <c r="E239" s="101"/>
      <c r="F239" s="150"/>
    </row>
    <row r="240" spans="1:6" ht="15.75" x14ac:dyDescent="0.25">
      <c r="A240" s="151">
        <v>45638</v>
      </c>
      <c r="B240" s="133" t="s">
        <v>333</v>
      </c>
      <c r="C240" s="132" t="s">
        <v>206</v>
      </c>
      <c r="D240" s="131">
        <v>16972</v>
      </c>
      <c r="E240" s="101"/>
      <c r="F240" s="150"/>
    </row>
    <row r="241" spans="1:6" ht="15.75" x14ac:dyDescent="0.25">
      <c r="A241" s="151">
        <v>45638</v>
      </c>
      <c r="B241" s="133" t="s">
        <v>332</v>
      </c>
      <c r="C241" s="132" t="s">
        <v>331</v>
      </c>
      <c r="D241" s="131">
        <v>88640</v>
      </c>
      <c r="E241" s="101"/>
      <c r="F241" s="150"/>
    </row>
    <row r="242" spans="1:6" ht="15.75" x14ac:dyDescent="0.25">
      <c r="A242" s="151">
        <v>45639</v>
      </c>
      <c r="B242" s="133" t="s">
        <v>330</v>
      </c>
      <c r="C242" s="132" t="s">
        <v>183</v>
      </c>
      <c r="D242" s="131">
        <v>92930</v>
      </c>
      <c r="E242" s="101"/>
      <c r="F242" s="150"/>
    </row>
    <row r="243" spans="1:6" ht="15.75" x14ac:dyDescent="0.25">
      <c r="A243" s="151">
        <v>45639</v>
      </c>
      <c r="B243" s="133" t="s">
        <v>329</v>
      </c>
      <c r="C243" s="132" t="s">
        <v>210</v>
      </c>
      <c r="D243" s="137">
        <v>200</v>
      </c>
      <c r="E243" s="101"/>
      <c r="F243" s="150"/>
    </row>
    <row r="244" spans="1:6" ht="15.75" x14ac:dyDescent="0.25">
      <c r="A244" s="151">
        <v>45639</v>
      </c>
      <c r="B244" s="133" t="s">
        <v>328</v>
      </c>
      <c r="C244" s="132" t="s">
        <v>183</v>
      </c>
      <c r="D244" s="131">
        <v>59935.8</v>
      </c>
      <c r="E244" s="101"/>
      <c r="F244" s="150"/>
    </row>
    <row r="245" spans="1:6" ht="15.75" x14ac:dyDescent="0.25">
      <c r="A245" s="151">
        <v>45639</v>
      </c>
      <c r="B245" s="133" t="s">
        <v>327</v>
      </c>
      <c r="C245" s="132" t="s">
        <v>200</v>
      </c>
      <c r="D245" s="131">
        <v>9005</v>
      </c>
      <c r="E245" s="101"/>
      <c r="F245" s="150"/>
    </row>
    <row r="246" spans="1:6" ht="15.75" x14ac:dyDescent="0.25">
      <c r="A246" s="151">
        <v>45639</v>
      </c>
      <c r="B246" s="133" t="s">
        <v>326</v>
      </c>
      <c r="C246" s="132" t="s">
        <v>200</v>
      </c>
      <c r="D246" s="131">
        <v>14277</v>
      </c>
      <c r="E246" s="101"/>
      <c r="F246" s="150"/>
    </row>
    <row r="247" spans="1:6" ht="15.75" x14ac:dyDescent="0.25">
      <c r="A247" s="151">
        <v>45639</v>
      </c>
      <c r="B247" s="133" t="s">
        <v>325</v>
      </c>
      <c r="C247" s="132" t="s">
        <v>206</v>
      </c>
      <c r="D247" s="131">
        <v>9100</v>
      </c>
      <c r="E247" s="101"/>
      <c r="F247" s="150"/>
    </row>
    <row r="248" spans="1:6" ht="15.75" x14ac:dyDescent="0.25">
      <c r="A248" s="151">
        <v>45639</v>
      </c>
      <c r="B248" s="133" t="s">
        <v>324</v>
      </c>
      <c r="C248" s="132" t="s">
        <v>200</v>
      </c>
      <c r="D248" s="131">
        <v>1178370.3600000001</v>
      </c>
      <c r="E248" s="101"/>
      <c r="F248" s="150"/>
    </row>
    <row r="249" spans="1:6" ht="17.25" customHeight="1" x14ac:dyDescent="0.25">
      <c r="A249" s="151">
        <v>45639</v>
      </c>
      <c r="B249" s="133" t="s">
        <v>323</v>
      </c>
      <c r="C249" s="132" t="s">
        <v>200</v>
      </c>
      <c r="D249" s="131">
        <v>105631.5</v>
      </c>
      <c r="E249" s="101"/>
      <c r="F249" s="150"/>
    </row>
    <row r="250" spans="1:6" ht="17.25" customHeight="1" x14ac:dyDescent="0.25">
      <c r="A250" s="151">
        <v>45639</v>
      </c>
      <c r="B250" s="133" t="s">
        <v>322</v>
      </c>
      <c r="C250" s="132" t="s">
        <v>242</v>
      </c>
      <c r="D250" s="131">
        <v>6311</v>
      </c>
      <c r="E250" s="101"/>
      <c r="F250" s="150"/>
    </row>
    <row r="251" spans="1:6" ht="17.25" customHeight="1" x14ac:dyDescent="0.25">
      <c r="A251" s="151">
        <v>45642</v>
      </c>
      <c r="B251" s="133" t="s">
        <v>321</v>
      </c>
      <c r="C251" s="132" t="s">
        <v>183</v>
      </c>
      <c r="D251" s="131">
        <v>58756</v>
      </c>
      <c r="E251" s="101"/>
      <c r="F251" s="150"/>
    </row>
    <row r="252" spans="1:6" ht="17.25" customHeight="1" x14ac:dyDescent="0.25">
      <c r="A252" s="147">
        <v>45642</v>
      </c>
      <c r="B252" s="125" t="s">
        <v>320</v>
      </c>
      <c r="C252" s="95" t="s">
        <v>200</v>
      </c>
      <c r="D252" s="146">
        <v>7799996.2800000003</v>
      </c>
      <c r="E252" s="101"/>
      <c r="F252" s="150"/>
    </row>
    <row r="253" spans="1:6" ht="17.25" customHeight="1" x14ac:dyDescent="0.3">
      <c r="A253" s="151">
        <v>45642</v>
      </c>
      <c r="B253" s="154" t="s">
        <v>319</v>
      </c>
      <c r="C253" s="132" t="s">
        <v>246</v>
      </c>
      <c r="D253" s="131">
        <v>24403</v>
      </c>
      <c r="E253" s="101"/>
      <c r="F253" s="150"/>
    </row>
    <row r="254" spans="1:6" ht="17.25" customHeight="1" x14ac:dyDescent="0.25">
      <c r="A254" s="151">
        <v>45642</v>
      </c>
      <c r="B254" s="133" t="s">
        <v>318</v>
      </c>
      <c r="C254" s="132" t="s">
        <v>210</v>
      </c>
      <c r="D254" s="137">
        <v>175</v>
      </c>
      <c r="E254" s="101"/>
      <c r="F254" s="150"/>
    </row>
    <row r="255" spans="1:6" ht="17.25" customHeight="1" x14ac:dyDescent="0.25">
      <c r="A255" s="151">
        <v>45642</v>
      </c>
      <c r="B255" s="133" t="s">
        <v>317</v>
      </c>
      <c r="C255" s="132" t="s">
        <v>231</v>
      </c>
      <c r="D255" s="131">
        <v>9835</v>
      </c>
      <c r="E255" s="101"/>
      <c r="F255" s="150"/>
    </row>
    <row r="256" spans="1:6" ht="17.25" customHeight="1" x14ac:dyDescent="0.25">
      <c r="A256" s="151">
        <v>45642</v>
      </c>
      <c r="B256" s="133" t="s">
        <v>316</v>
      </c>
      <c r="C256" s="132" t="s">
        <v>244</v>
      </c>
      <c r="D256" s="131">
        <v>16338</v>
      </c>
      <c r="E256" s="101"/>
      <c r="F256" s="150"/>
    </row>
    <row r="257" spans="1:6" ht="17.25" customHeight="1" x14ac:dyDescent="0.25">
      <c r="A257" s="151">
        <v>45642</v>
      </c>
      <c r="B257" s="133" t="s">
        <v>315</v>
      </c>
      <c r="C257" s="132" t="s">
        <v>244</v>
      </c>
      <c r="D257" s="131">
        <v>1020</v>
      </c>
      <c r="E257" s="101"/>
      <c r="F257" s="150"/>
    </row>
    <row r="258" spans="1:6" ht="17.25" customHeight="1" x14ac:dyDescent="0.25">
      <c r="A258" s="151">
        <v>45642</v>
      </c>
      <c r="B258" s="133" t="s">
        <v>314</v>
      </c>
      <c r="C258" s="132" t="s">
        <v>244</v>
      </c>
      <c r="D258" s="131">
        <v>12138</v>
      </c>
      <c r="E258" s="101"/>
      <c r="F258" s="150"/>
    </row>
    <row r="259" spans="1:6" ht="17.25" customHeight="1" x14ac:dyDescent="0.25">
      <c r="A259" s="151">
        <v>45642</v>
      </c>
      <c r="B259" s="133" t="s">
        <v>313</v>
      </c>
      <c r="C259" s="132" t="s">
        <v>200</v>
      </c>
      <c r="D259" s="131">
        <v>531972.16</v>
      </c>
      <c r="E259" s="101"/>
      <c r="F259" s="150"/>
    </row>
    <row r="260" spans="1:6" ht="17.25" customHeight="1" x14ac:dyDescent="0.25">
      <c r="A260" s="151">
        <v>45642</v>
      </c>
      <c r="B260" s="133" t="s">
        <v>312</v>
      </c>
      <c r="C260" s="132" t="s">
        <v>212</v>
      </c>
      <c r="D260" s="131">
        <v>2100</v>
      </c>
      <c r="E260" s="101"/>
      <c r="F260" s="150"/>
    </row>
    <row r="261" spans="1:6" ht="17.25" customHeight="1" x14ac:dyDescent="0.25">
      <c r="A261" s="151">
        <v>45642</v>
      </c>
      <c r="B261" s="133" t="s">
        <v>311</v>
      </c>
      <c r="C261" s="132" t="s">
        <v>200</v>
      </c>
      <c r="D261" s="131">
        <v>13321</v>
      </c>
      <c r="E261" s="101"/>
      <c r="F261" s="150"/>
    </row>
    <row r="262" spans="1:6" ht="17.25" customHeight="1" x14ac:dyDescent="0.25">
      <c r="A262" s="151">
        <v>45642</v>
      </c>
      <c r="B262" s="133" t="s">
        <v>310</v>
      </c>
      <c r="C262" s="132" t="s">
        <v>200</v>
      </c>
      <c r="D262" s="131">
        <v>13635</v>
      </c>
      <c r="E262" s="101"/>
      <c r="F262" s="150"/>
    </row>
    <row r="263" spans="1:6" ht="17.25" customHeight="1" x14ac:dyDescent="0.25">
      <c r="A263" s="151">
        <v>45642</v>
      </c>
      <c r="B263" s="133" t="s">
        <v>309</v>
      </c>
      <c r="C263" s="132" t="s">
        <v>200</v>
      </c>
      <c r="D263" s="131">
        <v>8423</v>
      </c>
      <c r="E263" s="101"/>
      <c r="F263" s="150"/>
    </row>
    <row r="264" spans="1:6" ht="17.25" customHeight="1" x14ac:dyDescent="0.25">
      <c r="A264" s="151">
        <v>45643</v>
      </c>
      <c r="B264" s="133" t="s">
        <v>308</v>
      </c>
      <c r="C264" s="132" t="s">
        <v>210</v>
      </c>
      <c r="D264" s="131">
        <v>38187</v>
      </c>
      <c r="E264" s="101"/>
      <c r="F264" s="150"/>
    </row>
    <row r="265" spans="1:6" ht="17.25" customHeight="1" x14ac:dyDescent="0.25">
      <c r="A265" s="151">
        <v>45643</v>
      </c>
      <c r="B265" s="133" t="s">
        <v>307</v>
      </c>
      <c r="C265" s="132" t="s">
        <v>183</v>
      </c>
      <c r="D265" s="131">
        <v>60066</v>
      </c>
      <c r="E265" s="101"/>
      <c r="F265" s="150"/>
    </row>
    <row r="266" spans="1:6" ht="17.25" customHeight="1" x14ac:dyDescent="0.25">
      <c r="A266" s="151">
        <v>45643</v>
      </c>
      <c r="B266" s="133" t="s">
        <v>306</v>
      </c>
      <c r="C266" s="132" t="s">
        <v>200</v>
      </c>
      <c r="D266" s="131">
        <v>9593</v>
      </c>
      <c r="E266" s="101"/>
      <c r="F266" s="150"/>
    </row>
    <row r="267" spans="1:6" ht="17.25" customHeight="1" x14ac:dyDescent="0.25">
      <c r="A267" s="151">
        <v>45643</v>
      </c>
      <c r="B267" s="133" t="s">
        <v>305</v>
      </c>
      <c r="C267" s="132" t="s">
        <v>200</v>
      </c>
      <c r="D267" s="131">
        <v>14042</v>
      </c>
      <c r="E267" s="101"/>
      <c r="F267" s="150"/>
    </row>
    <row r="268" spans="1:6" ht="17.25" customHeight="1" x14ac:dyDescent="0.25">
      <c r="A268" s="151">
        <v>45643</v>
      </c>
      <c r="B268" s="133" t="s">
        <v>304</v>
      </c>
      <c r="C268" s="132" t="s">
        <v>246</v>
      </c>
      <c r="D268" s="131">
        <v>6112</v>
      </c>
      <c r="E268" s="101"/>
      <c r="F268" s="153"/>
    </row>
    <row r="269" spans="1:6" ht="17.25" customHeight="1" x14ac:dyDescent="0.25">
      <c r="A269" s="151">
        <v>45643</v>
      </c>
      <c r="B269" s="133" t="s">
        <v>303</v>
      </c>
      <c r="C269" s="132" t="s">
        <v>210</v>
      </c>
      <c r="D269" s="137">
        <v>135</v>
      </c>
      <c r="E269" s="101"/>
      <c r="F269" s="150"/>
    </row>
    <row r="270" spans="1:6" ht="17.25" customHeight="1" x14ac:dyDescent="0.25">
      <c r="A270" s="151">
        <v>45644</v>
      </c>
      <c r="B270" s="133" t="s">
        <v>302</v>
      </c>
      <c r="C270" s="132" t="s">
        <v>183</v>
      </c>
      <c r="D270" s="131">
        <v>49035</v>
      </c>
      <c r="E270" s="101"/>
      <c r="F270" s="152"/>
    </row>
    <row r="271" spans="1:6" ht="17.25" customHeight="1" x14ac:dyDescent="0.25">
      <c r="A271" s="151">
        <v>45644</v>
      </c>
      <c r="B271" s="133" t="s">
        <v>301</v>
      </c>
      <c r="C271" s="132" t="s">
        <v>210</v>
      </c>
      <c r="D271" s="131">
        <v>1999</v>
      </c>
      <c r="E271" s="101"/>
      <c r="F271" s="152"/>
    </row>
    <row r="272" spans="1:6" ht="17.25" customHeight="1" x14ac:dyDescent="0.25">
      <c r="A272" s="151">
        <v>45644</v>
      </c>
      <c r="B272" s="133" t="s">
        <v>300</v>
      </c>
      <c r="C272" s="132" t="s">
        <v>200</v>
      </c>
      <c r="D272" s="131">
        <v>779341.5</v>
      </c>
      <c r="E272" s="101"/>
      <c r="F272" s="150"/>
    </row>
    <row r="273" spans="1:6" ht="17.25" customHeight="1" x14ac:dyDescent="0.25">
      <c r="A273" s="151">
        <v>45644</v>
      </c>
      <c r="B273" s="133" t="s">
        <v>299</v>
      </c>
      <c r="C273" s="132" t="s">
        <v>206</v>
      </c>
      <c r="D273" s="131">
        <v>14098</v>
      </c>
      <c r="E273" s="101"/>
      <c r="F273" s="150"/>
    </row>
    <row r="274" spans="1:6" ht="17.25" customHeight="1" x14ac:dyDescent="0.25">
      <c r="A274" s="151">
        <v>45644</v>
      </c>
      <c r="B274" s="133" t="s">
        <v>298</v>
      </c>
      <c r="C274" s="132" t="s">
        <v>204</v>
      </c>
      <c r="D274" s="137">
        <v>757</v>
      </c>
      <c r="E274" s="101"/>
      <c r="F274" s="150"/>
    </row>
    <row r="275" spans="1:6" ht="17.25" customHeight="1" x14ac:dyDescent="0.25">
      <c r="A275" s="151">
        <v>45644</v>
      </c>
      <c r="B275" s="133" t="s">
        <v>297</v>
      </c>
      <c r="C275" s="132" t="s">
        <v>242</v>
      </c>
      <c r="D275" s="131">
        <v>3485</v>
      </c>
      <c r="E275" s="101"/>
      <c r="F275" s="150"/>
    </row>
    <row r="276" spans="1:6" ht="17.25" customHeight="1" x14ac:dyDescent="0.25">
      <c r="A276" s="151">
        <v>45644</v>
      </c>
      <c r="B276" s="133" t="s">
        <v>296</v>
      </c>
      <c r="C276" s="132" t="s">
        <v>206</v>
      </c>
      <c r="D276" s="131">
        <v>2217</v>
      </c>
      <c r="E276" s="101"/>
      <c r="F276" s="150"/>
    </row>
    <row r="277" spans="1:6" ht="17.25" customHeight="1" x14ac:dyDescent="0.25">
      <c r="A277" s="151">
        <v>45644</v>
      </c>
      <c r="B277" s="133" t="s">
        <v>295</v>
      </c>
      <c r="C277" s="132" t="s">
        <v>212</v>
      </c>
      <c r="D277" s="137">
        <v>468</v>
      </c>
      <c r="E277" s="101"/>
      <c r="F277" s="150"/>
    </row>
    <row r="278" spans="1:6" ht="17.25" customHeight="1" x14ac:dyDescent="0.25">
      <c r="A278" s="151">
        <v>45644</v>
      </c>
      <c r="B278" s="133" t="s">
        <v>294</v>
      </c>
      <c r="C278" s="132" t="s">
        <v>212</v>
      </c>
      <c r="D278" s="131">
        <v>7092</v>
      </c>
      <c r="E278" s="101"/>
      <c r="F278" s="150"/>
    </row>
    <row r="279" spans="1:6" ht="17.25" customHeight="1" x14ac:dyDescent="0.25">
      <c r="A279" s="151">
        <v>45644</v>
      </c>
      <c r="B279" s="133" t="s">
        <v>293</v>
      </c>
      <c r="C279" s="132" t="s">
        <v>212</v>
      </c>
      <c r="D279" s="131">
        <v>7377</v>
      </c>
      <c r="E279" s="101"/>
      <c r="F279" s="150"/>
    </row>
    <row r="280" spans="1:6" ht="17.25" customHeight="1" x14ac:dyDescent="0.25">
      <c r="A280" s="151">
        <v>45644</v>
      </c>
      <c r="B280" s="133" t="s">
        <v>292</v>
      </c>
      <c r="C280" s="132" t="s">
        <v>200</v>
      </c>
      <c r="D280" s="131">
        <v>14929</v>
      </c>
      <c r="E280" s="101"/>
      <c r="F280" s="150"/>
    </row>
    <row r="281" spans="1:6" ht="17.25" customHeight="1" x14ac:dyDescent="0.25">
      <c r="A281" s="151">
        <v>45644</v>
      </c>
      <c r="B281" s="133" t="s">
        <v>291</v>
      </c>
      <c r="C281" s="132" t="s">
        <v>200</v>
      </c>
      <c r="D281" s="131">
        <v>10905</v>
      </c>
      <c r="E281" s="101"/>
      <c r="F281" s="150"/>
    </row>
    <row r="282" spans="1:6" ht="17.25" customHeight="1" x14ac:dyDescent="0.25">
      <c r="A282" s="151">
        <v>45644</v>
      </c>
      <c r="B282" s="133" t="s">
        <v>290</v>
      </c>
      <c r="C282" s="132" t="s">
        <v>233</v>
      </c>
      <c r="D282" s="131">
        <v>12188.81</v>
      </c>
      <c r="E282" s="101"/>
      <c r="F282" s="150"/>
    </row>
    <row r="283" spans="1:6" ht="17.25" customHeight="1" x14ac:dyDescent="0.25">
      <c r="A283" s="151">
        <v>45644</v>
      </c>
      <c r="B283" s="133" t="s">
        <v>289</v>
      </c>
      <c r="C283" s="132" t="s">
        <v>206</v>
      </c>
      <c r="D283" s="131">
        <v>4690</v>
      </c>
      <c r="E283" s="101"/>
      <c r="F283" s="150"/>
    </row>
    <row r="284" spans="1:6" ht="17.25" customHeight="1" x14ac:dyDescent="0.25">
      <c r="A284" s="134">
        <v>45645</v>
      </c>
      <c r="B284" s="133" t="s">
        <v>288</v>
      </c>
      <c r="C284" s="132" t="s">
        <v>210</v>
      </c>
      <c r="D284" s="137">
        <v>575</v>
      </c>
      <c r="E284" s="101"/>
      <c r="F284" s="150"/>
    </row>
    <row r="285" spans="1:6" ht="17.25" customHeight="1" x14ac:dyDescent="0.25">
      <c r="A285" s="134">
        <v>45645</v>
      </c>
      <c r="B285" s="133" t="s">
        <v>287</v>
      </c>
      <c r="C285" s="132" t="s">
        <v>183</v>
      </c>
      <c r="D285" s="131">
        <v>57725</v>
      </c>
      <c r="E285" s="101"/>
      <c r="F285" s="150"/>
    </row>
    <row r="286" spans="1:6" ht="17.25" customHeight="1" x14ac:dyDescent="0.25">
      <c r="A286" s="134">
        <v>45645</v>
      </c>
      <c r="B286" s="133" t="s">
        <v>286</v>
      </c>
      <c r="C286" s="132" t="s">
        <v>212</v>
      </c>
      <c r="D286" s="137">
        <v>600</v>
      </c>
      <c r="E286" s="101"/>
      <c r="F286" s="150"/>
    </row>
    <row r="287" spans="1:6" ht="17.25" customHeight="1" x14ac:dyDescent="0.25">
      <c r="A287" s="134">
        <v>45645</v>
      </c>
      <c r="B287" s="133" t="s">
        <v>285</v>
      </c>
      <c r="C287" s="132" t="s">
        <v>200</v>
      </c>
      <c r="D287" s="131">
        <v>8825</v>
      </c>
      <c r="E287" s="101"/>
      <c r="F287" s="150"/>
    </row>
    <row r="288" spans="1:6" ht="17.25" customHeight="1" x14ac:dyDescent="0.25">
      <c r="A288" s="134">
        <v>45645</v>
      </c>
      <c r="B288" s="133" t="s">
        <v>284</v>
      </c>
      <c r="C288" s="132" t="s">
        <v>200</v>
      </c>
      <c r="D288" s="131">
        <v>13285</v>
      </c>
      <c r="E288" s="101"/>
      <c r="F288" s="150"/>
    </row>
    <row r="289" spans="1:6" ht="17.25" customHeight="1" x14ac:dyDescent="0.25">
      <c r="A289" s="134">
        <v>45645</v>
      </c>
      <c r="B289" s="133" t="s">
        <v>283</v>
      </c>
      <c r="C289" s="132" t="s">
        <v>206</v>
      </c>
      <c r="D289" s="131">
        <v>14442</v>
      </c>
      <c r="E289" s="101"/>
      <c r="F289" s="150"/>
    </row>
    <row r="290" spans="1:6" ht="17.25" customHeight="1" x14ac:dyDescent="0.25">
      <c r="A290" s="134">
        <v>45645</v>
      </c>
      <c r="B290" s="133" t="s">
        <v>282</v>
      </c>
      <c r="C290" s="132" t="s">
        <v>200</v>
      </c>
      <c r="D290" s="131">
        <v>1561415.25</v>
      </c>
      <c r="E290" s="101"/>
      <c r="F290" s="150"/>
    </row>
    <row r="291" spans="1:6" ht="17.25" customHeight="1" x14ac:dyDescent="0.25">
      <c r="A291" s="134">
        <v>45645</v>
      </c>
      <c r="B291" s="133" t="s">
        <v>281</v>
      </c>
      <c r="C291" s="132" t="s">
        <v>206</v>
      </c>
      <c r="D291" s="137">
        <v>995</v>
      </c>
      <c r="E291" s="101"/>
      <c r="F291" s="150"/>
    </row>
    <row r="292" spans="1:6" ht="17.25" customHeight="1" x14ac:dyDescent="0.25">
      <c r="A292" s="134">
        <v>45646</v>
      </c>
      <c r="B292" s="133" t="s">
        <v>280</v>
      </c>
      <c r="C292" s="132" t="s">
        <v>183</v>
      </c>
      <c r="D292" s="131">
        <v>128451.75</v>
      </c>
      <c r="E292" s="101"/>
      <c r="F292" s="150"/>
    </row>
    <row r="293" spans="1:6" ht="17.25" customHeight="1" x14ac:dyDescent="0.25">
      <c r="A293" s="134">
        <v>45646</v>
      </c>
      <c r="B293" s="133" t="s">
        <v>279</v>
      </c>
      <c r="C293" s="132" t="s">
        <v>183</v>
      </c>
      <c r="D293" s="131">
        <v>91825</v>
      </c>
      <c r="E293" s="101"/>
      <c r="F293" s="150"/>
    </row>
    <row r="294" spans="1:6" ht="17.25" customHeight="1" x14ac:dyDescent="0.25">
      <c r="A294" s="134">
        <v>45646</v>
      </c>
      <c r="B294" s="133" t="s">
        <v>278</v>
      </c>
      <c r="C294" s="132" t="s">
        <v>246</v>
      </c>
      <c r="D294" s="131">
        <v>23979</v>
      </c>
      <c r="E294" s="101"/>
      <c r="F294" s="150"/>
    </row>
    <row r="295" spans="1:6" ht="17.25" customHeight="1" x14ac:dyDescent="0.25">
      <c r="A295" s="134">
        <v>45646</v>
      </c>
      <c r="B295" s="133" t="s">
        <v>277</v>
      </c>
      <c r="C295" s="132" t="s">
        <v>206</v>
      </c>
      <c r="D295" s="131">
        <v>2100</v>
      </c>
      <c r="E295" s="101"/>
      <c r="F295" s="150"/>
    </row>
    <row r="296" spans="1:6" ht="17.25" customHeight="1" x14ac:dyDescent="0.25">
      <c r="A296" s="134">
        <v>45646</v>
      </c>
      <c r="B296" s="133" t="s">
        <v>276</v>
      </c>
      <c r="C296" s="132" t="s">
        <v>210</v>
      </c>
      <c r="D296" s="131">
        <v>4074</v>
      </c>
      <c r="E296" s="101"/>
      <c r="F296" s="150"/>
    </row>
    <row r="297" spans="1:6" ht="17.25" customHeight="1" x14ac:dyDescent="0.25">
      <c r="A297" s="134">
        <v>45646</v>
      </c>
      <c r="B297" s="133" t="s">
        <v>275</v>
      </c>
      <c r="C297" s="132" t="s">
        <v>200</v>
      </c>
      <c r="D297" s="131">
        <v>7985</v>
      </c>
      <c r="E297" s="101"/>
      <c r="F297" s="150"/>
    </row>
    <row r="298" spans="1:6" ht="17.25" customHeight="1" x14ac:dyDescent="0.25">
      <c r="A298" s="134">
        <v>45646</v>
      </c>
      <c r="B298" s="133" t="s">
        <v>274</v>
      </c>
      <c r="C298" s="132" t="s">
        <v>200</v>
      </c>
      <c r="D298" s="131">
        <v>10715</v>
      </c>
      <c r="E298" s="101"/>
      <c r="F298" s="150"/>
    </row>
    <row r="299" spans="1:6" ht="15.75" x14ac:dyDescent="0.25">
      <c r="A299" s="134">
        <v>45646</v>
      </c>
      <c r="B299" s="133" t="s">
        <v>273</v>
      </c>
      <c r="C299" s="132" t="s">
        <v>231</v>
      </c>
      <c r="D299" s="131">
        <v>2375</v>
      </c>
      <c r="E299" s="101"/>
      <c r="F299" s="150"/>
    </row>
    <row r="300" spans="1:6" ht="15.75" x14ac:dyDescent="0.25">
      <c r="A300" s="134">
        <v>45646</v>
      </c>
      <c r="B300" s="133" t="s">
        <v>272</v>
      </c>
      <c r="C300" s="132" t="s">
        <v>206</v>
      </c>
      <c r="D300" s="131">
        <v>12739</v>
      </c>
      <c r="E300" s="101"/>
      <c r="F300" s="150"/>
    </row>
    <row r="301" spans="1:6" ht="15.75" x14ac:dyDescent="0.25">
      <c r="A301" s="134">
        <v>45646</v>
      </c>
      <c r="B301" s="133" t="s">
        <v>271</v>
      </c>
      <c r="C301" s="132" t="s">
        <v>204</v>
      </c>
      <c r="D301" s="131">
        <v>4656</v>
      </c>
      <c r="E301" s="101"/>
      <c r="F301" s="150"/>
    </row>
    <row r="302" spans="1:6" ht="15.75" x14ac:dyDescent="0.25">
      <c r="A302" s="134">
        <v>45649</v>
      </c>
      <c r="B302" s="133" t="s">
        <v>270</v>
      </c>
      <c r="C302" s="132" t="s">
        <v>210</v>
      </c>
      <c r="D302" s="131">
        <v>3762</v>
      </c>
      <c r="E302" s="101"/>
    </row>
    <row r="303" spans="1:6" ht="15.75" x14ac:dyDescent="0.25">
      <c r="A303" s="134">
        <v>45649</v>
      </c>
      <c r="B303" s="133" t="s">
        <v>269</v>
      </c>
      <c r="C303" s="132" t="s">
        <v>183</v>
      </c>
      <c r="D303" s="131">
        <v>317515</v>
      </c>
      <c r="E303" s="101"/>
    </row>
    <row r="304" spans="1:6" ht="15.75" x14ac:dyDescent="0.25">
      <c r="A304" s="134">
        <v>45649</v>
      </c>
      <c r="B304" s="133" t="s">
        <v>268</v>
      </c>
      <c r="C304" s="132" t="s">
        <v>210</v>
      </c>
      <c r="D304" s="137">
        <v>100</v>
      </c>
      <c r="E304" s="101"/>
    </row>
    <row r="305" spans="1:8" ht="15.75" x14ac:dyDescent="0.25">
      <c r="A305" s="134">
        <v>45649</v>
      </c>
      <c r="B305" s="133" t="s">
        <v>267</v>
      </c>
      <c r="C305" s="132" t="s">
        <v>246</v>
      </c>
      <c r="D305" s="131">
        <v>6052</v>
      </c>
      <c r="E305" s="101"/>
      <c r="F305" s="145"/>
    </row>
    <row r="306" spans="1:8" ht="15.75" x14ac:dyDescent="0.25">
      <c r="A306" s="134">
        <v>45649</v>
      </c>
      <c r="B306" s="133" t="s">
        <v>266</v>
      </c>
      <c r="C306" s="132" t="s">
        <v>183</v>
      </c>
      <c r="D306" s="131">
        <v>88181</v>
      </c>
      <c r="E306" s="101"/>
      <c r="F306" s="145"/>
    </row>
    <row r="307" spans="1:8" ht="29.25" x14ac:dyDescent="0.25">
      <c r="A307" s="134">
        <v>45649</v>
      </c>
      <c r="B307" s="133" t="s">
        <v>265</v>
      </c>
      <c r="C307" s="132" t="s">
        <v>264</v>
      </c>
      <c r="D307" s="131">
        <v>4710</v>
      </c>
      <c r="E307" s="101"/>
      <c r="F307" s="145"/>
    </row>
    <row r="308" spans="1:8" ht="15.75" x14ac:dyDescent="0.25">
      <c r="A308" s="134">
        <v>45649</v>
      </c>
      <c r="B308" s="133" t="s">
        <v>263</v>
      </c>
      <c r="C308" s="132" t="s">
        <v>231</v>
      </c>
      <c r="D308" s="131">
        <v>2725</v>
      </c>
      <c r="E308" s="101"/>
      <c r="F308" s="144"/>
    </row>
    <row r="309" spans="1:8" ht="15.75" x14ac:dyDescent="0.25">
      <c r="A309" s="134">
        <v>45649</v>
      </c>
      <c r="B309" s="133" t="s">
        <v>262</v>
      </c>
      <c r="C309" s="132" t="s">
        <v>231</v>
      </c>
      <c r="D309" s="131">
        <v>1615</v>
      </c>
      <c r="E309" s="101"/>
      <c r="F309" s="144"/>
    </row>
    <row r="310" spans="1:8" ht="15.75" x14ac:dyDescent="0.25">
      <c r="A310" s="134">
        <v>45649</v>
      </c>
      <c r="B310" s="133" t="s">
        <v>261</v>
      </c>
      <c r="C310" s="132" t="s">
        <v>200</v>
      </c>
      <c r="D310" s="131">
        <v>728339.34</v>
      </c>
      <c r="E310" s="101"/>
      <c r="F310" s="144"/>
    </row>
    <row r="311" spans="1:8" ht="18.75" x14ac:dyDescent="0.3">
      <c r="A311" s="134">
        <v>45649</v>
      </c>
      <c r="B311" s="133" t="s">
        <v>260</v>
      </c>
      <c r="C311" s="132" t="s">
        <v>200</v>
      </c>
      <c r="D311" s="131">
        <v>13095</v>
      </c>
      <c r="E311" s="101"/>
      <c r="F311" s="149"/>
    </row>
    <row r="312" spans="1:8" ht="18.75" x14ac:dyDescent="0.3">
      <c r="A312" s="134">
        <v>45649</v>
      </c>
      <c r="B312" s="133" t="s">
        <v>259</v>
      </c>
      <c r="C312" s="132" t="s">
        <v>200</v>
      </c>
      <c r="D312" s="131">
        <v>9373</v>
      </c>
      <c r="E312" s="101"/>
      <c r="F312" s="149"/>
    </row>
    <row r="313" spans="1:8" ht="18.75" x14ac:dyDescent="0.3">
      <c r="A313" s="134">
        <v>45649</v>
      </c>
      <c r="B313" s="133" t="s">
        <v>258</v>
      </c>
      <c r="C313" s="132" t="s">
        <v>200</v>
      </c>
      <c r="D313" s="131">
        <v>13246</v>
      </c>
      <c r="E313" s="101"/>
      <c r="F313" s="149"/>
    </row>
    <row r="314" spans="1:8" ht="15.75" x14ac:dyDescent="0.25">
      <c r="A314" s="134">
        <v>45649</v>
      </c>
      <c r="B314" s="133" t="s">
        <v>257</v>
      </c>
      <c r="C314" s="132" t="s">
        <v>210</v>
      </c>
      <c r="D314" s="137">
        <v>675</v>
      </c>
      <c r="E314" s="101"/>
      <c r="G314" s="148"/>
      <c r="H314" s="145"/>
    </row>
    <row r="315" spans="1:8" ht="15.75" x14ac:dyDescent="0.25">
      <c r="A315" s="134">
        <v>45649</v>
      </c>
      <c r="B315" s="133" t="s">
        <v>256</v>
      </c>
      <c r="C315" s="132" t="s">
        <v>206</v>
      </c>
      <c r="D315" s="131">
        <v>19110</v>
      </c>
      <c r="E315" s="101"/>
      <c r="F315" s="143"/>
      <c r="G315" s="148"/>
      <c r="H315" s="145"/>
    </row>
    <row r="316" spans="1:8" ht="15.75" x14ac:dyDescent="0.25">
      <c r="A316" s="134">
        <v>45650</v>
      </c>
      <c r="B316" s="133" t="s">
        <v>255</v>
      </c>
      <c r="C316" s="132" t="s">
        <v>244</v>
      </c>
      <c r="D316" s="131">
        <v>7821</v>
      </c>
      <c r="E316" s="101"/>
      <c r="F316" s="143"/>
      <c r="H316" s="145"/>
    </row>
    <row r="317" spans="1:8" ht="15.75" x14ac:dyDescent="0.25">
      <c r="A317" s="147">
        <v>45650</v>
      </c>
      <c r="B317" s="125" t="s">
        <v>254</v>
      </c>
      <c r="C317" s="94" t="s">
        <v>206</v>
      </c>
      <c r="D317" s="146">
        <v>175618</v>
      </c>
      <c r="E317" s="101"/>
      <c r="F317" s="143"/>
      <c r="H317" s="144"/>
    </row>
    <row r="318" spans="1:8" ht="15.75" x14ac:dyDescent="0.25">
      <c r="A318" s="134">
        <v>45652</v>
      </c>
      <c r="B318" s="133" t="s">
        <v>253</v>
      </c>
      <c r="C318" s="132" t="s">
        <v>200</v>
      </c>
      <c r="D318" s="131">
        <v>27618.5</v>
      </c>
      <c r="E318" s="101"/>
      <c r="F318" s="143"/>
      <c r="H318" s="144"/>
    </row>
    <row r="319" spans="1:8" ht="15.75" x14ac:dyDescent="0.25">
      <c r="A319" s="134">
        <v>45652</v>
      </c>
      <c r="B319" s="133" t="s">
        <v>252</v>
      </c>
      <c r="C319" s="132" t="s">
        <v>183</v>
      </c>
      <c r="D319" s="131">
        <v>5036</v>
      </c>
      <c r="E319" s="101"/>
      <c r="F319" s="143"/>
      <c r="H319" s="144"/>
    </row>
    <row r="320" spans="1:8" ht="15.75" x14ac:dyDescent="0.25">
      <c r="A320" s="134">
        <v>45652</v>
      </c>
      <c r="B320" s="133" t="s">
        <v>251</v>
      </c>
      <c r="C320" s="132" t="s">
        <v>183</v>
      </c>
      <c r="D320" s="131">
        <v>15976</v>
      </c>
      <c r="E320" s="101"/>
      <c r="F320" s="143"/>
    </row>
    <row r="321" spans="1:8" ht="15.75" x14ac:dyDescent="0.25">
      <c r="A321" s="134">
        <v>45652</v>
      </c>
      <c r="B321" s="133" t="s">
        <v>250</v>
      </c>
      <c r="C321" s="132" t="s">
        <v>200</v>
      </c>
      <c r="D321" s="131">
        <v>12474</v>
      </c>
      <c r="E321" s="101"/>
      <c r="F321" s="143"/>
    </row>
    <row r="322" spans="1:8" ht="15.75" x14ac:dyDescent="0.25">
      <c r="A322" s="134">
        <v>45652</v>
      </c>
      <c r="B322" s="133" t="s">
        <v>249</v>
      </c>
      <c r="C322" s="132" t="s">
        <v>200</v>
      </c>
      <c r="D322" s="131">
        <v>6840</v>
      </c>
      <c r="E322" s="101"/>
      <c r="F322" s="143"/>
    </row>
    <row r="323" spans="1:8" ht="15.75" x14ac:dyDescent="0.25">
      <c r="A323" s="134">
        <v>45652</v>
      </c>
      <c r="B323" s="133" t="s">
        <v>248</v>
      </c>
      <c r="C323" s="132" t="s">
        <v>200</v>
      </c>
      <c r="D323" s="131">
        <v>8035</v>
      </c>
      <c r="E323" s="101"/>
      <c r="F323" s="143"/>
    </row>
    <row r="324" spans="1:8" ht="15.75" x14ac:dyDescent="0.25">
      <c r="A324" s="134">
        <v>45652</v>
      </c>
      <c r="B324" s="133" t="s">
        <v>247</v>
      </c>
      <c r="C324" s="132" t="s">
        <v>246</v>
      </c>
      <c r="D324" s="131">
        <v>2933</v>
      </c>
      <c r="E324" s="101"/>
      <c r="F324" s="143"/>
      <c r="H324" s="144"/>
    </row>
    <row r="325" spans="1:8" ht="15.75" x14ac:dyDescent="0.25">
      <c r="A325" s="134">
        <v>45652</v>
      </c>
      <c r="B325" s="133" t="s">
        <v>245</v>
      </c>
      <c r="C325" s="132" t="s">
        <v>244</v>
      </c>
      <c r="D325" s="131">
        <v>16050</v>
      </c>
      <c r="E325" s="101"/>
      <c r="F325" s="143"/>
    </row>
    <row r="326" spans="1:8" ht="15.75" x14ac:dyDescent="0.25">
      <c r="A326" s="134">
        <v>45652</v>
      </c>
      <c r="B326" s="133" t="s">
        <v>243</v>
      </c>
      <c r="C326" s="132" t="s">
        <v>242</v>
      </c>
      <c r="D326" s="131">
        <v>174567.67</v>
      </c>
      <c r="E326" s="101"/>
      <c r="F326" s="143"/>
    </row>
    <row r="327" spans="1:8" ht="15.75" x14ac:dyDescent="0.25">
      <c r="A327" s="134">
        <v>45652</v>
      </c>
      <c r="B327" s="133" t="s">
        <v>241</v>
      </c>
      <c r="C327" s="132" t="s">
        <v>210</v>
      </c>
      <c r="D327" s="131">
        <v>3081</v>
      </c>
      <c r="E327" s="101"/>
      <c r="F327" s="143"/>
    </row>
    <row r="328" spans="1:8" ht="15.75" x14ac:dyDescent="0.25">
      <c r="A328" s="134">
        <v>45653</v>
      </c>
      <c r="B328" s="133" t="s">
        <v>240</v>
      </c>
      <c r="C328" s="132" t="s">
        <v>239</v>
      </c>
      <c r="D328" s="137">
        <v>75</v>
      </c>
      <c r="E328" s="101"/>
      <c r="F328" s="143"/>
    </row>
    <row r="329" spans="1:8" ht="15.75" x14ac:dyDescent="0.25">
      <c r="A329" s="134">
        <v>45653</v>
      </c>
      <c r="B329" s="133" t="s">
        <v>238</v>
      </c>
      <c r="C329" s="132" t="s">
        <v>183</v>
      </c>
      <c r="D329" s="131">
        <v>66625</v>
      </c>
      <c r="E329" s="101"/>
      <c r="F329" s="143"/>
    </row>
    <row r="330" spans="1:8" ht="15.75" x14ac:dyDescent="0.25">
      <c r="A330" s="134">
        <v>45653</v>
      </c>
      <c r="B330" s="133" t="s">
        <v>237</v>
      </c>
      <c r="C330" s="132" t="s">
        <v>200</v>
      </c>
      <c r="D330" s="131">
        <v>42448</v>
      </c>
      <c r="E330" s="101"/>
      <c r="F330" s="143"/>
    </row>
    <row r="331" spans="1:8" ht="15.75" x14ac:dyDescent="0.25">
      <c r="A331" s="134">
        <v>45653</v>
      </c>
      <c r="B331" s="133" t="s">
        <v>236</v>
      </c>
      <c r="C331" s="132" t="s">
        <v>183</v>
      </c>
      <c r="D331" s="131">
        <v>23012</v>
      </c>
      <c r="E331" s="101"/>
      <c r="F331" s="143"/>
    </row>
    <row r="332" spans="1:8" ht="15.75" x14ac:dyDescent="0.25">
      <c r="A332" s="134">
        <v>45653</v>
      </c>
      <c r="B332" s="133" t="s">
        <v>235</v>
      </c>
      <c r="C332" s="132" t="s">
        <v>219</v>
      </c>
      <c r="D332" s="137">
        <v>225</v>
      </c>
      <c r="E332" s="101"/>
      <c r="F332" s="143"/>
    </row>
    <row r="333" spans="1:8" ht="15.75" x14ac:dyDescent="0.25">
      <c r="A333" s="134">
        <v>45653</v>
      </c>
      <c r="B333" s="133" t="s">
        <v>234</v>
      </c>
      <c r="C333" s="132" t="s">
        <v>233</v>
      </c>
      <c r="D333" s="137">
        <v>26</v>
      </c>
      <c r="E333" s="101"/>
      <c r="F333" s="143"/>
    </row>
    <row r="334" spans="1:8" ht="15.75" x14ac:dyDescent="0.25">
      <c r="A334" s="134">
        <v>45653</v>
      </c>
      <c r="B334" s="133" t="s">
        <v>232</v>
      </c>
      <c r="C334" s="132" t="s">
        <v>231</v>
      </c>
      <c r="D334" s="131">
        <v>1615</v>
      </c>
      <c r="E334" s="101"/>
      <c r="F334" s="143"/>
    </row>
    <row r="335" spans="1:8" ht="15.75" x14ac:dyDescent="0.25">
      <c r="A335" s="134">
        <v>45653</v>
      </c>
      <c r="B335" s="133" t="s">
        <v>230</v>
      </c>
      <c r="C335" s="132" t="s">
        <v>206</v>
      </c>
      <c r="D335" s="131">
        <v>10540</v>
      </c>
      <c r="E335" s="101"/>
      <c r="F335" s="143"/>
    </row>
    <row r="336" spans="1:8" ht="15.75" x14ac:dyDescent="0.25">
      <c r="A336" s="134">
        <v>45653</v>
      </c>
      <c r="B336" s="133" t="s">
        <v>229</v>
      </c>
      <c r="C336" s="132" t="s">
        <v>200</v>
      </c>
      <c r="D336" s="131">
        <v>8970</v>
      </c>
      <c r="E336" s="101"/>
      <c r="F336" s="143"/>
    </row>
    <row r="337" spans="1:9" ht="15.75" x14ac:dyDescent="0.25">
      <c r="A337" s="134">
        <v>45653</v>
      </c>
      <c r="B337" s="133" t="s">
        <v>228</v>
      </c>
      <c r="C337" s="132" t="s">
        <v>200</v>
      </c>
      <c r="D337" s="131">
        <v>14630</v>
      </c>
      <c r="E337" s="101"/>
      <c r="F337" s="143"/>
    </row>
    <row r="338" spans="1:9" ht="15.75" x14ac:dyDescent="0.25">
      <c r="A338" s="134">
        <v>45653</v>
      </c>
      <c r="B338" s="133" t="s">
        <v>227</v>
      </c>
      <c r="C338" s="132" t="s">
        <v>206</v>
      </c>
      <c r="D338" s="131">
        <v>2560</v>
      </c>
      <c r="E338" s="101"/>
      <c r="F338" s="143"/>
    </row>
    <row r="339" spans="1:9" ht="15.75" x14ac:dyDescent="0.25">
      <c r="A339" s="134">
        <v>45653</v>
      </c>
      <c r="B339" s="133" t="s">
        <v>226</v>
      </c>
      <c r="C339" s="132" t="s">
        <v>200</v>
      </c>
      <c r="D339" s="131">
        <v>300542</v>
      </c>
      <c r="E339" s="101"/>
      <c r="F339" s="143"/>
      <c r="I339" s="145"/>
    </row>
    <row r="340" spans="1:9" ht="15.75" x14ac:dyDescent="0.25">
      <c r="A340" s="134">
        <v>45656</v>
      </c>
      <c r="B340" s="133" t="s">
        <v>225</v>
      </c>
      <c r="C340" s="132" t="s">
        <v>183</v>
      </c>
      <c r="D340" s="131">
        <v>54370</v>
      </c>
      <c r="E340" s="101"/>
      <c r="F340" s="143"/>
      <c r="I340" s="145"/>
    </row>
    <row r="341" spans="1:9" ht="15.75" x14ac:dyDescent="0.25">
      <c r="A341" s="134">
        <v>45656</v>
      </c>
      <c r="B341" s="133" t="s">
        <v>224</v>
      </c>
      <c r="C341" s="132" t="s">
        <v>210</v>
      </c>
      <c r="D341" s="137">
        <v>150</v>
      </c>
      <c r="E341" s="101"/>
      <c r="F341" s="143"/>
      <c r="I341" s="145"/>
    </row>
    <row r="342" spans="1:9" ht="15.75" x14ac:dyDescent="0.25">
      <c r="A342" s="134">
        <v>45656</v>
      </c>
      <c r="B342" s="133" t="s">
        <v>223</v>
      </c>
      <c r="C342" s="132" t="s">
        <v>210</v>
      </c>
      <c r="D342" s="131">
        <v>2500</v>
      </c>
      <c r="E342" s="101"/>
      <c r="F342" s="143"/>
      <c r="I342" s="144"/>
    </row>
    <row r="343" spans="1:9" ht="15.75" x14ac:dyDescent="0.25">
      <c r="A343" s="134">
        <v>45656</v>
      </c>
      <c r="B343" s="133" t="s">
        <v>222</v>
      </c>
      <c r="C343" s="132" t="s">
        <v>183</v>
      </c>
      <c r="D343" s="131">
        <v>28670</v>
      </c>
      <c r="E343" s="101"/>
      <c r="F343" s="143"/>
      <c r="I343" s="144"/>
    </row>
    <row r="344" spans="1:9" ht="15.75" x14ac:dyDescent="0.25">
      <c r="A344" s="134">
        <v>45656</v>
      </c>
      <c r="B344" s="133" t="s">
        <v>221</v>
      </c>
      <c r="C344" s="132" t="s">
        <v>219</v>
      </c>
      <c r="D344" s="131">
        <v>55400</v>
      </c>
      <c r="E344" s="101"/>
      <c r="F344" s="143"/>
      <c r="I344" s="144"/>
    </row>
    <row r="345" spans="1:9" ht="18.75" customHeight="1" x14ac:dyDescent="0.25">
      <c r="A345" s="134">
        <v>45656</v>
      </c>
      <c r="B345" s="133" t="s">
        <v>220</v>
      </c>
      <c r="C345" s="132" t="s">
        <v>219</v>
      </c>
      <c r="D345" s="131">
        <v>1320</v>
      </c>
      <c r="E345" s="101"/>
      <c r="F345" s="143"/>
    </row>
    <row r="346" spans="1:9" ht="18.75" customHeight="1" x14ac:dyDescent="0.25">
      <c r="A346" s="134">
        <v>45656</v>
      </c>
      <c r="B346" s="133" t="s">
        <v>218</v>
      </c>
      <c r="C346" s="132" t="s">
        <v>212</v>
      </c>
      <c r="D346" s="131">
        <v>23185</v>
      </c>
      <c r="E346" s="101"/>
      <c r="H346" s="141"/>
    </row>
    <row r="347" spans="1:9" ht="18.75" customHeight="1" x14ac:dyDescent="0.25">
      <c r="A347" s="134">
        <v>45656</v>
      </c>
      <c r="B347" s="133" t="s">
        <v>217</v>
      </c>
      <c r="C347" s="132" t="s">
        <v>200</v>
      </c>
      <c r="D347" s="131">
        <v>326805.53999999998</v>
      </c>
      <c r="E347" s="101"/>
      <c r="F347" s="142"/>
      <c r="H347" s="141"/>
    </row>
    <row r="348" spans="1:9" ht="16.5" x14ac:dyDescent="0.25">
      <c r="A348" s="134">
        <v>45656</v>
      </c>
      <c r="B348" s="133" t="s">
        <v>216</v>
      </c>
      <c r="C348" s="132" t="s">
        <v>200</v>
      </c>
      <c r="D348" s="131">
        <v>2360</v>
      </c>
      <c r="E348" s="101"/>
      <c r="F348" s="140"/>
    </row>
    <row r="349" spans="1:9" ht="16.5" x14ac:dyDescent="0.25">
      <c r="A349" s="134">
        <v>45656</v>
      </c>
      <c r="B349" s="133" t="s">
        <v>215</v>
      </c>
      <c r="C349" s="132" t="s">
        <v>200</v>
      </c>
      <c r="D349" s="131">
        <v>13573789.060000001</v>
      </c>
      <c r="E349" s="101"/>
      <c r="F349" s="138"/>
    </row>
    <row r="350" spans="1:9" ht="16.5" x14ac:dyDescent="0.25">
      <c r="A350" s="134">
        <v>45656</v>
      </c>
      <c r="B350" s="133" t="s">
        <v>214</v>
      </c>
      <c r="C350" s="132" t="s">
        <v>212</v>
      </c>
      <c r="D350" s="131">
        <v>6070</v>
      </c>
      <c r="E350" s="101"/>
      <c r="F350" s="139"/>
    </row>
    <row r="351" spans="1:9" ht="16.5" x14ac:dyDescent="0.25">
      <c r="A351" s="134">
        <v>45656</v>
      </c>
      <c r="B351" s="133" t="s">
        <v>213</v>
      </c>
      <c r="C351" s="132" t="s">
        <v>212</v>
      </c>
      <c r="D351" s="131">
        <v>4873</v>
      </c>
      <c r="E351" s="101"/>
      <c r="F351" s="138"/>
    </row>
    <row r="352" spans="1:9" ht="15.75" x14ac:dyDescent="0.25">
      <c r="A352" s="134">
        <v>45656</v>
      </c>
      <c r="B352" s="133" t="s">
        <v>211</v>
      </c>
      <c r="C352" s="132" t="s">
        <v>210</v>
      </c>
      <c r="D352" s="137">
        <v>250</v>
      </c>
      <c r="E352" s="101"/>
    </row>
    <row r="353" spans="1:6" ht="15.75" x14ac:dyDescent="0.25">
      <c r="A353" s="134">
        <v>45656</v>
      </c>
      <c r="B353" s="133" t="s">
        <v>209</v>
      </c>
      <c r="C353" s="132" t="s">
        <v>200</v>
      </c>
      <c r="D353" s="131">
        <v>9195</v>
      </c>
      <c r="E353" s="101"/>
    </row>
    <row r="354" spans="1:6" ht="15.75" x14ac:dyDescent="0.25">
      <c r="A354" s="136">
        <v>45656</v>
      </c>
      <c r="B354" s="133" t="s">
        <v>208</v>
      </c>
      <c r="C354" s="135" t="s">
        <v>200</v>
      </c>
      <c r="D354" s="131">
        <v>4000000</v>
      </c>
      <c r="E354" s="101"/>
    </row>
    <row r="355" spans="1:6" ht="15.75" x14ac:dyDescent="0.25">
      <c r="A355" s="134">
        <v>45656</v>
      </c>
      <c r="B355" s="133" t="s">
        <v>207</v>
      </c>
      <c r="C355" s="132" t="s">
        <v>206</v>
      </c>
      <c r="D355" s="131">
        <v>20487</v>
      </c>
      <c r="E355" s="101"/>
    </row>
    <row r="356" spans="1:6" ht="15.75" x14ac:dyDescent="0.25">
      <c r="A356" s="134">
        <v>45656</v>
      </c>
      <c r="B356" s="133" t="s">
        <v>205</v>
      </c>
      <c r="C356" s="132" t="s">
        <v>204</v>
      </c>
      <c r="D356" s="131">
        <v>12088</v>
      </c>
      <c r="E356" s="101"/>
    </row>
    <row r="357" spans="1:6" ht="15.75" x14ac:dyDescent="0.25">
      <c r="A357" s="134">
        <v>45656</v>
      </c>
      <c r="B357" s="133" t="s">
        <v>203</v>
      </c>
      <c r="C357" s="132" t="s">
        <v>200</v>
      </c>
      <c r="D357" s="131">
        <v>11579</v>
      </c>
      <c r="E357" s="101"/>
    </row>
    <row r="358" spans="1:6" ht="15.75" x14ac:dyDescent="0.25">
      <c r="A358" s="134">
        <v>45656</v>
      </c>
      <c r="B358" s="133" t="s">
        <v>202</v>
      </c>
      <c r="C358" s="132" t="s">
        <v>200</v>
      </c>
      <c r="D358" s="131">
        <v>15000</v>
      </c>
      <c r="E358" s="101"/>
    </row>
    <row r="359" spans="1:6" ht="15.75" x14ac:dyDescent="0.25">
      <c r="A359" s="134">
        <v>45656</v>
      </c>
      <c r="B359" s="133" t="s">
        <v>201</v>
      </c>
      <c r="C359" s="132" t="s">
        <v>200</v>
      </c>
      <c r="D359" s="131">
        <v>3011</v>
      </c>
      <c r="E359" s="101"/>
    </row>
    <row r="360" spans="1:6" ht="15.75" x14ac:dyDescent="0.25">
      <c r="A360" s="134">
        <v>45657</v>
      </c>
      <c r="B360" s="133" t="s">
        <v>199</v>
      </c>
      <c r="C360" s="132" t="s">
        <v>183</v>
      </c>
      <c r="D360" s="131">
        <v>234330.34</v>
      </c>
      <c r="E360" s="101"/>
    </row>
    <row r="361" spans="1:6" ht="15.75" x14ac:dyDescent="0.25">
      <c r="A361" s="134">
        <v>45657</v>
      </c>
      <c r="B361" s="133" t="s">
        <v>198</v>
      </c>
      <c r="C361" s="132" t="s">
        <v>183</v>
      </c>
      <c r="D361" s="131">
        <v>306780</v>
      </c>
      <c r="E361" s="101"/>
      <c r="F361" s="130"/>
    </row>
    <row r="362" spans="1:6" ht="17.25" thickBot="1" x14ac:dyDescent="0.3">
      <c r="A362" s="74"/>
      <c r="B362" s="74"/>
      <c r="C362" s="73" t="s">
        <v>193</v>
      </c>
      <c r="D362" s="122">
        <v>62288012.630000003</v>
      </c>
      <c r="E362" s="71"/>
    </row>
    <row r="363" spans="1:6" ht="17.25" thickTop="1" x14ac:dyDescent="0.25">
      <c r="A363" s="74"/>
      <c r="B363" s="74"/>
      <c r="C363" s="73"/>
      <c r="D363" s="72"/>
      <c r="E363" s="71"/>
    </row>
    <row r="364" spans="1:6" ht="16.5" x14ac:dyDescent="0.25">
      <c r="A364" s="129" t="s">
        <v>197</v>
      </c>
      <c r="B364" s="129"/>
      <c r="C364" s="129"/>
      <c r="D364" s="129"/>
      <c r="E364" s="71"/>
    </row>
    <row r="365" spans="1:6" ht="16.5" x14ac:dyDescent="0.25">
      <c r="A365" s="91" t="s">
        <v>196</v>
      </c>
      <c r="B365" s="91"/>
      <c r="C365" s="91"/>
      <c r="D365" s="91"/>
      <c r="E365" s="71"/>
    </row>
    <row r="366" spans="1:6" ht="17.25" thickBot="1" x14ac:dyDescent="0.3">
      <c r="A366" s="120">
        <v>45627</v>
      </c>
      <c r="B366" s="120"/>
      <c r="C366" s="120"/>
      <c r="D366" s="120"/>
      <c r="E366" s="71"/>
    </row>
    <row r="367" spans="1:6" ht="17.25" thickBot="1" x14ac:dyDescent="0.3">
      <c r="A367" s="128" t="s">
        <v>178</v>
      </c>
      <c r="B367" s="128" t="s">
        <v>195</v>
      </c>
      <c r="C367" s="128" t="s">
        <v>176</v>
      </c>
      <c r="D367" s="128" t="s">
        <v>175</v>
      </c>
      <c r="E367" s="71"/>
    </row>
    <row r="368" spans="1:6" ht="16.5" x14ac:dyDescent="0.25">
      <c r="A368" s="96">
        <v>45646</v>
      </c>
      <c r="B368" s="95">
        <v>202240061666931</v>
      </c>
      <c r="C368" s="127" t="s">
        <v>194</v>
      </c>
      <c r="D368" s="106">
        <v>22438962.440000001</v>
      </c>
      <c r="E368" s="71"/>
    </row>
    <row r="369" spans="1:5" ht="16.5" x14ac:dyDescent="0.25">
      <c r="A369" s="126">
        <v>45649</v>
      </c>
      <c r="B369" s="125">
        <v>202240061840731</v>
      </c>
      <c r="C369" s="124" t="s">
        <v>194</v>
      </c>
      <c r="D369" s="123">
        <v>3571363.6</v>
      </c>
      <c r="E369" s="71"/>
    </row>
    <row r="370" spans="1:5" ht="16.5" x14ac:dyDescent="0.25">
      <c r="A370" s="126">
        <v>45656</v>
      </c>
      <c r="B370" s="125">
        <v>202240062221838</v>
      </c>
      <c r="C370" s="124" t="s">
        <v>194</v>
      </c>
      <c r="D370" s="123">
        <v>10964782.68</v>
      </c>
      <c r="E370" s="71"/>
    </row>
    <row r="371" spans="1:5" ht="16.5" x14ac:dyDescent="0.25">
      <c r="A371" s="126">
        <v>45656</v>
      </c>
      <c r="B371" s="125">
        <v>202240062221826</v>
      </c>
      <c r="C371" s="124" t="s">
        <v>194</v>
      </c>
      <c r="D371" s="123">
        <v>13348.34</v>
      </c>
      <c r="E371" s="71"/>
    </row>
    <row r="372" spans="1:5" ht="17.25" thickBot="1" x14ac:dyDescent="0.3">
      <c r="A372" s="74"/>
      <c r="B372" s="74"/>
      <c r="C372" s="73" t="s">
        <v>193</v>
      </c>
      <c r="D372" s="122">
        <v>36988457.060000002</v>
      </c>
      <c r="E372" s="71"/>
    </row>
    <row r="373" spans="1:5" ht="17.25" thickTop="1" x14ac:dyDescent="0.25">
      <c r="A373" s="74"/>
      <c r="B373" s="74"/>
      <c r="C373" s="74"/>
      <c r="D373" s="74"/>
      <c r="E373" s="71"/>
    </row>
    <row r="374" spans="1:5" ht="16.5" x14ac:dyDescent="0.25">
      <c r="A374" s="74"/>
      <c r="B374" s="74"/>
      <c r="C374" s="74"/>
      <c r="D374" s="74"/>
      <c r="E374" s="71"/>
    </row>
    <row r="375" spans="1:5" ht="16.5" x14ac:dyDescent="0.25">
      <c r="A375" s="121" t="s">
        <v>192</v>
      </c>
      <c r="B375" s="121"/>
      <c r="C375" s="121"/>
      <c r="D375" s="121"/>
      <c r="E375" s="71"/>
    </row>
    <row r="376" spans="1:5" ht="17.25" thickBot="1" x14ac:dyDescent="0.3">
      <c r="A376" s="120">
        <v>45627</v>
      </c>
      <c r="B376" s="120"/>
      <c r="C376" s="120"/>
      <c r="D376" s="120"/>
      <c r="E376" s="71"/>
    </row>
    <row r="377" spans="1:5" ht="16.5" x14ac:dyDescent="0.25">
      <c r="A377" s="119" t="s">
        <v>178</v>
      </c>
      <c r="B377" s="118" t="s">
        <v>187</v>
      </c>
      <c r="C377" s="118" t="s">
        <v>176</v>
      </c>
      <c r="D377" s="117" t="s">
        <v>175</v>
      </c>
      <c r="E377" s="71"/>
    </row>
    <row r="378" spans="1:5" ht="16.5" x14ac:dyDescent="0.25">
      <c r="A378" s="114">
        <v>45630</v>
      </c>
      <c r="B378" s="116">
        <v>4524000021578</v>
      </c>
      <c r="C378" s="107" t="s">
        <v>190</v>
      </c>
      <c r="D378" s="115">
        <v>810409</v>
      </c>
      <c r="E378" s="71"/>
    </row>
    <row r="379" spans="1:5" ht="16.5" x14ac:dyDescent="0.25">
      <c r="A379" s="114">
        <v>45630</v>
      </c>
      <c r="B379" s="116">
        <v>4524000028823</v>
      </c>
      <c r="C379" s="107" t="s">
        <v>190</v>
      </c>
      <c r="D379" s="115">
        <v>83868</v>
      </c>
      <c r="E379" s="71"/>
    </row>
    <row r="380" spans="1:5" ht="16.5" x14ac:dyDescent="0.25">
      <c r="A380" s="114">
        <v>45630</v>
      </c>
      <c r="B380" s="116">
        <v>4524000020167</v>
      </c>
      <c r="C380" s="107" t="s">
        <v>190</v>
      </c>
      <c r="D380" s="115">
        <v>28147</v>
      </c>
      <c r="E380" s="71"/>
    </row>
    <row r="381" spans="1:5" ht="16.5" x14ac:dyDescent="0.25">
      <c r="A381" s="114">
        <v>45630</v>
      </c>
      <c r="B381" s="116">
        <v>4524000044201</v>
      </c>
      <c r="C381" s="107" t="s">
        <v>190</v>
      </c>
      <c r="D381" s="115">
        <v>127918</v>
      </c>
      <c r="E381" s="71"/>
    </row>
    <row r="382" spans="1:5" ht="16.5" x14ac:dyDescent="0.25">
      <c r="A382" s="114">
        <v>45632</v>
      </c>
      <c r="B382" s="108">
        <v>4524000020396</v>
      </c>
      <c r="C382" s="107" t="s">
        <v>190</v>
      </c>
      <c r="D382" s="106">
        <v>117472</v>
      </c>
      <c r="E382" s="71"/>
    </row>
    <row r="383" spans="1:5" ht="16.5" x14ac:dyDescent="0.25">
      <c r="A383" s="114">
        <v>45632</v>
      </c>
      <c r="B383" s="108">
        <v>4524000020399</v>
      </c>
      <c r="C383" s="107" t="s">
        <v>190</v>
      </c>
      <c r="D383" s="106">
        <v>441521.5</v>
      </c>
      <c r="E383" s="71"/>
    </row>
    <row r="384" spans="1:5" ht="16.5" x14ac:dyDescent="0.25">
      <c r="A384" s="109">
        <v>45632</v>
      </c>
      <c r="B384" s="108">
        <v>4524000023285</v>
      </c>
      <c r="C384" s="107" t="s">
        <v>190</v>
      </c>
      <c r="D384" s="106">
        <v>59775</v>
      </c>
      <c r="E384" s="71"/>
    </row>
    <row r="385" spans="1:5" ht="16.5" x14ac:dyDescent="0.25">
      <c r="A385" s="109">
        <v>45632</v>
      </c>
      <c r="B385" s="108">
        <v>4524000041823</v>
      </c>
      <c r="C385" s="107" t="s">
        <v>190</v>
      </c>
      <c r="D385" s="106">
        <v>42126</v>
      </c>
      <c r="E385" s="71"/>
    </row>
    <row r="386" spans="1:5" ht="16.5" x14ac:dyDescent="0.25">
      <c r="A386" s="109">
        <v>45635</v>
      </c>
      <c r="B386" s="108">
        <v>4524000021962</v>
      </c>
      <c r="C386" s="107" t="s">
        <v>190</v>
      </c>
      <c r="D386" s="106">
        <v>2500391.2799999998</v>
      </c>
      <c r="E386" s="71"/>
    </row>
    <row r="387" spans="1:5" ht="16.5" x14ac:dyDescent="0.25">
      <c r="A387" s="109">
        <v>45635</v>
      </c>
      <c r="B387" s="108">
        <v>4524000027732</v>
      </c>
      <c r="C387" s="107" t="s">
        <v>190</v>
      </c>
      <c r="D387" s="106">
        <v>2835.24</v>
      </c>
      <c r="E387" s="71"/>
    </row>
    <row r="388" spans="1:5" ht="16.5" x14ac:dyDescent="0.25">
      <c r="A388" s="108" t="s">
        <v>191</v>
      </c>
      <c r="B388" s="108">
        <v>4524000027734</v>
      </c>
      <c r="C388" s="107" t="s">
        <v>190</v>
      </c>
      <c r="D388" s="106">
        <v>7357.44</v>
      </c>
      <c r="E388" s="71"/>
    </row>
    <row r="389" spans="1:5" ht="16.5" x14ac:dyDescent="0.25">
      <c r="A389" s="109">
        <v>45636</v>
      </c>
      <c r="B389" s="108">
        <v>4524000024061</v>
      </c>
      <c r="C389" s="107" t="s">
        <v>190</v>
      </c>
      <c r="D389" s="106">
        <v>1196751.19</v>
      </c>
      <c r="E389" s="71"/>
    </row>
    <row r="390" spans="1:5" ht="16.5" x14ac:dyDescent="0.25">
      <c r="A390" s="109">
        <v>45637</v>
      </c>
      <c r="B390" s="108">
        <v>4524000045273</v>
      </c>
      <c r="C390" s="107" t="s">
        <v>190</v>
      </c>
      <c r="D390" s="106">
        <v>57801.96</v>
      </c>
      <c r="E390" s="71"/>
    </row>
    <row r="391" spans="1:5" ht="16.5" x14ac:dyDescent="0.25">
      <c r="A391" s="109">
        <v>45638</v>
      </c>
      <c r="B391" s="108">
        <v>4524000023042</v>
      </c>
      <c r="C391" s="107" t="s">
        <v>190</v>
      </c>
      <c r="D391" s="106">
        <v>127012.5</v>
      </c>
      <c r="E391" s="71"/>
    </row>
    <row r="392" spans="1:5" ht="16.5" x14ac:dyDescent="0.25">
      <c r="A392" s="109">
        <v>45638</v>
      </c>
      <c r="B392" s="108">
        <v>4524000023187</v>
      </c>
      <c r="C392" s="107" t="s">
        <v>190</v>
      </c>
      <c r="D392" s="106">
        <v>241179</v>
      </c>
      <c r="E392" s="71"/>
    </row>
    <row r="393" spans="1:5" ht="16.5" x14ac:dyDescent="0.25">
      <c r="A393" s="109">
        <v>45638</v>
      </c>
      <c r="B393" s="108">
        <v>4524000027841</v>
      </c>
      <c r="C393" s="107" t="s">
        <v>190</v>
      </c>
      <c r="D393" s="110">
        <v>3582.48</v>
      </c>
      <c r="E393" s="71"/>
    </row>
    <row r="394" spans="1:5" ht="16.5" x14ac:dyDescent="0.25">
      <c r="A394" s="109">
        <v>45638</v>
      </c>
      <c r="B394" s="108">
        <v>4524000059921</v>
      </c>
      <c r="C394" s="107" t="s">
        <v>190</v>
      </c>
      <c r="D394" s="110">
        <v>124649.01</v>
      </c>
      <c r="E394" s="71"/>
    </row>
    <row r="395" spans="1:5" ht="16.5" x14ac:dyDescent="0.25">
      <c r="A395" s="109">
        <v>45639</v>
      </c>
      <c r="B395" s="108">
        <v>4524000020397</v>
      </c>
      <c r="C395" s="107" t="s">
        <v>190</v>
      </c>
      <c r="D395" s="110">
        <v>3204.5</v>
      </c>
      <c r="E395" s="71"/>
    </row>
    <row r="396" spans="1:5" ht="16.5" x14ac:dyDescent="0.25">
      <c r="A396" s="109">
        <v>45639</v>
      </c>
      <c r="B396" s="108">
        <v>4524000049919</v>
      </c>
      <c r="C396" s="107" t="s">
        <v>190</v>
      </c>
      <c r="D396" s="106">
        <v>3040640.56</v>
      </c>
      <c r="E396" s="71"/>
    </row>
    <row r="397" spans="1:5" ht="16.5" x14ac:dyDescent="0.25">
      <c r="A397" s="113">
        <v>45642</v>
      </c>
      <c r="B397" s="112">
        <v>4524000006721</v>
      </c>
      <c r="C397" s="111" t="s">
        <v>190</v>
      </c>
      <c r="D397" s="110">
        <v>56769.5</v>
      </c>
      <c r="E397" s="71"/>
    </row>
    <row r="398" spans="1:5" ht="16.5" x14ac:dyDescent="0.25">
      <c r="A398" s="109">
        <v>45642</v>
      </c>
      <c r="B398" s="108">
        <v>4524000007295</v>
      </c>
      <c r="C398" s="107" t="s">
        <v>190</v>
      </c>
      <c r="D398" s="106">
        <v>886400</v>
      </c>
      <c r="E398" s="71"/>
    </row>
    <row r="399" spans="1:5" ht="16.5" x14ac:dyDescent="0.25">
      <c r="A399" s="109">
        <v>45644</v>
      </c>
      <c r="B399" s="108">
        <v>4524000036539</v>
      </c>
      <c r="C399" s="107" t="s">
        <v>190</v>
      </c>
      <c r="D399" s="106">
        <v>110800</v>
      </c>
      <c r="E399" s="71"/>
    </row>
    <row r="400" spans="1:5" ht="16.5" x14ac:dyDescent="0.25">
      <c r="A400" s="109">
        <v>45646</v>
      </c>
      <c r="B400" s="108">
        <v>4524000036860</v>
      </c>
      <c r="C400" s="107" t="s">
        <v>190</v>
      </c>
      <c r="D400" s="106">
        <v>4366.08</v>
      </c>
      <c r="E400" s="71"/>
    </row>
    <row r="401" spans="1:5" ht="16.5" x14ac:dyDescent="0.25">
      <c r="A401" s="109">
        <v>45646</v>
      </c>
      <c r="B401" s="108">
        <v>4524000052239</v>
      </c>
      <c r="C401" s="107" t="s">
        <v>190</v>
      </c>
      <c r="D401" s="106">
        <v>585376</v>
      </c>
      <c r="E401" s="71"/>
    </row>
    <row r="402" spans="1:5" ht="16.5" x14ac:dyDescent="0.25">
      <c r="A402" s="109">
        <v>45646</v>
      </c>
      <c r="B402" s="108">
        <v>4524000057996</v>
      </c>
      <c r="C402" s="107" t="s">
        <v>190</v>
      </c>
      <c r="D402" s="106">
        <v>4228973.1500000004</v>
      </c>
      <c r="E402" s="71"/>
    </row>
    <row r="403" spans="1:5" ht="16.5" x14ac:dyDescent="0.25">
      <c r="A403" s="109">
        <v>45649</v>
      </c>
      <c r="B403" s="108">
        <v>4524000030689</v>
      </c>
      <c r="C403" s="107" t="s">
        <v>190</v>
      </c>
      <c r="D403" s="106">
        <v>1681922.93</v>
      </c>
      <c r="E403" s="71"/>
    </row>
    <row r="404" spans="1:5" ht="16.5" x14ac:dyDescent="0.25">
      <c r="A404" s="109">
        <v>45649</v>
      </c>
      <c r="B404" s="108">
        <v>4524000038045</v>
      </c>
      <c r="C404" s="107" t="s">
        <v>190</v>
      </c>
      <c r="D404" s="106">
        <v>117630.5</v>
      </c>
      <c r="E404" s="71"/>
    </row>
    <row r="405" spans="1:5" ht="16.5" x14ac:dyDescent="0.25">
      <c r="A405" s="109">
        <v>45649</v>
      </c>
      <c r="B405" s="108">
        <v>4524000038163</v>
      </c>
      <c r="C405" s="107" t="s">
        <v>190</v>
      </c>
      <c r="D405" s="106">
        <v>65533</v>
      </c>
      <c r="E405" s="71"/>
    </row>
    <row r="406" spans="1:5" ht="16.5" x14ac:dyDescent="0.25">
      <c r="A406" s="109">
        <v>45649</v>
      </c>
      <c r="B406" s="108">
        <v>4524000038690</v>
      </c>
      <c r="C406" s="107" t="s">
        <v>190</v>
      </c>
      <c r="D406" s="106">
        <v>404929.42</v>
      </c>
      <c r="E406" s="71"/>
    </row>
    <row r="407" spans="1:5" ht="16.5" x14ac:dyDescent="0.25">
      <c r="A407" s="109">
        <v>45649</v>
      </c>
      <c r="B407" s="108">
        <v>4524000030853</v>
      </c>
      <c r="C407" s="107" t="s">
        <v>190</v>
      </c>
      <c r="D407" s="106">
        <v>143000</v>
      </c>
      <c r="E407" s="71"/>
    </row>
    <row r="408" spans="1:5" ht="16.5" x14ac:dyDescent="0.25">
      <c r="A408" s="109">
        <v>45649</v>
      </c>
      <c r="B408" s="108">
        <v>4524000030906</v>
      </c>
      <c r="C408" s="107" t="s">
        <v>190</v>
      </c>
      <c r="D408" s="106">
        <v>1040</v>
      </c>
      <c r="E408" s="71"/>
    </row>
    <row r="409" spans="1:5" ht="16.5" x14ac:dyDescent="0.25">
      <c r="A409" s="109">
        <v>45649</v>
      </c>
      <c r="B409" s="108">
        <v>4524000052258</v>
      </c>
      <c r="C409" s="107" t="s">
        <v>190</v>
      </c>
      <c r="D409" s="106">
        <v>1819</v>
      </c>
      <c r="E409" s="71"/>
    </row>
    <row r="410" spans="1:5" ht="16.5" x14ac:dyDescent="0.25">
      <c r="A410" s="109">
        <v>45649</v>
      </c>
      <c r="B410" s="108">
        <v>4524000056417</v>
      </c>
      <c r="C410" s="107" t="s">
        <v>190</v>
      </c>
      <c r="D410" s="106">
        <v>906618.5</v>
      </c>
      <c r="E410" s="71"/>
    </row>
    <row r="411" spans="1:5" ht="16.5" x14ac:dyDescent="0.25">
      <c r="A411" s="109">
        <v>45649</v>
      </c>
      <c r="B411" s="108">
        <v>4524000056418</v>
      </c>
      <c r="C411" s="107" t="s">
        <v>190</v>
      </c>
      <c r="D411" s="106">
        <v>230108.5</v>
      </c>
      <c r="E411" s="71"/>
    </row>
    <row r="412" spans="1:5" ht="16.5" x14ac:dyDescent="0.25">
      <c r="A412" s="109">
        <v>45649</v>
      </c>
      <c r="B412" s="108">
        <v>4524000056419</v>
      </c>
      <c r="C412" s="107" t="s">
        <v>190</v>
      </c>
      <c r="D412" s="106">
        <v>2060834.5</v>
      </c>
      <c r="E412" s="71"/>
    </row>
    <row r="413" spans="1:5" ht="16.5" x14ac:dyDescent="0.25">
      <c r="A413" s="109">
        <v>45649</v>
      </c>
      <c r="B413" s="108">
        <v>4524000056420</v>
      </c>
      <c r="C413" s="107" t="s">
        <v>190</v>
      </c>
      <c r="D413" s="106">
        <v>1911168</v>
      </c>
      <c r="E413" s="71"/>
    </row>
    <row r="414" spans="1:5" ht="16.5" x14ac:dyDescent="0.25">
      <c r="A414" s="109">
        <v>45653</v>
      </c>
      <c r="B414" s="108">
        <v>4524000050244</v>
      </c>
      <c r="C414" s="107" t="s">
        <v>190</v>
      </c>
      <c r="D414" s="106">
        <v>2077059.51</v>
      </c>
      <c r="E414" s="71"/>
    </row>
    <row r="415" spans="1:5" ht="16.5" x14ac:dyDescent="0.25">
      <c r="A415" s="109">
        <v>45656</v>
      </c>
      <c r="B415" s="108">
        <v>4524000034044</v>
      </c>
      <c r="C415" s="107" t="s">
        <v>190</v>
      </c>
      <c r="D415" s="106">
        <v>108784</v>
      </c>
      <c r="E415" s="71"/>
    </row>
    <row r="416" spans="1:5" ht="16.5" x14ac:dyDescent="0.25">
      <c r="A416" s="109">
        <v>45656</v>
      </c>
      <c r="B416" s="108">
        <v>4524000035216</v>
      </c>
      <c r="C416" s="107" t="s">
        <v>190</v>
      </c>
      <c r="D416" s="106">
        <v>404929.42</v>
      </c>
      <c r="E416" s="71"/>
    </row>
    <row r="417" spans="1:5" ht="16.5" x14ac:dyDescent="0.25">
      <c r="A417" s="109">
        <v>45656</v>
      </c>
      <c r="B417" s="108">
        <v>4524000037812</v>
      </c>
      <c r="C417" s="107" t="s">
        <v>190</v>
      </c>
      <c r="D417" s="106">
        <v>1281</v>
      </c>
      <c r="E417" s="71"/>
    </row>
    <row r="418" spans="1:5" ht="16.5" x14ac:dyDescent="0.25">
      <c r="A418" s="109">
        <v>45656</v>
      </c>
      <c r="B418" s="108">
        <v>4524000037886</v>
      </c>
      <c r="C418" s="107" t="s">
        <v>190</v>
      </c>
      <c r="D418" s="106">
        <v>1127410.3500000001</v>
      </c>
      <c r="E418" s="71"/>
    </row>
    <row r="419" spans="1:5" ht="16.5" x14ac:dyDescent="0.25">
      <c r="A419" s="109">
        <v>45656</v>
      </c>
      <c r="B419" s="108">
        <v>4524000051153</v>
      </c>
      <c r="C419" s="107" t="s">
        <v>190</v>
      </c>
      <c r="D419" s="106">
        <v>125145.8</v>
      </c>
      <c r="E419" s="71"/>
    </row>
    <row r="420" spans="1:5" ht="16.5" x14ac:dyDescent="0.25">
      <c r="A420" s="105" t="s">
        <v>189</v>
      </c>
      <c r="B420" s="104"/>
      <c r="C420" s="103"/>
      <c r="D420" s="102">
        <v>26258540.82</v>
      </c>
      <c r="E420" s="71"/>
    </row>
    <row r="421" spans="1:5" ht="16.5" x14ac:dyDescent="0.25">
      <c r="A421" s="74"/>
      <c r="B421" s="74"/>
      <c r="C421" s="74"/>
      <c r="D421" s="74"/>
      <c r="E421" s="71"/>
    </row>
    <row r="422" spans="1:5" ht="16.5" x14ac:dyDescent="0.25">
      <c r="A422" s="101"/>
      <c r="B422" s="100"/>
      <c r="C422" s="100"/>
      <c r="D422" s="99"/>
      <c r="E422" s="71"/>
    </row>
    <row r="423" spans="1:5" ht="16.5" x14ac:dyDescent="0.25">
      <c r="A423" s="74"/>
      <c r="B423" s="74"/>
      <c r="C423" s="73"/>
      <c r="D423" s="72"/>
      <c r="E423" s="71"/>
    </row>
    <row r="424" spans="1:5" ht="15.75" x14ac:dyDescent="0.25">
      <c r="A424" s="99"/>
      <c r="B424" s="100"/>
      <c r="C424" s="100"/>
      <c r="D424" s="99"/>
      <c r="E424" s="74"/>
    </row>
    <row r="425" spans="1:5" ht="15.75" x14ac:dyDescent="0.25">
      <c r="A425" s="91" t="s">
        <v>182</v>
      </c>
      <c r="B425" s="91"/>
      <c r="C425" s="91"/>
      <c r="D425" s="91"/>
      <c r="E425" s="74"/>
    </row>
    <row r="426" spans="1:5" ht="15.75" x14ac:dyDescent="0.25">
      <c r="A426" s="91" t="s">
        <v>181</v>
      </c>
      <c r="B426" s="91"/>
      <c r="C426" s="91"/>
      <c r="D426" s="91"/>
      <c r="E426" s="74"/>
    </row>
    <row r="427" spans="1:5" ht="15.75" x14ac:dyDescent="0.25">
      <c r="A427" s="91" t="s">
        <v>188</v>
      </c>
      <c r="B427" s="91"/>
      <c r="C427" s="91"/>
      <c r="D427" s="91"/>
      <c r="E427" s="74"/>
    </row>
    <row r="428" spans="1:5" ht="15.75" x14ac:dyDescent="0.25">
      <c r="A428" s="90">
        <v>45627</v>
      </c>
      <c r="B428" s="90"/>
      <c r="C428" s="90"/>
      <c r="D428" s="90"/>
      <c r="E428" s="74"/>
    </row>
    <row r="429" spans="1:5" ht="15.75" x14ac:dyDescent="0.25">
      <c r="A429" s="89"/>
      <c r="B429" s="89"/>
      <c r="C429" s="89"/>
      <c r="D429" s="89"/>
      <c r="E429" s="74"/>
    </row>
    <row r="430" spans="1:5" ht="15.75" x14ac:dyDescent="0.25">
      <c r="A430" s="97" t="s">
        <v>178</v>
      </c>
      <c r="B430" s="97" t="s">
        <v>187</v>
      </c>
      <c r="C430" s="98" t="s">
        <v>186</v>
      </c>
      <c r="D430" s="97" t="s">
        <v>185</v>
      </c>
      <c r="E430" s="74"/>
    </row>
    <row r="431" spans="1:5" ht="15.75" x14ac:dyDescent="0.25">
      <c r="A431" s="96">
        <v>45657</v>
      </c>
      <c r="B431" s="95" t="s">
        <v>184</v>
      </c>
      <c r="C431" s="94" t="s">
        <v>183</v>
      </c>
      <c r="D431" s="93">
        <v>60050</v>
      </c>
      <c r="E431" s="74"/>
    </row>
    <row r="432" spans="1:5" ht="15.75" x14ac:dyDescent="0.25">
      <c r="A432" s="83" t="s">
        <v>173</v>
      </c>
      <c r="B432" s="82"/>
      <c r="C432" s="81"/>
      <c r="D432" s="80">
        <v>60050</v>
      </c>
      <c r="E432" s="74"/>
    </row>
    <row r="433" spans="1:5" ht="15.75" x14ac:dyDescent="0.25">
      <c r="A433" s="79"/>
      <c r="B433" s="79"/>
      <c r="C433" s="79"/>
      <c r="D433" s="92"/>
      <c r="E433" s="74"/>
    </row>
    <row r="434" spans="1:5" ht="15.75" x14ac:dyDescent="0.25">
      <c r="A434" s="79"/>
      <c r="B434" s="79"/>
      <c r="C434" s="79"/>
      <c r="D434" s="92"/>
      <c r="E434" s="74"/>
    </row>
    <row r="435" spans="1:5" ht="15.75" x14ac:dyDescent="0.25">
      <c r="A435" s="79"/>
      <c r="B435" s="79"/>
      <c r="C435" s="79"/>
      <c r="D435" s="92"/>
      <c r="E435" s="74"/>
    </row>
    <row r="436" spans="1:5" ht="15.75" x14ac:dyDescent="0.25">
      <c r="A436" s="91" t="s">
        <v>182</v>
      </c>
      <c r="B436" s="91"/>
      <c r="C436" s="91"/>
      <c r="D436" s="91"/>
      <c r="E436" s="74"/>
    </row>
    <row r="437" spans="1:5" ht="15.75" x14ac:dyDescent="0.25">
      <c r="A437" s="91" t="s">
        <v>181</v>
      </c>
      <c r="B437" s="91"/>
      <c r="C437" s="91"/>
      <c r="D437" s="91"/>
      <c r="E437" s="74"/>
    </row>
    <row r="438" spans="1:5" ht="15.75" x14ac:dyDescent="0.25">
      <c r="A438" s="91" t="s">
        <v>180</v>
      </c>
      <c r="B438" s="91"/>
      <c r="C438" s="91"/>
      <c r="D438" s="91"/>
      <c r="E438" s="74"/>
    </row>
    <row r="439" spans="1:5" ht="15.75" x14ac:dyDescent="0.25">
      <c r="A439" s="90">
        <v>45627</v>
      </c>
      <c r="B439" s="90"/>
      <c r="C439" s="90"/>
      <c r="D439" s="90"/>
      <c r="E439" s="74"/>
    </row>
    <row r="440" spans="1:5" ht="15.75" x14ac:dyDescent="0.25">
      <c r="A440" s="89"/>
      <c r="B440" s="89"/>
      <c r="C440" s="89"/>
      <c r="D440" s="89"/>
      <c r="E440" s="74"/>
    </row>
    <row r="441" spans="1:5" ht="15.75" x14ac:dyDescent="0.25">
      <c r="A441" s="85" t="s">
        <v>179</v>
      </c>
      <c r="B441" s="85" t="s">
        <v>178</v>
      </c>
      <c r="C441" s="85" t="s">
        <v>177</v>
      </c>
      <c r="D441" s="85" t="s">
        <v>176</v>
      </c>
      <c r="E441" s="85" t="s">
        <v>175</v>
      </c>
    </row>
    <row r="442" spans="1:5" ht="15.75" x14ac:dyDescent="0.25">
      <c r="A442" s="88">
        <v>266452</v>
      </c>
      <c r="B442" s="87">
        <v>45471</v>
      </c>
      <c r="C442" s="86" t="s">
        <v>174</v>
      </c>
      <c r="D442" s="85" t="s">
        <v>104</v>
      </c>
      <c r="E442" s="84">
        <v>16515.810000000001</v>
      </c>
    </row>
    <row r="443" spans="1:5" ht="15.75" x14ac:dyDescent="0.25">
      <c r="A443" s="83" t="s">
        <v>173</v>
      </c>
      <c r="B443" s="82"/>
      <c r="C443" s="82"/>
      <c r="D443" s="81"/>
      <c r="E443" s="80">
        <v>16515.810000000001</v>
      </c>
    </row>
    <row r="444" spans="1:5" ht="15.75" x14ac:dyDescent="0.25">
      <c r="A444" s="79"/>
      <c r="B444" s="79"/>
      <c r="C444" s="78"/>
      <c r="D444" s="77"/>
      <c r="E444" s="74"/>
    </row>
    <row r="445" spans="1:5" ht="16.5" x14ac:dyDescent="0.25">
      <c r="A445" s="74"/>
      <c r="B445" s="74"/>
      <c r="C445" s="73"/>
      <c r="D445" s="72"/>
      <c r="E445" s="71"/>
    </row>
    <row r="446" spans="1:5" ht="16.5" x14ac:dyDescent="0.25">
      <c r="A446" s="74"/>
      <c r="B446" s="74"/>
      <c r="C446" s="73"/>
      <c r="D446" s="72"/>
      <c r="E446" s="71"/>
    </row>
    <row r="447" spans="1:5" ht="15.75" x14ac:dyDescent="0.25">
      <c r="A447" s="74"/>
      <c r="B447" s="74"/>
      <c r="C447" s="73"/>
      <c r="D447" s="76" t="s">
        <v>172</v>
      </c>
      <c r="E447" s="75">
        <v>125611576.31999999</v>
      </c>
    </row>
    <row r="448" spans="1:5" ht="16.5" x14ac:dyDescent="0.25">
      <c r="A448" s="74"/>
      <c r="B448" s="74"/>
      <c r="C448" s="73"/>
      <c r="D448" s="72"/>
      <c r="E448" s="71"/>
    </row>
    <row r="449" spans="1:10" ht="16.5" x14ac:dyDescent="0.25">
      <c r="A449" s="74"/>
      <c r="B449" s="74"/>
      <c r="C449" s="73"/>
      <c r="D449" s="72"/>
      <c r="E449" s="71"/>
    </row>
    <row r="450" spans="1:10" ht="16.5" x14ac:dyDescent="0.25">
      <c r="A450" s="74"/>
      <c r="B450" s="74"/>
      <c r="C450" s="73"/>
      <c r="D450" s="72"/>
      <c r="E450" s="71"/>
    </row>
    <row r="451" spans="1:10" ht="16.5" x14ac:dyDescent="0.25">
      <c r="A451" s="74"/>
      <c r="B451" s="74"/>
      <c r="C451" s="73"/>
      <c r="D451" s="72"/>
      <c r="E451" s="71"/>
    </row>
    <row r="452" spans="1:10" ht="16.5" x14ac:dyDescent="0.25">
      <c r="A452" s="74"/>
      <c r="B452" s="74"/>
      <c r="C452" s="73"/>
      <c r="D452" s="72"/>
      <c r="E452" s="71"/>
    </row>
    <row r="453" spans="1:10" ht="16.5" x14ac:dyDescent="0.25">
      <c r="A453" s="74"/>
      <c r="B453" s="74"/>
      <c r="C453" s="73"/>
      <c r="D453" s="72"/>
      <c r="E453" s="71"/>
    </row>
    <row r="459" spans="1:10" ht="15.75" x14ac:dyDescent="0.25">
      <c r="A459" s="70" t="s">
        <v>171</v>
      </c>
      <c r="B459" s="70" t="s">
        <v>170</v>
      </c>
      <c r="C459" s="70" t="s">
        <v>169</v>
      </c>
      <c r="D459" s="70" t="s">
        <v>168</v>
      </c>
      <c r="E459" s="70" t="s">
        <v>167</v>
      </c>
      <c r="F459" s="69" t="s">
        <v>166</v>
      </c>
    </row>
    <row r="460" spans="1:10" x14ac:dyDescent="0.25">
      <c r="A460" s="66">
        <v>266752</v>
      </c>
      <c r="B460" s="68">
        <v>45424</v>
      </c>
      <c r="C460" s="67" t="s">
        <v>165</v>
      </c>
      <c r="D460" s="66" t="s">
        <v>100</v>
      </c>
      <c r="E460" s="66" t="s">
        <v>99</v>
      </c>
      <c r="F460" s="66" t="s">
        <v>164</v>
      </c>
      <c r="G460" s="65"/>
      <c r="H460" s="65"/>
      <c r="I460" s="65"/>
      <c r="J460" s="65"/>
    </row>
    <row r="461" spans="1:10" x14ac:dyDescent="0.25">
      <c r="A461" s="66">
        <v>266753</v>
      </c>
      <c r="B461" s="68">
        <v>45424</v>
      </c>
      <c r="C461" s="67" t="s">
        <v>163</v>
      </c>
      <c r="D461" s="66" t="s">
        <v>100</v>
      </c>
      <c r="E461" s="66" t="s">
        <v>99</v>
      </c>
      <c r="F461" s="66" t="s">
        <v>162</v>
      </c>
      <c r="G461" s="65"/>
      <c r="H461" s="65"/>
      <c r="I461" s="65"/>
      <c r="J461" s="65"/>
    </row>
    <row r="462" spans="1:10" x14ac:dyDescent="0.25">
      <c r="A462" s="66">
        <v>266754</v>
      </c>
      <c r="B462" s="68">
        <v>45424</v>
      </c>
      <c r="C462" s="67" t="s">
        <v>161</v>
      </c>
      <c r="D462" s="66" t="s">
        <v>100</v>
      </c>
      <c r="E462" s="66" t="s">
        <v>99</v>
      </c>
      <c r="F462" s="66">
        <v>0</v>
      </c>
      <c r="G462" s="65"/>
      <c r="H462" s="65"/>
      <c r="I462" s="65"/>
      <c r="J462" s="65"/>
    </row>
    <row r="463" spans="1:10" x14ac:dyDescent="0.25">
      <c r="A463" s="66">
        <v>266755</v>
      </c>
      <c r="B463" s="68">
        <v>45424</v>
      </c>
      <c r="C463" s="67" t="s">
        <v>160</v>
      </c>
      <c r="D463" s="66" t="s">
        <v>104</v>
      </c>
      <c r="E463" s="66" t="s">
        <v>99</v>
      </c>
      <c r="F463" s="66" t="s">
        <v>159</v>
      </c>
      <c r="G463" s="65"/>
      <c r="H463" s="65"/>
      <c r="I463" s="65"/>
      <c r="J463" s="65"/>
    </row>
    <row r="464" spans="1:10" x14ac:dyDescent="0.25">
      <c r="A464" s="66">
        <v>266756</v>
      </c>
      <c r="B464" s="68">
        <v>45424</v>
      </c>
      <c r="C464" s="67" t="s">
        <v>158</v>
      </c>
      <c r="D464" s="66" t="s">
        <v>100</v>
      </c>
      <c r="E464" s="66" t="s">
        <v>99</v>
      </c>
      <c r="F464" s="66" t="s">
        <v>157</v>
      </c>
      <c r="G464" s="65"/>
      <c r="H464" s="65"/>
      <c r="I464" s="65"/>
      <c r="J464" s="65"/>
    </row>
    <row r="465" spans="1:10" x14ac:dyDescent="0.25">
      <c r="A465" s="66">
        <v>266757</v>
      </c>
      <c r="B465" s="68">
        <v>45424</v>
      </c>
      <c r="C465" s="67" t="s">
        <v>156</v>
      </c>
      <c r="D465" s="66" t="s">
        <v>104</v>
      </c>
      <c r="E465" s="66" t="s">
        <v>99</v>
      </c>
      <c r="F465" s="66" t="s">
        <v>155</v>
      </c>
      <c r="G465" s="65"/>
      <c r="H465" s="65"/>
      <c r="I465" s="65"/>
      <c r="J465" s="65"/>
    </row>
    <row r="466" spans="1:10" x14ac:dyDescent="0.25">
      <c r="A466" s="66">
        <v>266758</v>
      </c>
      <c r="B466" s="68">
        <v>45424</v>
      </c>
      <c r="C466" s="67" t="s">
        <v>154</v>
      </c>
      <c r="D466" s="66" t="s">
        <v>104</v>
      </c>
      <c r="E466" s="66" t="s">
        <v>99</v>
      </c>
      <c r="F466" s="66" t="s">
        <v>153</v>
      </c>
      <c r="G466" s="65"/>
      <c r="H466" s="65"/>
      <c r="I466" s="65"/>
      <c r="J466" s="65"/>
    </row>
    <row r="467" spans="1:10" x14ac:dyDescent="0.25">
      <c r="A467" s="66">
        <v>266759</v>
      </c>
      <c r="B467" s="68">
        <v>45424</v>
      </c>
      <c r="C467" s="67" t="s">
        <v>152</v>
      </c>
      <c r="D467" s="66" t="s">
        <v>104</v>
      </c>
      <c r="E467" s="66" t="s">
        <v>99</v>
      </c>
      <c r="F467" s="66" t="s">
        <v>151</v>
      </c>
      <c r="G467" s="65"/>
      <c r="H467" s="65"/>
      <c r="I467" s="65"/>
      <c r="J467" s="65"/>
    </row>
    <row r="468" spans="1:10" x14ac:dyDescent="0.25">
      <c r="A468" s="66">
        <v>266760</v>
      </c>
      <c r="B468" s="68">
        <v>45424</v>
      </c>
      <c r="C468" s="67" t="s">
        <v>150</v>
      </c>
      <c r="D468" s="66" t="s">
        <v>104</v>
      </c>
      <c r="E468" s="66" t="s">
        <v>99</v>
      </c>
      <c r="F468" s="66" t="s">
        <v>149</v>
      </c>
      <c r="G468" s="65"/>
      <c r="H468" s="65"/>
      <c r="I468" s="65"/>
      <c r="J468" s="65"/>
    </row>
    <row r="469" spans="1:10" x14ac:dyDescent="0.25">
      <c r="A469" s="66">
        <v>266761</v>
      </c>
      <c r="B469" s="68">
        <v>45424</v>
      </c>
      <c r="C469" s="67" t="s">
        <v>148</v>
      </c>
      <c r="D469" s="66" t="s">
        <v>104</v>
      </c>
      <c r="E469" s="66" t="s">
        <v>99</v>
      </c>
      <c r="F469" s="66" t="s">
        <v>147</v>
      </c>
      <c r="G469" s="65"/>
      <c r="H469" s="65"/>
      <c r="I469" s="65"/>
      <c r="J469" s="65"/>
    </row>
    <row r="470" spans="1:10" x14ac:dyDescent="0.25">
      <c r="A470" s="66">
        <v>266762</v>
      </c>
      <c r="B470" s="68">
        <v>45424</v>
      </c>
      <c r="C470" s="67" t="s">
        <v>146</v>
      </c>
      <c r="D470" s="66" t="s">
        <v>104</v>
      </c>
      <c r="E470" s="66" t="s">
        <v>99</v>
      </c>
      <c r="F470" s="66" t="s">
        <v>145</v>
      </c>
      <c r="G470" s="65"/>
      <c r="H470" s="65"/>
      <c r="I470" s="65"/>
      <c r="J470" s="65"/>
    </row>
    <row r="471" spans="1:10" x14ac:dyDescent="0.25">
      <c r="A471" s="66">
        <v>266763</v>
      </c>
      <c r="B471" s="68">
        <v>45424</v>
      </c>
      <c r="C471" s="67" t="s">
        <v>144</v>
      </c>
      <c r="D471" s="66" t="s">
        <v>104</v>
      </c>
      <c r="E471" s="66" t="s">
        <v>99</v>
      </c>
      <c r="F471" s="66" t="s">
        <v>143</v>
      </c>
      <c r="G471" s="65"/>
      <c r="H471" s="65"/>
      <c r="I471" s="65"/>
      <c r="J471" s="65"/>
    </row>
    <row r="472" spans="1:10" x14ac:dyDescent="0.25">
      <c r="A472" s="66">
        <v>266764</v>
      </c>
      <c r="B472" s="68">
        <v>45424</v>
      </c>
      <c r="C472" s="67" t="s">
        <v>142</v>
      </c>
      <c r="D472" s="66" t="s">
        <v>104</v>
      </c>
      <c r="E472" s="66" t="s">
        <v>99</v>
      </c>
      <c r="F472" s="66" t="s">
        <v>141</v>
      </c>
      <c r="G472" s="65"/>
      <c r="H472" s="65"/>
      <c r="I472" s="65"/>
      <c r="J472" s="65"/>
    </row>
    <row r="473" spans="1:10" x14ac:dyDescent="0.25">
      <c r="A473" s="66">
        <v>266765</v>
      </c>
      <c r="B473" s="68">
        <v>45424</v>
      </c>
      <c r="C473" s="67" t="s">
        <v>140</v>
      </c>
      <c r="D473" s="66" t="s">
        <v>104</v>
      </c>
      <c r="E473" s="66" t="s">
        <v>99</v>
      </c>
      <c r="F473" s="66" t="s">
        <v>139</v>
      </c>
      <c r="G473" s="65"/>
      <c r="H473" s="65"/>
      <c r="I473" s="65"/>
      <c r="J473" s="65"/>
    </row>
    <row r="474" spans="1:10" x14ac:dyDescent="0.25">
      <c r="A474" s="66">
        <v>266766</v>
      </c>
      <c r="B474" s="68">
        <v>45424</v>
      </c>
      <c r="C474" s="67" t="s">
        <v>138</v>
      </c>
      <c r="D474" s="66" t="s">
        <v>104</v>
      </c>
      <c r="E474" s="66" t="s">
        <v>99</v>
      </c>
      <c r="F474" s="66" t="s">
        <v>137</v>
      </c>
      <c r="G474" s="65"/>
      <c r="H474" s="65"/>
      <c r="I474" s="65"/>
      <c r="J474" s="65"/>
    </row>
    <row r="475" spans="1:10" x14ac:dyDescent="0.25">
      <c r="A475" s="66">
        <v>266767</v>
      </c>
      <c r="B475" s="68">
        <v>45608</v>
      </c>
      <c r="C475" s="67" t="s">
        <v>136</v>
      </c>
      <c r="D475" s="66" t="s">
        <v>104</v>
      </c>
      <c r="E475" s="66" t="s">
        <v>99</v>
      </c>
      <c r="F475" s="66" t="s">
        <v>135</v>
      </c>
      <c r="G475" s="65"/>
      <c r="H475" s="65"/>
      <c r="I475" s="65"/>
      <c r="J475" s="65"/>
    </row>
    <row r="476" spans="1:10" x14ac:dyDescent="0.25">
      <c r="A476" s="66">
        <v>266768</v>
      </c>
      <c r="B476" s="68">
        <v>45608</v>
      </c>
      <c r="C476" s="67" t="s">
        <v>134</v>
      </c>
      <c r="D476" s="66" t="s">
        <v>104</v>
      </c>
      <c r="E476" s="66" t="s">
        <v>99</v>
      </c>
      <c r="F476" s="66" t="s">
        <v>133</v>
      </c>
      <c r="G476" s="65"/>
      <c r="H476" s="65"/>
      <c r="I476" s="65"/>
      <c r="J476" s="65"/>
    </row>
    <row r="477" spans="1:10" x14ac:dyDescent="0.25">
      <c r="A477" s="66">
        <v>266769</v>
      </c>
      <c r="B477" s="68">
        <v>45608</v>
      </c>
      <c r="C477" s="67" t="s">
        <v>132</v>
      </c>
      <c r="D477" s="66" t="s">
        <v>104</v>
      </c>
      <c r="E477" s="66" t="s">
        <v>99</v>
      </c>
      <c r="F477" s="66" t="s">
        <v>131</v>
      </c>
      <c r="G477" s="65"/>
      <c r="H477" s="65"/>
      <c r="I477" s="65"/>
      <c r="J477" s="65"/>
    </row>
    <row r="478" spans="1:10" x14ac:dyDescent="0.25">
      <c r="A478" s="66">
        <v>266770</v>
      </c>
      <c r="B478" s="68">
        <v>45608</v>
      </c>
      <c r="C478" s="67" t="s">
        <v>130</v>
      </c>
      <c r="D478" s="66" t="s">
        <v>104</v>
      </c>
      <c r="E478" s="66" t="s">
        <v>99</v>
      </c>
      <c r="F478" s="66" t="s">
        <v>129</v>
      </c>
      <c r="G478" s="65"/>
      <c r="H478" s="65"/>
      <c r="I478" s="65"/>
      <c r="J478" s="65"/>
    </row>
    <row r="479" spans="1:10" x14ac:dyDescent="0.25">
      <c r="A479" s="66">
        <v>266771</v>
      </c>
      <c r="B479" s="68">
        <v>45608</v>
      </c>
      <c r="C479" s="67" t="s">
        <v>128</v>
      </c>
      <c r="D479" s="66" t="s">
        <v>104</v>
      </c>
      <c r="E479" s="66" t="s">
        <v>99</v>
      </c>
      <c r="F479" s="66" t="s">
        <v>127</v>
      </c>
      <c r="G479" s="65"/>
      <c r="H479" s="65"/>
      <c r="I479" s="65"/>
      <c r="J479" s="65"/>
    </row>
    <row r="480" spans="1:10" x14ac:dyDescent="0.25">
      <c r="A480" s="66">
        <v>266772</v>
      </c>
      <c r="B480" s="68" t="s">
        <v>124</v>
      </c>
      <c r="C480" s="67" t="s">
        <v>126</v>
      </c>
      <c r="D480" s="66" t="s">
        <v>104</v>
      </c>
      <c r="E480" s="66" t="s">
        <v>99</v>
      </c>
      <c r="F480" s="66" t="s">
        <v>125</v>
      </c>
      <c r="G480" s="65"/>
      <c r="H480" s="65"/>
      <c r="I480" s="65"/>
      <c r="J480" s="65"/>
    </row>
    <row r="481" spans="1:10" x14ac:dyDescent="0.25">
      <c r="A481" s="66">
        <v>266773</v>
      </c>
      <c r="B481" s="68" t="s">
        <v>124</v>
      </c>
      <c r="C481" s="67" t="s">
        <v>123</v>
      </c>
      <c r="D481" s="66" t="s">
        <v>104</v>
      </c>
      <c r="E481" s="66" t="s">
        <v>99</v>
      </c>
      <c r="F481" s="66" t="s">
        <v>122</v>
      </c>
      <c r="G481" s="65"/>
      <c r="H481" s="65"/>
      <c r="I481" s="65"/>
      <c r="J481" s="65"/>
    </row>
    <row r="482" spans="1:10" x14ac:dyDescent="0.25">
      <c r="A482" s="66">
        <v>266774</v>
      </c>
      <c r="B482" s="68" t="s">
        <v>121</v>
      </c>
      <c r="C482" s="67" t="s">
        <v>120</v>
      </c>
      <c r="D482" s="66" t="s">
        <v>119</v>
      </c>
      <c r="E482" s="66" t="s">
        <v>99</v>
      </c>
      <c r="F482" s="66" t="s">
        <v>118</v>
      </c>
      <c r="G482" s="65"/>
      <c r="H482" s="65"/>
      <c r="I482" s="65"/>
      <c r="J482" s="65"/>
    </row>
    <row r="483" spans="1:10" x14ac:dyDescent="0.25">
      <c r="A483" s="66">
        <v>266775</v>
      </c>
      <c r="B483" s="68" t="s">
        <v>106</v>
      </c>
      <c r="C483" s="67" t="s">
        <v>117</v>
      </c>
      <c r="D483" s="66" t="s">
        <v>104</v>
      </c>
      <c r="E483" s="66" t="s">
        <v>99</v>
      </c>
      <c r="F483" s="66" t="s">
        <v>116</v>
      </c>
      <c r="G483" s="65"/>
      <c r="H483" s="65"/>
      <c r="I483" s="65"/>
      <c r="J483" s="65"/>
    </row>
    <row r="484" spans="1:10" x14ac:dyDescent="0.25">
      <c r="A484" s="66">
        <v>266776</v>
      </c>
      <c r="B484" s="68" t="s">
        <v>106</v>
      </c>
      <c r="C484" s="67" t="s">
        <v>115</v>
      </c>
      <c r="D484" s="66" t="s">
        <v>104</v>
      </c>
      <c r="E484" s="66" t="s">
        <v>99</v>
      </c>
      <c r="F484" s="66" t="s">
        <v>114</v>
      </c>
      <c r="G484" s="65"/>
      <c r="H484" s="65"/>
      <c r="I484" s="65"/>
      <c r="J484" s="65"/>
    </row>
    <row r="485" spans="1:10" x14ac:dyDescent="0.25">
      <c r="A485" s="66">
        <v>266777</v>
      </c>
      <c r="B485" s="68" t="s">
        <v>106</v>
      </c>
      <c r="C485" s="67" t="s">
        <v>113</v>
      </c>
      <c r="D485" s="66" t="s">
        <v>104</v>
      </c>
      <c r="E485" s="66" t="s">
        <v>99</v>
      </c>
      <c r="F485" s="66" t="s">
        <v>103</v>
      </c>
      <c r="G485" s="65"/>
      <c r="H485" s="65"/>
      <c r="I485" s="65"/>
      <c r="J485" s="65"/>
    </row>
    <row r="486" spans="1:10" x14ac:dyDescent="0.25">
      <c r="A486" s="66">
        <v>266778</v>
      </c>
      <c r="B486" s="68" t="s">
        <v>106</v>
      </c>
      <c r="C486" s="67" t="s">
        <v>112</v>
      </c>
      <c r="D486" s="66" t="s">
        <v>104</v>
      </c>
      <c r="E486" s="66" t="s">
        <v>99</v>
      </c>
      <c r="F486" s="66" t="s">
        <v>111</v>
      </c>
      <c r="G486" s="65"/>
      <c r="H486" s="65"/>
      <c r="I486" s="65"/>
      <c r="J486" s="65"/>
    </row>
    <row r="487" spans="1:10" x14ac:dyDescent="0.25">
      <c r="A487" s="66">
        <v>266779</v>
      </c>
      <c r="B487" s="68" t="s">
        <v>106</v>
      </c>
      <c r="C487" s="67" t="s">
        <v>110</v>
      </c>
      <c r="D487" s="66" t="s">
        <v>104</v>
      </c>
      <c r="E487" s="66" t="s">
        <v>99</v>
      </c>
      <c r="F487" s="66" t="s">
        <v>109</v>
      </c>
      <c r="G487" s="65"/>
      <c r="H487" s="65"/>
      <c r="I487" s="65"/>
      <c r="J487" s="65"/>
    </row>
    <row r="488" spans="1:10" x14ac:dyDescent="0.25">
      <c r="A488" s="66">
        <v>266780</v>
      </c>
      <c r="B488" s="68" t="s">
        <v>106</v>
      </c>
      <c r="C488" s="67" t="s">
        <v>108</v>
      </c>
      <c r="D488" s="66" t="s">
        <v>104</v>
      </c>
      <c r="E488" s="66" t="s">
        <v>99</v>
      </c>
      <c r="F488" s="66" t="s">
        <v>107</v>
      </c>
      <c r="G488" s="65"/>
      <c r="H488" s="65"/>
      <c r="I488" s="65"/>
      <c r="J488" s="65"/>
    </row>
    <row r="489" spans="1:10" x14ac:dyDescent="0.25">
      <c r="A489" s="66">
        <v>266781</v>
      </c>
      <c r="B489" s="68" t="s">
        <v>106</v>
      </c>
      <c r="C489" s="67" t="s">
        <v>105</v>
      </c>
      <c r="D489" s="66" t="s">
        <v>104</v>
      </c>
      <c r="E489" s="66" t="s">
        <v>99</v>
      </c>
      <c r="F489" s="66" t="s">
        <v>103</v>
      </c>
      <c r="G489" s="65"/>
      <c r="H489" s="65"/>
      <c r="I489" s="65"/>
      <c r="J489" s="65"/>
    </row>
    <row r="490" spans="1:10" x14ac:dyDescent="0.25">
      <c r="A490" s="66">
        <v>266782</v>
      </c>
      <c r="B490" s="68" t="s">
        <v>102</v>
      </c>
      <c r="C490" s="67" t="s">
        <v>101</v>
      </c>
      <c r="D490" s="66" t="s">
        <v>100</v>
      </c>
      <c r="E490" s="66" t="s">
        <v>99</v>
      </c>
      <c r="F490" s="66" t="s">
        <v>98</v>
      </c>
      <c r="G490" s="65"/>
      <c r="H490" s="65"/>
      <c r="I490" s="65"/>
      <c r="J490" s="65"/>
    </row>
    <row r="491" spans="1:10" x14ac:dyDescent="0.25">
      <c r="A491" s="64" t="s">
        <v>97</v>
      </c>
      <c r="B491" s="64"/>
      <c r="C491" s="64"/>
      <c r="D491" s="64"/>
      <c r="E491" s="63">
        <v>3744907.4</v>
      </c>
      <c r="F491" s="63"/>
    </row>
    <row r="492" spans="1:10" x14ac:dyDescent="0.25">
      <c r="A492" s="64"/>
      <c r="B492" s="64"/>
      <c r="C492" s="64"/>
      <c r="D492" s="64"/>
      <c r="E492" s="63"/>
      <c r="F492" s="63"/>
    </row>
    <row r="493" spans="1:10" x14ac:dyDescent="0.25">
      <c r="A493" s="64"/>
      <c r="B493" s="64"/>
      <c r="C493" s="64"/>
      <c r="D493" s="64"/>
      <c r="E493" s="63"/>
      <c r="F493" s="63"/>
    </row>
    <row r="576" customFormat="1" ht="15" customHeight="1" x14ac:dyDescent="0.25"/>
    <row r="582" customFormat="1" ht="15" customHeight="1" x14ac:dyDescent="0.25"/>
    <row r="607" customFormat="1" ht="15" customHeight="1" x14ac:dyDescent="0.25"/>
    <row r="608" customFormat="1" ht="15" customHeight="1" x14ac:dyDescent="0.25"/>
    <row r="615" customFormat="1" ht="15" customHeight="1" x14ac:dyDescent="0.25"/>
    <row r="616" customFormat="1" ht="15" customHeight="1" x14ac:dyDescent="0.25"/>
    <row r="628" customFormat="1" ht="15" customHeight="1" x14ac:dyDescent="0.25"/>
    <row r="629" customFormat="1" ht="15" customHeight="1" x14ac:dyDescent="0.25"/>
  </sheetData>
  <mergeCells count="42">
    <mergeCell ref="E491:F493"/>
    <mergeCell ref="A427:D427"/>
    <mergeCell ref="A428:D428"/>
    <mergeCell ref="A432:C432"/>
    <mergeCell ref="A436:D436"/>
    <mergeCell ref="A437:D437"/>
    <mergeCell ref="A439:D439"/>
    <mergeCell ref="A443:D443"/>
    <mergeCell ref="A375:D375"/>
    <mergeCell ref="A376:D376"/>
    <mergeCell ref="A420:C420"/>
    <mergeCell ref="A425:D425"/>
    <mergeCell ref="A426:D426"/>
    <mergeCell ref="A491:D493"/>
    <mergeCell ref="B130:C130"/>
    <mergeCell ref="A142:D142"/>
    <mergeCell ref="A143:D143"/>
    <mergeCell ref="A364:D364"/>
    <mergeCell ref="A365:D365"/>
    <mergeCell ref="A366:D366"/>
    <mergeCell ref="A108:D108"/>
    <mergeCell ref="A109:D109"/>
    <mergeCell ref="A120:D120"/>
    <mergeCell ref="A121:D121"/>
    <mergeCell ref="A122:D122"/>
    <mergeCell ref="A123:D123"/>
    <mergeCell ref="C34:D34"/>
    <mergeCell ref="D37:E37"/>
    <mergeCell ref="C41:D41"/>
    <mergeCell ref="A104:C104"/>
    <mergeCell ref="A106:D106"/>
    <mergeCell ref="A107:D107"/>
    <mergeCell ref="C21:G21"/>
    <mergeCell ref="A10:D10"/>
    <mergeCell ref="A11:D11"/>
    <mergeCell ref="A12:D12"/>
    <mergeCell ref="A438:D438"/>
    <mergeCell ref="E52:F52"/>
    <mergeCell ref="A67:D67"/>
    <mergeCell ref="A68:D68"/>
    <mergeCell ref="C28:D28"/>
    <mergeCell ref="D31:E31"/>
  </mergeCells>
  <pageMargins left="0.7" right="0.7" top="0.75" bottom="0.75" header="0.3" footer="0.3"/>
  <pageSetup scale="16" orientation="portrait" r:id="rId1"/>
  <rowBreaks count="3" manualBreakCount="3">
    <brk id="56" max="8" man="1"/>
    <brk id="131" max="8" man="1"/>
    <brk id="3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Presup. Aprobado-Ejec OAI</vt:lpstr>
      <vt:lpstr>INGRESO Y EGRESO DIC. 2024</vt:lpstr>
      <vt:lpstr>'INGRESO Y EGRESO DIC. 2024'!Área_de_impresión</vt:lpstr>
      <vt:lpstr>'Presup. Aprobado-Ejec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2024-12-11T16:30:29Z</cp:lastPrinted>
  <dcterms:created xsi:type="dcterms:W3CDTF">2022-08-17T15:37:08Z</dcterms:created>
  <dcterms:modified xsi:type="dcterms:W3CDTF">2025-01-27T19:39:16Z</dcterms:modified>
</cp:coreProperties>
</file>