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P200516\Desktop\Reportes por areas\Planificacion y Desarrollo\Metas Fisicas\"/>
    </mc:Choice>
  </mc:AlternateContent>
  <xr:revisionPtr revIDLastSave="0" documentId="13_ncr:1_{55CA6FC1-F3F9-4ABE-B658-DDFEEE2767B8}" xr6:coauthVersionLast="47" xr6:coauthVersionMax="47" xr10:uidLastSave="{00000000-0000-0000-0000-000000000000}"/>
  <bookViews>
    <workbookView xWindow="930" yWindow="3165" windowWidth="21465" windowHeight="11145" firstSheet="1" activeTab="1" xr2:uid="{00000000-000D-0000-FFFF-FFFF00000000}"/>
  </bookViews>
  <sheets>
    <sheet name="5175" sheetId="1" state="hidden" r:id="rId1"/>
    <sheet name="Formulario (Programación)" sheetId="5" r:id="rId2"/>
    <sheet name="Validacion datos" sheetId="4" state="hidden" r:id="rId3"/>
  </sheets>
  <definedNames>
    <definedName name="_xlnm.Print_Area" localSheetId="1">'Formulario (Programación)'!$A$1:$K$82</definedName>
    <definedName name="_xlnm.Print_Titles" localSheetId="1">'Formulario (Programación)'!$1:$6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5" l="1"/>
  <c r="J47" i="5"/>
  <c r="J46" i="5"/>
  <c r="I37" i="5" l="1"/>
  <c r="I43" i="5"/>
  <c r="I44" i="5"/>
  <c r="J44" i="5"/>
  <c r="J43" i="5"/>
  <c r="A37" i="5" l="1"/>
  <c r="J45" i="5"/>
  <c r="T44" i="5"/>
  <c r="S44" i="5"/>
  <c r="R44" i="5"/>
  <c r="Q44" i="5"/>
  <c r="T47" i="5"/>
  <c r="T46" i="5"/>
  <c r="T45" i="5"/>
  <c r="S45" i="5"/>
  <c r="O46" i="5"/>
  <c r="O45" i="5"/>
  <c r="P46" i="5" l="1"/>
  <c r="P45" i="5"/>
  <c r="C22" i="5" l="1"/>
  <c r="AH25" i="1" l="1"/>
</calcChain>
</file>

<file path=xl/sharedStrings.xml><?xml version="1.0" encoding="utf-8"?>
<sst xmlns="http://schemas.openxmlformats.org/spreadsheetml/2006/main" count="274" uniqueCount="236">
  <si>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</si>
  <si>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</si>
  <si>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</si>
  <si>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</si>
  <si>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</si>
  <si>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</si>
  <si>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</si>
  <si>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</si>
  <si>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</si>
  <si>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</si>
  <si>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</si>
  <si>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</si>
  <si>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</si>
  <si>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</si>
  <si>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</si>
  <si>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</si>
  <si>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</si>
  <si>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</si>
  <si>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</si>
  <si>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</si>
  <si>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</si>
  <si>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</si>
  <si>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</si>
  <si>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</si>
  <si>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</si>
  <si>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</si>
  <si>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</si>
  <si>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</si>
  <si>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</si>
  <si>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</si>
  <si>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</si>
  <si>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</si>
  <si>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</si>
  <si>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</si>
  <si>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</si>
  <si>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</si>
  <si>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Avance</t>
  </si>
  <si>
    <t>Metas
(A)</t>
  </si>
  <si>
    <t>Monto Financiero 
(B)</t>
  </si>
  <si>
    <t>Presupuesto Vigente</t>
  </si>
  <si>
    <t>Porcentaje de Ejecución (ejecutado/vigente)</t>
  </si>
  <si>
    <t>Línea(s) de acción:</t>
  </si>
  <si>
    <t>Ejecución Trimestral</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</si>
  <si>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</si>
  <si>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</si>
  <si>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</si>
  <si>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</si>
  <si>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</si>
  <si>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</si>
  <si>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</si>
  <si>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</si>
  <si>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</si>
  <si>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</si>
  <si>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</si>
  <si>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</si>
  <si>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</si>
  <si>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</si>
  <si>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</si>
  <si>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</si>
  <si>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</si>
  <si>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</si>
  <si>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</si>
  <si>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</si>
  <si>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</si>
  <si>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</si>
  <si>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</si>
  <si>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</si>
  <si>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</si>
  <si>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</si>
  <si>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</si>
  <si>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</si>
  <si>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</si>
  <si>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</si>
  <si>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</si>
  <si>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</si>
  <si>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</si>
  <si>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</si>
  <si>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</si>
  <si>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</si>
  <si>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</si>
  <si>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</si>
  <si>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</si>
  <si>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</si>
  <si>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</si>
  <si>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</si>
  <si>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</si>
  <si>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</si>
  <si>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</si>
  <si>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</si>
  <si>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</si>
  <si>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</si>
  <si>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</si>
  <si>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</si>
  <si>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</si>
  <si>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</si>
  <si>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</si>
  <si>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</si>
  <si>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</si>
  <si>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</si>
  <si>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</si>
  <si>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</si>
  <si>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</si>
  <si>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</si>
  <si>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</si>
  <si>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</si>
  <si>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</si>
  <si>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</si>
  <si>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</si>
  <si>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</si>
  <si>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</si>
  <si>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</si>
  <si>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</si>
  <si>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</si>
  <si>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</si>
  <si>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</si>
  <si>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</si>
  <si>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</si>
  <si>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</si>
  <si>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</si>
  <si>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</si>
  <si>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</si>
  <si>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</si>
  <si>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</si>
  <si>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</si>
  <si>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</si>
  <si>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</si>
  <si>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</si>
  <si>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</si>
  <si>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</si>
  <si>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</si>
  <si>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</si>
  <si>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</si>
  <si>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</si>
  <si>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</si>
  <si>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</si>
  <si>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</si>
  <si>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</si>
  <si>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</si>
  <si>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</si>
  <si>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</si>
  <si>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</si>
  <si>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</si>
  <si>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</si>
  <si>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</si>
  <si>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</si>
  <si>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</si>
  <si>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</si>
  <si>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</si>
  <si>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</si>
  <si>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</si>
  <si>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</si>
  <si>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</si>
  <si>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</si>
  <si>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</si>
  <si>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</si>
  <si>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</si>
  <si>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</si>
  <si>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</si>
  <si>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</si>
  <si>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</si>
  <si>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</si>
  <si>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</si>
  <si>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</si>
  <si>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</si>
  <si>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</si>
  <si>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</si>
  <si>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</si>
  <si>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</si>
  <si>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</si>
  <si>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</si>
  <si>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</si>
  <si>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</si>
  <si>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</si>
  <si>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</si>
  <si>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</si>
  <si>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</si>
  <si>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</si>
  <si>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</si>
  <si>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</si>
  <si>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</si>
  <si>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</si>
  <si>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</si>
  <si>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</si>
  <si>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</si>
  <si>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</si>
  <si>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</si>
  <si>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</si>
  <si>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</si>
  <si>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</si>
  <si>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</si>
  <si>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</si>
  <si>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</si>
  <si>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</si>
  <si>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</si>
  <si>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</si>
  <si>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</si>
  <si>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</si>
  <si>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</si>
  <si>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</si>
  <si>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(registrar las oportunidades de mejora identificadas)</t>
  </si>
  <si>
    <t>Nombre:</t>
  </si>
  <si>
    <t>Descripción:</t>
  </si>
  <si>
    <r>
      <t>Beneficiarios:</t>
    </r>
    <r>
      <rPr>
        <sz val="12"/>
        <color rgb="FF000000"/>
        <rFont val="Century Gothic"/>
        <family val="2"/>
      </rPr>
      <t xml:space="preserve"> </t>
    </r>
  </si>
  <si>
    <t>Misión</t>
  </si>
  <si>
    <t>Visión</t>
  </si>
  <si>
    <t>Programación Trimestral*</t>
  </si>
  <si>
    <t>* Programación realizada internamente por la institución</t>
  </si>
  <si>
    <t>Ejecución Física Trimestral 
(E)</t>
  </si>
  <si>
    <t>Ejecución Financiera Trimestral
 (F)</t>
  </si>
  <si>
    <t>Física %
 G=E/C</t>
  </si>
  <si>
    <t>Financiero % 
H=F/D</t>
  </si>
  <si>
    <t>Meta Trimestral
(C)</t>
  </si>
  <si>
    <t>Monto Programado Trimestral  
(D)</t>
  </si>
  <si>
    <t>6116</t>
  </si>
  <si>
    <t xml:space="preserve">Competitividad e innovación en un ambiente favorable a la cooperación y la responsabilidad social </t>
  </si>
  <si>
    <t>Administración, Regularización y Fiscalización del Sistema Portuario Dominicano</t>
  </si>
  <si>
    <t xml:space="preserve">Navieras acceden a servicios portuarios públicos </t>
  </si>
  <si>
    <t xml:space="preserve"> Las Navieras y Usuarios </t>
  </si>
  <si>
    <t>Navieras acceden a servicios portuarios públicos</t>
  </si>
  <si>
    <t>Puertos privados y concesionados fiscalizados por la Autoridad Portuario Dominicano</t>
  </si>
  <si>
    <t>Llegadas de Buques</t>
  </si>
  <si>
    <t xml:space="preserve"> Somos la entidad que administra, regula y fiscaliza el sistema portuario nacional, cumpliendo las normas nacionales e internacionales, procurando un  desarrollo sostenible de la economía nacional y regional.</t>
  </si>
  <si>
    <t>Ser líder en la gestión portuaria regional, convirtiendo al país en un centro de servicios logísticos (HUB) interoceánico, generando capital social y desarrollo sostenible.</t>
  </si>
  <si>
    <t xml:space="preserve"> Una Economía articulada, innovadora y ambientalmente sostenible, con una estructura productiva que genera crecimiento alto y sostenido, con trabajo digno, que se inserta de forma competitiva en la economía global”.</t>
  </si>
  <si>
    <r>
      <rPr>
        <b/>
        <sz val="11"/>
        <color rgb="FF000000"/>
        <rFont val="Calibri"/>
        <family val="2"/>
        <scheme val="minor"/>
      </rPr>
      <t>3.3.7.1</t>
    </r>
    <r>
      <rPr>
        <sz val="11"/>
        <color rgb="FF000000"/>
        <rFont val="Calibri"/>
        <family val="2"/>
        <scheme val="minor"/>
      </rPr>
      <t xml:space="preserve"> Desarrollar el marco regulador que fomente la prestación, con calidad   mundial, de servicios logísticos internacionales.</t>
    </r>
  </si>
  <si>
    <t>Registro de la llegada de buques en los puertos públicos o estatales durante el período de evaluación, en comparación con las metas físicas-financieras programadas en el mismo período.</t>
  </si>
  <si>
    <t>Registro de la llegada de buques en los puertos privados y concesionados durante el período de evaluación, en comparación con las metas físicas-financieras programadas en el mismo período.</t>
  </si>
  <si>
    <t>Programación de Informe de Evaluación Trimestral de las Metas Físicas-Financieras</t>
  </si>
  <si>
    <t> 96 - Deuda Publica y Otras Operaciones Financieras</t>
  </si>
  <si>
    <t>N/A</t>
  </si>
  <si>
    <t> 98 - Administración de Contribuciones Especiales</t>
  </si>
  <si>
    <t>  99 - Administración de Activos, Pasivos y Transferencias</t>
  </si>
  <si>
    <t xml:space="preserve">IV.II - Formulación y Ejecución Trimestral de las Metas por Producto (Octubre - Diciembre) </t>
  </si>
  <si>
    <t>Sí</t>
  </si>
  <si>
    <t>Causas y justificación del desvío: Para este periodo se proyectó una llegada de 253 buques para lo cual se contabilizó un total de 456 buques, arrojando así una diferencia positiva de 203 buques. Para este período recibimos 456 buques, siendo las principales categorías: cargas general (30.26%), los portacontenedores (14.25%),  los tanqueros (21.05%), graneleros (10.96%), y otros (23.46%).</t>
  </si>
  <si>
    <t xml:space="preserve">Causas y justificación del desvío: Para este periodo se proyectó una llegada de 1,124 buques para lo cual se contabilizó un total de 928 buques, arrojando así una diferencia negativa de 196 buques. Para este período recibimos 928  buques, siendo las principales categorías: portacontenedores (48.06%), carga general (10.13% ), tanqueros (12.93%), cruceros (22.52%), y otros (6.36%).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</si>
</sst>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409]#,##0.00;\-#,##0.00"/>
    <numFmt numFmtId="165" formatCode="[$-10409]0.00\ %"/>
    <numFmt numFmtId="166" formatCode="[$-10409]#,##0;\-#,##0"/>
    <numFmt numFmtId="167" formatCode="[$-10409]0\ %"/>
    <numFmt numFmtId="168" formatCode="[$-10409]0.00%"/>
  </numFmts>
  <fonts count="32" x14ac:knownFonts="1">
    <font>
      <sz val="11"/>
      <color rgb="FF000000"/>
      <name val="Calibri"/>
      <family val="2"/>
      <scheme val="minor"/>
    </font>
    <font>
      <sz val="11"/>
      <color theme="1"/>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2"/>
      <color rgb="FF000000"/>
      <name val="Century Gothic"/>
      <family val="2"/>
    </font>
    <font>
      <b/>
      <sz val="11"/>
      <color rgb="FF1F4E78"/>
      <name val="Calibri"/>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sz val="8"/>
      <color theme="1"/>
      <name val="Calibri"/>
      <family val="2"/>
      <scheme val="minor"/>
    </font>
    <font>
      <sz val="9"/>
      <name val="Calibri"/>
      <family val="2"/>
    </font>
    <font>
      <b/>
      <sz val="11"/>
      <color rgb="FF000000"/>
      <name val="Calibri"/>
      <family val="2"/>
    </font>
    <font>
      <b/>
      <sz val="11"/>
      <color theme="0"/>
      <name val="Century Gothic"/>
      <family val="2"/>
    </font>
    <font>
      <b/>
      <sz val="10"/>
      <name val="Calibri"/>
      <family val="2"/>
    </font>
    <font>
      <b/>
      <sz val="11"/>
      <name val="Calibri"/>
      <family val="2"/>
    </font>
  </fonts>
  <fills count="14">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rgb="FFFFFF00"/>
        <bgColor rgb="FFF5F5F5"/>
      </patternFill>
    </fill>
  </fills>
  <borders count="3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medium">
        <color indexed="64"/>
      </top>
      <bottom/>
      <diagonal/>
    </border>
  </borders>
  <cellStyleXfs count="4">
    <xf numFmtId="0" fontId="0" fillId="0" borderId="0"/>
    <xf numFmtId="43" fontId="18" fillId="0" borderId="0" applyFont="0" applyFill="0" applyBorder="0" applyAlignment="0" applyProtection="0"/>
    <xf numFmtId="9" fontId="18" fillId="0" borderId="0" applyFont="0" applyFill="0" applyBorder="0" applyAlignment="0" applyProtection="0"/>
    <xf numFmtId="0" fontId="1" fillId="0" borderId="0"/>
  </cellStyleXfs>
  <cellXfs count="159">
    <xf numFmtId="0" fontId="0" fillId="0" borderId="0" xfId="0"/>
    <xf numFmtId="0" fontId="2" fillId="0" borderId="0" xfId="0" applyFo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0" fillId="0" borderId="0" xfId="0" applyProtection="1">
      <protection locked="0"/>
    </xf>
    <xf numFmtId="0" fontId="24" fillId="0" borderId="20" xfId="0" applyFont="1" applyBorder="1" applyAlignment="1" applyProtection="1">
      <alignment horizontal="center" vertical="center" wrapText="1"/>
      <protection locked="0"/>
    </xf>
    <xf numFmtId="0" fontId="1" fillId="0" borderId="0" xfId="3"/>
    <xf numFmtId="0" fontId="19" fillId="0" borderId="0" xfId="3" applyFont="1"/>
    <xf numFmtId="0" fontId="1" fillId="0" borderId="0" xfId="3" applyAlignment="1">
      <alignment vertical="center" wrapText="1"/>
    </xf>
    <xf numFmtId="0" fontId="1" fillId="0" borderId="23" xfId="3" applyBorder="1"/>
    <xf numFmtId="0" fontId="19" fillId="0" borderId="23" xfId="3" applyFont="1" applyBorder="1" applyAlignment="1">
      <alignment vertical="center" wrapText="1"/>
    </xf>
    <xf numFmtId="0" fontId="1" fillId="0" borderId="23" xfId="3" applyBorder="1" applyAlignment="1">
      <alignment horizontal="center" vertical="center"/>
    </xf>
    <xf numFmtId="0" fontId="1" fillId="0" borderId="23" xfId="3" applyBorder="1" applyAlignment="1">
      <alignment vertical="center" wrapText="1"/>
    </xf>
    <xf numFmtId="0" fontId="19" fillId="0" borderId="23" xfId="3" applyFont="1" applyBorder="1"/>
    <xf numFmtId="0" fontId="25" fillId="0" borderId="8" xfId="0" applyFont="1" applyBorder="1" applyAlignment="1">
      <alignment vertical="center"/>
    </xf>
    <xf numFmtId="0" fontId="0" fillId="0" borderId="8" xfId="0" applyBorder="1" applyProtection="1">
      <protection locked="0"/>
    </xf>
    <xf numFmtId="0" fontId="0" fillId="0" borderId="9" xfId="0" applyBorder="1" applyProtection="1">
      <protection locked="0"/>
    </xf>
    <xf numFmtId="0" fontId="0" fillId="0" borderId="8" xfId="0" applyBorder="1"/>
    <xf numFmtId="0" fontId="25" fillId="0" borderId="8" xfId="0" applyFont="1" applyBorder="1" applyAlignment="1">
      <alignment vertical="center" wrapText="1"/>
    </xf>
    <xf numFmtId="0" fontId="0" fillId="0" borderId="9" xfId="0" applyBorder="1"/>
    <xf numFmtId="0" fontId="27" fillId="0" borderId="26" xfId="0" applyFont="1" applyBorder="1" applyAlignment="1" applyProtection="1">
      <alignment vertical="top" wrapText="1"/>
      <protection locked="0"/>
    </xf>
    <xf numFmtId="0" fontId="27" fillId="0" borderId="23" xfId="0" applyFont="1" applyBorder="1" applyAlignment="1" applyProtection="1">
      <alignment vertical="top" wrapText="1"/>
      <protection locked="0"/>
    </xf>
    <xf numFmtId="166" fontId="27" fillId="0" borderId="23" xfId="0" applyNumberFormat="1" applyFont="1" applyBorder="1" applyAlignment="1" applyProtection="1">
      <alignment horizontal="center" vertical="center" wrapText="1" readingOrder="1"/>
      <protection locked="0"/>
    </xf>
    <xf numFmtId="164" fontId="27" fillId="0" borderId="23" xfId="0" applyNumberFormat="1" applyFont="1" applyBorder="1" applyAlignment="1" applyProtection="1">
      <alignment horizontal="center" vertical="center" wrapText="1" readingOrder="1"/>
      <protection locked="0"/>
    </xf>
    <xf numFmtId="166" fontId="27" fillId="0" borderId="23" xfId="0" applyNumberFormat="1" applyFont="1" applyBorder="1" applyAlignment="1" applyProtection="1">
      <alignment horizontal="center" vertical="center" wrapText="1"/>
      <protection locked="0"/>
    </xf>
    <xf numFmtId="0" fontId="24" fillId="10" borderId="20" xfId="0" applyFont="1" applyFill="1" applyBorder="1" applyAlignment="1">
      <alignment horizontal="center" wrapText="1"/>
    </xf>
    <xf numFmtId="0" fontId="24" fillId="10" borderId="20" xfId="0" applyFont="1" applyFill="1" applyBorder="1" applyAlignment="1">
      <alignment horizontal="center" vertical="center"/>
    </xf>
    <xf numFmtId="0" fontId="17" fillId="11" borderId="26" xfId="0" applyFont="1" applyFill="1" applyBorder="1" applyAlignment="1">
      <alignment horizontal="center" vertical="center" wrapText="1" readingOrder="1"/>
    </xf>
    <xf numFmtId="0" fontId="17" fillId="11" borderId="23" xfId="0" applyFont="1" applyFill="1" applyBorder="1" applyAlignment="1">
      <alignment horizontal="center" vertical="center" wrapText="1" readingOrder="1"/>
    </xf>
    <xf numFmtId="0" fontId="17" fillId="11" borderId="27" xfId="0" applyFont="1" applyFill="1" applyBorder="1" applyAlignment="1">
      <alignment horizontal="center" vertical="center" wrapText="1" readingOrder="1"/>
    </xf>
    <xf numFmtId="10" fontId="27" fillId="12" borderId="23" xfId="2" applyNumberFormat="1" applyFont="1" applyFill="1" applyBorder="1" applyAlignment="1">
      <alignment horizontal="center" vertical="center" wrapText="1" readingOrder="1"/>
    </xf>
    <xf numFmtId="168" fontId="27" fillId="12" borderId="27" xfId="0" applyNumberFormat="1" applyFont="1" applyFill="1" applyBorder="1" applyAlignment="1">
      <alignment horizontal="center" vertical="center" wrapText="1" readingOrder="1"/>
    </xf>
    <xf numFmtId="0" fontId="20" fillId="0" borderId="28"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14" fillId="0" borderId="0" xfId="0" applyFont="1"/>
    <xf numFmtId="0" fontId="17" fillId="13" borderId="23" xfId="0" applyFont="1" applyFill="1" applyBorder="1" applyAlignment="1">
      <alignment horizontal="center" vertical="center" wrapText="1" readingOrder="1"/>
    </xf>
    <xf numFmtId="39" fontId="2" fillId="0" borderId="0" xfId="0" applyNumberFormat="1" applyFont="1"/>
    <xf numFmtId="43" fontId="2" fillId="0" borderId="0" xfId="1" applyFont="1"/>
    <xf numFmtId="0" fontId="2" fillId="0" borderId="19" xfId="0" applyFont="1" applyBorder="1"/>
    <xf numFmtId="43" fontId="2" fillId="0" borderId="19" xfId="1" applyFont="1" applyBorder="1"/>
    <xf numFmtId="17" fontId="2" fillId="0" borderId="0" xfId="0" applyNumberFormat="1" applyFont="1"/>
    <xf numFmtId="43" fontId="2" fillId="0" borderId="0" xfId="0" applyNumberFormat="1" applyFont="1"/>
    <xf numFmtId="1" fontId="2" fillId="0" borderId="0" xfId="0" applyNumberFormat="1" applyFont="1"/>
    <xf numFmtId="0" fontId="4" fillId="0" borderId="11" xfId="0" applyFont="1" applyBorder="1" applyAlignment="1">
      <alignment horizontal="justify" vertical="top" wrapText="1" readingOrder="1"/>
    </xf>
    <xf numFmtId="0" fontId="2" fillId="0" borderId="11" xfId="0" applyFont="1" applyBorder="1" applyAlignment="1">
      <alignment horizontal="justify"/>
    </xf>
    <xf numFmtId="0" fontId="2" fillId="0" borderId="12" xfId="0" applyFont="1" applyBorder="1" applyAlignment="1">
      <alignment horizontal="justify"/>
    </xf>
    <xf numFmtId="0" fontId="3" fillId="0" borderId="0" xfId="0" applyFont="1" applyAlignment="1">
      <alignment vertical="top" wrapText="1" readingOrder="1"/>
    </xf>
    <xf numFmtId="0" fontId="2" fillId="0" borderId="0" xfId="0" applyFont="1"/>
    <xf numFmtId="0" fontId="4" fillId="0" borderId="0" xfId="0" applyFont="1" applyAlignment="1">
      <alignment horizontal="justify" vertical="top" wrapText="1" readingOrder="1"/>
    </xf>
    <xf numFmtId="0" fontId="2" fillId="0" borderId="0" xfId="0" applyFont="1" applyAlignment="1">
      <alignment horizontal="justify"/>
    </xf>
    <xf numFmtId="0" fontId="2" fillId="0" borderId="9" xfId="0" applyFont="1" applyBorder="1"/>
    <xf numFmtId="0" fontId="2" fillId="0" borderId="9" xfId="0" applyFont="1" applyBorder="1" applyAlignment="1">
      <alignment horizontal="justify"/>
    </xf>
    <xf numFmtId="0" fontId="3" fillId="4" borderId="0" xfId="0" applyFont="1" applyFill="1" applyAlignment="1">
      <alignment vertical="top" wrapText="1" readingOrder="1"/>
    </xf>
    <xf numFmtId="0" fontId="5" fillId="2" borderId="0" xfId="0" applyFont="1" applyFill="1" applyAlignment="1">
      <alignment vertical="top" wrapText="1" readingOrder="1"/>
    </xf>
    <xf numFmtId="166" fontId="11" fillId="0" borderId="1" xfId="0" applyNumberFormat="1" applyFont="1" applyBorder="1" applyAlignment="1">
      <alignment horizontal="center" vertical="center" wrapText="1" readingOrder="1"/>
    </xf>
    <xf numFmtId="166" fontId="2" fillId="0" borderId="3" xfId="0" applyNumberFormat="1" applyFont="1" applyBorder="1" applyAlignment="1">
      <alignment vertical="top" wrapText="1"/>
    </xf>
    <xf numFmtId="166" fontId="11" fillId="0" borderId="4" xfId="0" applyNumberFormat="1" applyFont="1" applyBorder="1" applyAlignment="1">
      <alignment horizontal="center" vertical="center" wrapText="1" readingOrder="1"/>
    </xf>
    <xf numFmtId="166" fontId="11" fillId="0" borderId="3" xfId="0" applyNumberFormat="1" applyFont="1" applyBorder="1" applyAlignment="1">
      <alignment horizontal="center" vertical="center" wrapText="1" readingOrder="1"/>
    </xf>
    <xf numFmtId="167" fontId="11" fillId="0" borderId="1" xfId="0" applyNumberFormat="1" applyFont="1" applyBorder="1" applyAlignment="1">
      <alignment horizontal="center" vertical="center" wrapText="1" readingOrder="1"/>
    </xf>
    <xf numFmtId="167" fontId="2" fillId="0" borderId="2" xfId="0" applyNumberFormat="1" applyFont="1" applyBorder="1" applyAlignment="1">
      <alignment vertical="top" wrapText="1"/>
    </xf>
    <xf numFmtId="167" fontId="2" fillId="0" borderId="3" xfId="0" applyNumberFormat="1" applyFont="1" applyBorder="1" applyAlignment="1">
      <alignment vertical="top" wrapText="1"/>
    </xf>
    <xf numFmtId="168" fontId="11" fillId="0" borderId="1" xfId="0" applyNumberFormat="1" applyFont="1" applyBorder="1" applyAlignment="1">
      <alignment horizontal="center" vertical="center" wrapText="1" readingOrder="1"/>
    </xf>
    <xf numFmtId="0" fontId="2" fillId="0" borderId="2" xfId="0" applyFont="1" applyBorder="1" applyAlignment="1">
      <alignment vertical="top" wrapText="1"/>
    </xf>
    <xf numFmtId="0" fontId="2" fillId="0" borderId="3" xfId="0" applyFont="1" applyBorder="1" applyAlignment="1">
      <alignment vertical="top" wrapText="1"/>
    </xf>
    <xf numFmtId="0" fontId="11" fillId="0" borderId="1"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165" fontId="11" fillId="0" borderId="1" xfId="0" applyNumberFormat="1"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0" fillId="3" borderId="4"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164" fontId="8" fillId="0" borderId="1" xfId="0" applyNumberFormat="1" applyFont="1" applyBorder="1" applyAlignment="1">
      <alignment horizontal="center" vertical="center" wrapText="1" readingOrder="1"/>
    </xf>
    <xf numFmtId="165" fontId="8" fillId="0" borderId="1" xfId="0" applyNumberFormat="1" applyFont="1" applyBorder="1" applyAlignment="1">
      <alignment horizontal="center" vertical="center" wrapText="1" readingOrder="1"/>
    </xf>
    <xf numFmtId="0" fontId="6" fillId="2" borderId="1" xfId="0" applyFont="1" applyFill="1" applyBorder="1" applyAlignment="1">
      <alignment horizontal="center" vertical="top" wrapText="1" readingOrder="1"/>
    </xf>
    <xf numFmtId="0" fontId="7" fillId="0" borderId="1" xfId="0" applyFont="1" applyBorder="1" applyAlignment="1">
      <alignment horizontal="center" vertical="center" wrapText="1" readingOrder="1"/>
    </xf>
    <xf numFmtId="0" fontId="4" fillId="0" borderId="0" xfId="0" applyFont="1" applyAlignment="1">
      <alignment vertical="top" wrapText="1" readingOrder="1"/>
    </xf>
    <xf numFmtId="0" fontId="6" fillId="0" borderId="1" xfId="0" applyFont="1" applyBorder="1" applyAlignment="1">
      <alignment horizontal="center" vertical="top" wrapText="1" readingOrder="1"/>
    </xf>
    <xf numFmtId="0" fontId="12" fillId="5" borderId="5" xfId="0" applyFont="1" applyFill="1" applyBorder="1" applyAlignment="1">
      <alignment horizontal="center" vertical="center" wrapText="1" readingOrder="1"/>
    </xf>
    <xf numFmtId="0" fontId="13" fillId="6" borderId="6" xfId="0" applyFont="1" applyFill="1" applyBorder="1" applyAlignment="1">
      <alignment vertical="center"/>
    </xf>
    <xf numFmtId="0" fontId="3" fillId="0" borderId="8" xfId="0" applyFont="1" applyBorder="1" applyAlignment="1">
      <alignment vertical="center" wrapText="1" readingOrder="1"/>
    </xf>
    <xf numFmtId="0" fontId="2" fillId="0" borderId="0" xfId="0" applyFont="1" applyAlignment="1">
      <alignment vertical="center"/>
    </xf>
    <xf numFmtId="0" fontId="4" fillId="0" borderId="8" xfId="0" applyFont="1" applyBorder="1" applyAlignment="1">
      <alignment horizontal="justify" vertical="top" wrapText="1" readingOrder="1"/>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22" fillId="8" borderId="8" xfId="0" applyFont="1" applyFill="1" applyBorder="1" applyAlignment="1">
      <alignment horizontal="left" vertical="center"/>
    </xf>
    <xf numFmtId="0" fontId="22" fillId="8" borderId="0" xfId="0" applyFont="1" applyFill="1" applyAlignment="1">
      <alignment horizontal="left" vertical="center"/>
    </xf>
    <xf numFmtId="0" fontId="22" fillId="8" borderId="9" xfId="0" applyFont="1" applyFill="1" applyBorder="1" applyAlignment="1">
      <alignment horizontal="left" vertical="center"/>
    </xf>
    <xf numFmtId="0" fontId="23" fillId="9" borderId="8" xfId="0" applyFont="1" applyFill="1" applyBorder="1" applyAlignment="1">
      <alignment horizontal="left" vertical="center" wrapText="1"/>
    </xf>
    <xf numFmtId="0" fontId="23" fillId="9" borderId="0" xfId="0" applyFont="1" applyFill="1" applyAlignment="1">
      <alignment horizontal="left" vertical="center" wrapText="1"/>
    </xf>
    <xf numFmtId="0" fontId="23" fillId="9" borderId="9" xfId="0" applyFont="1" applyFill="1" applyBorder="1" applyAlignment="1">
      <alignment horizontal="left" vertical="center" wrapText="1"/>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4" fillId="0" borderId="0" xfId="0" applyFont="1" applyAlignment="1">
      <alignment horizontal="left" vertical="center"/>
    </xf>
    <xf numFmtId="0" fontId="16" fillId="0" borderId="29" xfId="0" applyFont="1" applyBorder="1" applyAlignment="1">
      <alignment horizontal="center" vertical="center" wrapText="1" readingOrder="1"/>
    </xf>
    <xf numFmtId="0" fontId="16" fillId="0" borderId="31" xfId="0" applyFont="1" applyBorder="1" applyAlignment="1">
      <alignment horizontal="center" vertical="center" wrapText="1" readingOrder="1"/>
    </xf>
    <xf numFmtId="0" fontId="16" fillId="0" borderId="30" xfId="0" applyFont="1" applyBorder="1" applyAlignment="1">
      <alignment horizontal="center" vertical="center" wrapText="1" readingOrder="1"/>
    </xf>
    <xf numFmtId="39" fontId="2" fillId="0" borderId="29" xfId="1" applyNumberFormat="1" applyFont="1" applyFill="1" applyBorder="1" applyAlignment="1" applyProtection="1">
      <alignment horizontal="center" vertical="center" wrapText="1" readingOrder="1"/>
      <protection locked="0"/>
    </xf>
    <xf numFmtId="39" fontId="2" fillId="0" borderId="31" xfId="1" applyNumberFormat="1" applyFont="1" applyFill="1" applyBorder="1" applyAlignment="1" applyProtection="1">
      <alignment horizontal="center" vertical="center" wrapText="1" readingOrder="1"/>
      <protection locked="0"/>
    </xf>
    <xf numFmtId="39" fontId="2" fillId="0" borderId="30" xfId="1" applyNumberFormat="1" applyFont="1" applyFill="1" applyBorder="1" applyAlignment="1" applyProtection="1">
      <alignment horizontal="center" vertical="center" wrapText="1" readingOrder="1"/>
      <protection locked="0"/>
    </xf>
    <xf numFmtId="0" fontId="23" fillId="9" borderId="8" xfId="0" applyFont="1" applyFill="1" applyBorder="1" applyAlignment="1">
      <alignment horizontal="left" vertical="center"/>
    </xf>
    <xf numFmtId="0" fontId="23" fillId="9" borderId="0" xfId="0" applyFont="1" applyFill="1" applyAlignment="1">
      <alignment horizontal="left" vertical="center"/>
    </xf>
    <xf numFmtId="0" fontId="23" fillId="9" borderId="9" xfId="0" applyFont="1" applyFill="1" applyBorder="1" applyAlignment="1">
      <alignment horizontal="left" vertical="center"/>
    </xf>
    <xf numFmtId="39" fontId="2" fillId="0" borderId="26" xfId="1" applyNumberFormat="1" applyFont="1" applyFill="1" applyBorder="1" applyAlignment="1" applyProtection="1">
      <alignment horizontal="center" vertical="center" wrapText="1" readingOrder="1"/>
      <protection locked="0"/>
    </xf>
    <xf numFmtId="39" fontId="2" fillId="0" borderId="23" xfId="1" applyNumberFormat="1" applyFont="1" applyFill="1" applyBorder="1" applyAlignment="1" applyProtection="1">
      <alignment horizontal="center" vertical="center" wrapText="1" readingOrder="1"/>
      <protection locked="0"/>
    </xf>
    <xf numFmtId="10" fontId="2" fillId="10" borderId="23" xfId="2" applyNumberFormat="1" applyFont="1" applyFill="1" applyBorder="1" applyAlignment="1" applyProtection="1">
      <alignment horizontal="center" vertical="center" wrapText="1" readingOrder="1"/>
    </xf>
    <xf numFmtId="10" fontId="2" fillId="10" borderId="27" xfId="2" applyNumberFormat="1" applyFont="1" applyFill="1" applyBorder="1" applyAlignment="1" applyProtection="1">
      <alignment horizontal="center" vertical="center" wrapText="1" readingOrder="1"/>
    </xf>
    <xf numFmtId="0" fontId="0" fillId="0" borderId="0" xfId="0" applyAlignment="1" applyProtection="1">
      <alignment horizontal="left" vertical="center" wrapText="1" readingOrder="1"/>
      <protection locked="0"/>
    </xf>
    <xf numFmtId="0" fontId="0" fillId="0" borderId="9" xfId="0" applyBorder="1" applyAlignment="1" applyProtection="1">
      <alignment horizontal="left" vertical="center" wrapText="1" readingOrder="1"/>
      <protection locked="0"/>
    </xf>
    <xf numFmtId="0" fontId="22" fillId="8" borderId="8" xfId="0" applyFont="1" applyFill="1" applyBorder="1" applyAlignment="1" applyProtection="1">
      <alignment horizontal="left" vertical="center"/>
      <protection locked="0"/>
    </xf>
    <xf numFmtId="0" fontId="22" fillId="8" borderId="0" xfId="0" applyFont="1" applyFill="1" applyAlignment="1" applyProtection="1">
      <alignment horizontal="left" vertical="center"/>
      <protection locked="0"/>
    </xf>
    <xf numFmtId="0" fontId="22" fillId="8" borderId="9" xfId="0" applyFont="1" applyFill="1" applyBorder="1" applyAlignment="1" applyProtection="1">
      <alignment horizontal="left" vertical="center"/>
      <protection locked="0"/>
    </xf>
    <xf numFmtId="0" fontId="28" fillId="11" borderId="23" xfId="0" applyFont="1" applyFill="1" applyBorder="1" applyAlignment="1">
      <alignment horizontal="center" vertical="center" wrapText="1" readingOrder="1"/>
    </xf>
    <xf numFmtId="0" fontId="2" fillId="10" borderId="23" xfId="0" applyFont="1" applyFill="1" applyBorder="1" applyAlignment="1">
      <alignment vertical="top" wrapText="1"/>
    </xf>
    <xf numFmtId="0" fontId="31" fillId="10" borderId="29" xfId="0" applyFont="1" applyFill="1" applyBorder="1" applyAlignment="1">
      <alignment horizontal="center" vertical="top" wrapText="1"/>
    </xf>
    <xf numFmtId="0" fontId="31" fillId="10" borderId="30" xfId="0" applyFont="1" applyFill="1" applyBorder="1" applyAlignment="1">
      <alignment horizontal="center" vertical="top" wrapText="1"/>
    </xf>
    <xf numFmtId="0" fontId="2" fillId="10" borderId="27" xfId="0" applyFont="1" applyFill="1" applyBorder="1" applyAlignment="1">
      <alignment vertical="top" wrapText="1"/>
    </xf>
    <xf numFmtId="0" fontId="16" fillId="0" borderId="26" xfId="0" applyFont="1" applyBorder="1" applyAlignment="1">
      <alignment horizontal="center" vertical="center" wrapText="1" readingOrder="1"/>
    </xf>
    <xf numFmtId="0" fontId="16" fillId="0" borderId="23" xfId="0" applyFont="1" applyBorder="1" applyAlignment="1">
      <alignment horizontal="center" vertical="center" wrapText="1" readingOrder="1"/>
    </xf>
    <xf numFmtId="0" fontId="16" fillId="0" borderId="27" xfId="0" applyFont="1" applyBorder="1" applyAlignment="1">
      <alignment horizontal="center" vertical="center" wrapText="1" readingOrder="1"/>
    </xf>
    <xf numFmtId="0" fontId="0" fillId="0" borderId="24"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1" fillId="0" borderId="2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4" fillId="10" borderId="19" xfId="0" applyFont="1" applyFill="1" applyBorder="1" applyAlignment="1">
      <alignment horizontal="center" vertical="center" wrapText="1"/>
    </xf>
    <xf numFmtId="0" fontId="0" fillId="7" borderId="8" xfId="0" applyFill="1" applyBorder="1" applyAlignment="1">
      <alignment horizontal="center"/>
    </xf>
    <xf numFmtId="0" fontId="0" fillId="7" borderId="0" xfId="0" applyFill="1" applyAlignment="1">
      <alignment horizontal="center"/>
    </xf>
    <xf numFmtId="0" fontId="0" fillId="7" borderId="9"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49" fontId="24" fillId="0" borderId="22" xfId="0" quotePrefix="1" applyNumberFormat="1" applyFont="1" applyBorder="1" applyAlignment="1" applyProtection="1">
      <alignment horizontal="left" vertical="center" wrapText="1"/>
      <protection locked="0"/>
    </xf>
    <xf numFmtId="0" fontId="0" fillId="0" borderId="0" xfId="1" applyNumberFormat="1" applyFont="1" applyAlignment="1" applyProtection="1">
      <alignment horizontal="left" vertical="top" wrapText="1"/>
      <protection locked="0"/>
    </xf>
    <xf numFmtId="0" fontId="0" fillId="0" borderId="9" xfId="1" applyNumberFormat="1" applyFont="1" applyBorder="1" applyAlignment="1" applyProtection="1">
      <alignment horizontal="left" vertical="top" wrapText="1"/>
      <protection locked="0"/>
    </xf>
    <xf numFmtId="0" fontId="26" fillId="10" borderId="19" xfId="0" applyFont="1" applyFill="1" applyBorder="1" applyAlignment="1">
      <alignment horizontal="center" vertical="center" wrapText="1"/>
    </xf>
  </cellXfs>
  <cellStyles count="4">
    <cellStyle name="Millares" xfId="1" builtinId="3"/>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50186</xdr:colOff>
      <xdr:row>0</xdr:row>
      <xdr:rowOff>44451</xdr:rowOff>
    </xdr:from>
    <xdr:to>
      <xdr:col>0</xdr:col>
      <xdr:colOff>1377949</xdr:colOff>
      <xdr:row>2</xdr:row>
      <xdr:rowOff>126140</xdr:rowOff>
    </xdr:to>
    <xdr:pic>
      <xdr:nvPicPr>
        <xdr:cNvPr id="3" name="Imagen 2" descr="Portuaria – RD">
          <a:extLst>
            <a:ext uri="{FF2B5EF4-FFF2-40B4-BE49-F238E27FC236}">
              <a16:creationId xmlns:a16="http://schemas.microsoft.com/office/drawing/2014/main" id="{156D8E7E-ED8B-149E-C3A3-C1CCB716E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86" y="44451"/>
          <a:ext cx="1327763" cy="69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55593</xdr:colOff>
      <xdr:row>72</xdr:row>
      <xdr:rowOff>0</xdr:rowOff>
    </xdr:from>
    <xdr:to>
      <xdr:col>10</xdr:col>
      <xdr:colOff>375645</xdr:colOff>
      <xdr:row>80</xdr:row>
      <xdr:rowOff>173272</xdr:rowOff>
    </xdr:to>
    <xdr:grpSp>
      <xdr:nvGrpSpPr>
        <xdr:cNvPr id="2" name="Grupo 1">
          <a:extLst>
            <a:ext uri="{FF2B5EF4-FFF2-40B4-BE49-F238E27FC236}">
              <a16:creationId xmlns:a16="http://schemas.microsoft.com/office/drawing/2014/main" id="{920CF82C-8325-4959-99F2-5CA7AA4A006F}"/>
            </a:ext>
          </a:extLst>
        </xdr:cNvPr>
        <xdr:cNvGrpSpPr/>
      </xdr:nvGrpSpPr>
      <xdr:grpSpPr>
        <a:xfrm>
          <a:off x="4976843" y="22468417"/>
          <a:ext cx="4362885" cy="1697272"/>
          <a:chOff x="0" y="0"/>
          <a:chExt cx="3032125" cy="1390650"/>
        </a:xfrm>
      </xdr:grpSpPr>
      <xdr:pic>
        <xdr:nvPicPr>
          <xdr:cNvPr id="4" name="Imagen 3">
            <a:extLst>
              <a:ext uri="{FF2B5EF4-FFF2-40B4-BE49-F238E27FC236}">
                <a16:creationId xmlns:a16="http://schemas.microsoft.com/office/drawing/2014/main" id="{C0F936EC-EEAC-32F2-BDB7-8075817753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105025" cy="1247775"/>
          </a:xfrm>
          <a:prstGeom prst="rect">
            <a:avLst/>
          </a:prstGeom>
        </xdr:spPr>
      </xdr:pic>
      <xdr:pic>
        <xdr:nvPicPr>
          <xdr:cNvPr id="5" name="Imagen 4" descr="Imagen que contiene Círculo&#10;&#10;Descripción generada automáticamente">
            <a:extLst>
              <a:ext uri="{FF2B5EF4-FFF2-40B4-BE49-F238E27FC236}">
                <a16:creationId xmlns:a16="http://schemas.microsoft.com/office/drawing/2014/main" id="{5C69DD34-1092-C336-E7A2-49BAB7C371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7850" y="171450"/>
            <a:ext cx="1184275" cy="1219200"/>
          </a:xfrm>
          <a:prstGeom prst="rect">
            <a:avLst/>
          </a:prstGeom>
          <a:noFill/>
          <a:ln>
            <a:noFill/>
          </a:ln>
        </xdr:spPr>
      </xdr:pic>
    </xdr:grpSp>
    <xdr:clientData/>
  </xdr:twoCellAnchor>
  <xdr:twoCellAnchor editAs="oneCell">
    <xdr:from>
      <xdr:col>0</xdr:col>
      <xdr:colOff>0</xdr:colOff>
      <xdr:row>72</xdr:row>
      <xdr:rowOff>4234</xdr:rowOff>
    </xdr:from>
    <xdr:to>
      <xdr:col>4</xdr:col>
      <xdr:colOff>598316</xdr:colOff>
      <xdr:row>81</xdr:row>
      <xdr:rowOff>171202</xdr:rowOff>
    </xdr:to>
    <xdr:pic>
      <xdr:nvPicPr>
        <xdr:cNvPr id="6" name="Imagen 5">
          <a:extLst>
            <a:ext uri="{FF2B5EF4-FFF2-40B4-BE49-F238E27FC236}">
              <a16:creationId xmlns:a16="http://schemas.microsoft.com/office/drawing/2014/main" id="{6AF27159-B93E-47EA-B6DC-9652D495458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2340359"/>
          <a:ext cx="4677132" cy="188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AT67"/>
  <sheetViews>
    <sheetView showGridLines="0" zoomScale="110" zoomScaleNormal="110" zoomScaleSheetLayoutView="130" workbookViewId="0">
      <selection activeCell="M2" sqref="M1:S1048576"/>
    </sheetView>
  </sheetViews>
  <sheetFormatPr baseColWidth="10" defaultColWidth="11.42578125" defaultRowHeight="15" x14ac:dyDescent="0.2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x14ac:dyDescent="0.25">
      <c r="B1" s="88" t="s">
        <v>31</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2"/>
      <c r="AO1" s="2"/>
      <c r="AP1" s="2"/>
      <c r="AQ1" s="2"/>
      <c r="AR1" s="2"/>
      <c r="AS1" s="2"/>
      <c r="AT1" s="3"/>
    </row>
    <row r="2" spans="2:46" ht="0.6" customHeight="1" x14ac:dyDescent="0.25">
      <c r="B2" s="4"/>
      <c r="AT2" s="5"/>
    </row>
    <row r="3" spans="2:46" ht="21.75" customHeight="1" x14ac:dyDescent="0.25">
      <c r="B3" s="90" t="s">
        <v>0</v>
      </c>
      <c r="C3" s="91"/>
      <c r="D3" s="91"/>
      <c r="E3" s="91"/>
      <c r="F3" s="91"/>
      <c r="G3" s="91"/>
      <c r="H3" s="91"/>
      <c r="I3" s="91"/>
      <c r="J3" s="91"/>
      <c r="K3" s="91"/>
      <c r="L3" s="91"/>
      <c r="M3" s="91"/>
      <c r="N3" s="91"/>
      <c r="O3" s="91"/>
      <c r="R3" s="86"/>
      <c r="S3" s="52"/>
      <c r="T3" s="52"/>
      <c r="U3" s="52"/>
      <c r="V3" s="52"/>
      <c r="W3" s="52"/>
      <c r="X3" s="52"/>
      <c r="Y3" s="52"/>
      <c r="Z3" s="52"/>
      <c r="AA3" s="52"/>
      <c r="AB3" s="52"/>
      <c r="AC3" s="52"/>
      <c r="AD3" s="52"/>
      <c r="AE3" s="52"/>
      <c r="AF3" s="52"/>
      <c r="AG3" s="52"/>
      <c r="AH3" s="52"/>
      <c r="AI3" s="52"/>
      <c r="AJ3" s="52"/>
      <c r="AK3" s="52"/>
      <c r="AL3" s="52"/>
      <c r="AT3" s="5"/>
    </row>
    <row r="4" spans="2:46" ht="18" customHeight="1" x14ac:dyDescent="0.25">
      <c r="B4" s="4"/>
      <c r="C4" s="58" t="s">
        <v>1</v>
      </c>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T4" s="5"/>
    </row>
    <row r="5" spans="2:46" ht="18" customHeight="1" x14ac:dyDescent="0.25">
      <c r="B5" s="4"/>
      <c r="D5" s="51" t="s">
        <v>2</v>
      </c>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T5" s="5"/>
    </row>
    <row r="6" spans="2:46" ht="59.25" customHeight="1" x14ac:dyDescent="0.25">
      <c r="B6" s="92"/>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T6" s="5"/>
    </row>
    <row r="7" spans="2:46" ht="18" customHeight="1" x14ac:dyDescent="0.25">
      <c r="B7" s="4"/>
      <c r="C7" s="51" t="s">
        <v>3</v>
      </c>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T7" s="5"/>
    </row>
    <row r="8" spans="2:46" ht="45.75" customHeight="1" x14ac:dyDescent="0.25">
      <c r="B8" s="4"/>
      <c r="C8" s="53"/>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T8" s="5"/>
    </row>
    <row r="9" spans="2:46" ht="18.75" customHeight="1" x14ac:dyDescent="0.25">
      <c r="B9" s="4"/>
      <c r="E9" s="58" t="s">
        <v>32</v>
      </c>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T9" s="5"/>
    </row>
    <row r="10" spans="2:46" ht="18" customHeight="1" x14ac:dyDescent="0.25">
      <c r="B10" s="4"/>
      <c r="I10" s="51" t="s">
        <v>4</v>
      </c>
      <c r="J10" s="52"/>
      <c r="K10" s="52"/>
      <c r="L10" s="52"/>
      <c r="M10" s="52"/>
      <c r="N10" s="52"/>
      <c r="S10" s="86"/>
      <c r="T10" s="52"/>
      <c r="U10" s="52"/>
      <c r="V10" s="52"/>
      <c r="W10" s="52"/>
      <c r="X10" s="52"/>
      <c r="Y10" s="52"/>
      <c r="Z10" s="52"/>
      <c r="AA10" s="52"/>
      <c r="AB10" s="52"/>
      <c r="AC10" s="52"/>
      <c r="AD10" s="52"/>
      <c r="AE10" s="52"/>
      <c r="AF10" s="52"/>
      <c r="AG10" s="52"/>
      <c r="AH10" s="52"/>
      <c r="AI10" s="52"/>
      <c r="AJ10" s="52"/>
      <c r="AK10" s="52"/>
      <c r="AL10" s="52"/>
      <c r="AM10" s="52"/>
      <c r="AN10" s="52"/>
      <c r="AO10" s="52"/>
      <c r="AP10" s="52"/>
      <c r="AT10" s="5"/>
    </row>
    <row r="11" spans="2:46" ht="36" customHeight="1" x14ac:dyDescent="0.25">
      <c r="B11" s="4"/>
      <c r="I11" s="51" t="s">
        <v>5</v>
      </c>
      <c r="J11" s="52"/>
      <c r="K11" s="52"/>
      <c r="L11" s="52"/>
      <c r="M11" s="52"/>
      <c r="N11" s="52"/>
      <c r="Q11" s="53"/>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T11" s="5"/>
    </row>
    <row r="12" spans="2:46" ht="18" customHeight="1" x14ac:dyDescent="0.25">
      <c r="B12" s="4"/>
      <c r="I12" s="51" t="s">
        <v>6</v>
      </c>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T12" s="5"/>
    </row>
    <row r="13" spans="2:46" ht="84.95" customHeight="1" x14ac:dyDescent="0.25">
      <c r="B13" s="4"/>
      <c r="G13" s="53"/>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T13" s="5"/>
    </row>
    <row r="14" spans="2:46" ht="0" hidden="1" customHeight="1" x14ac:dyDescent="0.25">
      <c r="B14" s="4"/>
      <c r="AT14" s="5"/>
    </row>
    <row r="15" spans="2:46" ht="15.75" customHeight="1" x14ac:dyDescent="0.25">
      <c r="B15" s="4"/>
      <c r="E15" s="58" t="s">
        <v>34</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T15" s="5"/>
    </row>
    <row r="16" spans="2:46" ht="18" customHeight="1" x14ac:dyDescent="0.25">
      <c r="B16" s="4"/>
      <c r="J16" s="51" t="s">
        <v>7</v>
      </c>
      <c r="K16" s="52"/>
      <c r="L16" s="52"/>
      <c r="M16" s="52"/>
      <c r="N16" s="52"/>
      <c r="O16" s="52"/>
      <c r="P16" s="52"/>
      <c r="Q16" s="52"/>
      <c r="R16" s="52"/>
      <c r="S16" s="52"/>
      <c r="T16" s="52"/>
      <c r="U16" s="52"/>
      <c r="V16" s="52"/>
      <c r="W16" s="52"/>
      <c r="X16" s="52"/>
      <c r="Z16" s="86"/>
      <c r="AA16" s="52"/>
      <c r="AB16" s="52"/>
      <c r="AC16" s="52"/>
      <c r="AD16" s="52"/>
      <c r="AE16" s="52"/>
      <c r="AF16" s="52"/>
      <c r="AG16" s="52"/>
      <c r="AH16" s="52"/>
      <c r="AI16" s="52"/>
      <c r="AJ16" s="52"/>
      <c r="AK16" s="52"/>
      <c r="AL16" s="52"/>
      <c r="AM16" s="52"/>
      <c r="AN16" s="52"/>
      <c r="AO16" s="52"/>
      <c r="AP16" s="52"/>
      <c r="AT16" s="5"/>
    </row>
    <row r="17" spans="2:46" ht="18" customHeight="1" x14ac:dyDescent="0.25">
      <c r="B17" s="4"/>
      <c r="J17" s="51" t="s">
        <v>30</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T17" s="5"/>
    </row>
    <row r="18" spans="2:46" ht="169.5" customHeight="1" x14ac:dyDescent="0.25">
      <c r="B18" s="4"/>
      <c r="J18" s="53"/>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T18" s="5"/>
    </row>
    <row r="19" spans="2:46" ht="18" customHeight="1" x14ac:dyDescent="0.25">
      <c r="B19" s="4"/>
      <c r="J19" s="51" t="s">
        <v>27</v>
      </c>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T19" s="5"/>
    </row>
    <row r="20" spans="2:46" ht="23.25" customHeight="1" x14ac:dyDescent="0.25">
      <c r="B20" s="4"/>
      <c r="J20" s="53"/>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T20" s="5"/>
    </row>
    <row r="21" spans="2:46" ht="19.149999999999999" customHeight="1" x14ac:dyDescent="0.25">
      <c r="B21" s="4"/>
      <c r="F21" s="58" t="s">
        <v>33</v>
      </c>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T21" s="5"/>
    </row>
    <row r="22" spans="2:46" ht="0.95" customHeight="1" x14ac:dyDescent="0.25">
      <c r="B22" s="4"/>
      <c r="AT22" s="5"/>
    </row>
    <row r="23" spans="2:46" ht="17.45" customHeight="1" x14ac:dyDescent="0.25">
      <c r="B23" s="4"/>
      <c r="H23" s="87" t="s">
        <v>8</v>
      </c>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8"/>
      <c r="AT23" s="5"/>
    </row>
    <row r="24" spans="2:46" ht="30.75" customHeight="1" x14ac:dyDescent="0.25">
      <c r="B24" s="4"/>
      <c r="H24" s="85" t="s">
        <v>9</v>
      </c>
      <c r="I24" s="67"/>
      <c r="J24" s="67"/>
      <c r="K24" s="67"/>
      <c r="L24" s="67"/>
      <c r="M24" s="67"/>
      <c r="N24" s="67"/>
      <c r="O24" s="67"/>
      <c r="P24" s="67"/>
      <c r="Q24" s="67"/>
      <c r="R24" s="67"/>
      <c r="S24" s="67"/>
      <c r="T24" s="67"/>
      <c r="U24" s="67"/>
      <c r="V24" s="67"/>
      <c r="W24" s="68"/>
      <c r="X24" s="85" t="s">
        <v>10</v>
      </c>
      <c r="Y24" s="67"/>
      <c r="Z24" s="67"/>
      <c r="AA24" s="67"/>
      <c r="AB24" s="67"/>
      <c r="AC24" s="68"/>
      <c r="AD24" s="85" t="s">
        <v>11</v>
      </c>
      <c r="AE24" s="67"/>
      <c r="AF24" s="67"/>
      <c r="AG24" s="68"/>
      <c r="AH24" s="85" t="s">
        <v>12</v>
      </c>
      <c r="AI24" s="67"/>
      <c r="AJ24" s="67"/>
      <c r="AK24" s="67"/>
      <c r="AL24" s="67"/>
      <c r="AM24" s="67"/>
      <c r="AN24" s="67"/>
      <c r="AO24" s="67"/>
      <c r="AP24" s="67"/>
      <c r="AQ24" s="67"/>
      <c r="AR24" s="68"/>
      <c r="AT24" s="5"/>
    </row>
    <row r="25" spans="2:46" ht="20.85" customHeight="1" x14ac:dyDescent="0.25">
      <c r="B25" s="4"/>
      <c r="H25" s="82"/>
      <c r="I25" s="67"/>
      <c r="J25" s="67"/>
      <c r="K25" s="67"/>
      <c r="L25" s="67"/>
      <c r="M25" s="67"/>
      <c r="N25" s="67"/>
      <c r="O25" s="67"/>
      <c r="P25" s="67"/>
      <c r="Q25" s="67"/>
      <c r="R25" s="67"/>
      <c r="S25" s="67"/>
      <c r="T25" s="67"/>
      <c r="U25" s="67"/>
      <c r="V25" s="67"/>
      <c r="W25" s="68"/>
      <c r="X25" s="82"/>
      <c r="Y25" s="67"/>
      <c r="Z25" s="67"/>
      <c r="AA25" s="67"/>
      <c r="AB25" s="67"/>
      <c r="AC25" s="68"/>
      <c r="AD25" s="82"/>
      <c r="AE25" s="67"/>
      <c r="AF25" s="67"/>
      <c r="AG25" s="68"/>
      <c r="AH25" s="83" t="e">
        <f>+AD25/X25</f>
        <v>#DIV/0!</v>
      </c>
      <c r="AI25" s="67"/>
      <c r="AJ25" s="67"/>
      <c r="AK25" s="67"/>
      <c r="AL25" s="67"/>
      <c r="AM25" s="67"/>
      <c r="AN25" s="67"/>
      <c r="AO25" s="67"/>
      <c r="AP25" s="67"/>
      <c r="AQ25" s="67"/>
      <c r="AR25" s="68"/>
      <c r="AT25" s="5"/>
    </row>
    <row r="26" spans="2:46" ht="0" hidden="1" customHeight="1" x14ac:dyDescent="0.25">
      <c r="B26" s="4"/>
      <c r="AT26" s="5"/>
    </row>
    <row r="27" spans="2:46" ht="6" customHeight="1" x14ac:dyDescent="0.25">
      <c r="B27" s="4"/>
      <c r="AT27" s="5"/>
    </row>
    <row r="28" spans="2:46" ht="14.65" customHeight="1" x14ac:dyDescent="0.25">
      <c r="B28" s="4"/>
      <c r="D28" s="84" t="s">
        <v>23</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8"/>
      <c r="AT28" s="5"/>
    </row>
    <row r="29" spans="2:46" ht="15.6" customHeight="1" x14ac:dyDescent="0.25">
      <c r="B29" s="4"/>
      <c r="D29" s="78" t="s">
        <v>13</v>
      </c>
      <c r="E29" s="67"/>
      <c r="F29" s="67"/>
      <c r="G29" s="67"/>
      <c r="H29" s="67"/>
      <c r="I29" s="67"/>
      <c r="J29" s="67"/>
      <c r="K29" s="67"/>
      <c r="L29" s="68"/>
      <c r="M29" s="79" t="s">
        <v>13</v>
      </c>
      <c r="N29" s="80"/>
      <c r="O29" s="80"/>
      <c r="P29" s="80"/>
      <c r="Q29" s="80"/>
      <c r="R29" s="80"/>
      <c r="S29" s="81"/>
      <c r="T29" s="74" t="s">
        <v>14</v>
      </c>
      <c r="U29" s="67"/>
      <c r="V29" s="67"/>
      <c r="W29" s="67"/>
      <c r="X29" s="67"/>
      <c r="Y29" s="67"/>
      <c r="Z29" s="68"/>
      <c r="AA29" s="74"/>
      <c r="AB29" s="67"/>
      <c r="AC29" s="67"/>
      <c r="AD29" s="68"/>
      <c r="AE29" s="74" t="s">
        <v>24</v>
      </c>
      <c r="AF29" s="67"/>
      <c r="AG29" s="67"/>
      <c r="AH29" s="68"/>
      <c r="AI29" s="74"/>
      <c r="AJ29" s="67"/>
      <c r="AK29" s="67"/>
      <c r="AL29" s="67"/>
      <c r="AM29" s="67"/>
      <c r="AN29" s="67"/>
      <c r="AO29" s="67"/>
      <c r="AP29" s="67"/>
      <c r="AQ29" s="67"/>
      <c r="AR29" s="68"/>
      <c r="AT29" s="5"/>
    </row>
    <row r="30" spans="2:46" ht="48.95" customHeight="1" x14ac:dyDescent="0.25">
      <c r="B30" s="4"/>
      <c r="D30" s="74" t="s">
        <v>15</v>
      </c>
      <c r="E30" s="67"/>
      <c r="F30" s="67"/>
      <c r="G30" s="67"/>
      <c r="H30" s="67"/>
      <c r="I30" s="67"/>
      <c r="J30" s="67"/>
      <c r="K30" s="67"/>
      <c r="L30" s="68"/>
      <c r="M30" s="75" t="s">
        <v>16</v>
      </c>
      <c r="N30" s="76"/>
      <c r="O30" s="76"/>
      <c r="P30" s="76"/>
      <c r="Q30" s="76"/>
      <c r="R30" s="76"/>
      <c r="S30" s="77"/>
      <c r="T30" s="74" t="s">
        <v>17</v>
      </c>
      <c r="U30" s="67"/>
      <c r="V30" s="68"/>
      <c r="W30" s="74" t="s">
        <v>18</v>
      </c>
      <c r="X30" s="67"/>
      <c r="Y30" s="67"/>
      <c r="Z30" s="68"/>
      <c r="AA30" s="74"/>
      <c r="AB30" s="68"/>
      <c r="AC30" s="74"/>
      <c r="AD30" s="68"/>
      <c r="AE30" s="74" t="s">
        <v>25</v>
      </c>
      <c r="AF30" s="68"/>
      <c r="AG30" s="75" t="s">
        <v>26</v>
      </c>
      <c r="AH30" s="77"/>
      <c r="AI30" s="74"/>
      <c r="AJ30" s="67"/>
      <c r="AK30" s="68"/>
      <c r="AL30" s="74"/>
      <c r="AM30" s="67"/>
      <c r="AN30" s="67"/>
      <c r="AO30" s="67"/>
      <c r="AP30" s="67"/>
      <c r="AQ30" s="67"/>
      <c r="AR30" s="68"/>
      <c r="AT30" s="5"/>
    </row>
    <row r="31" spans="2:46" ht="132" customHeight="1" x14ac:dyDescent="0.25">
      <c r="B31" s="4"/>
      <c r="D31" s="69"/>
      <c r="E31" s="67"/>
      <c r="F31" s="67"/>
      <c r="G31" s="67"/>
      <c r="H31" s="67"/>
      <c r="I31" s="67"/>
      <c r="J31" s="67"/>
      <c r="K31" s="67"/>
      <c r="L31" s="68"/>
      <c r="M31" s="70"/>
      <c r="N31" s="71"/>
      <c r="O31" s="71"/>
      <c r="P31" s="71"/>
      <c r="Q31" s="71"/>
      <c r="R31" s="71"/>
      <c r="S31" s="72"/>
      <c r="T31" s="59"/>
      <c r="U31" s="67"/>
      <c r="V31" s="68"/>
      <c r="W31" s="59"/>
      <c r="X31" s="67"/>
      <c r="Y31" s="67"/>
      <c r="Z31" s="68"/>
      <c r="AA31" s="59"/>
      <c r="AB31" s="60"/>
      <c r="AC31" s="59"/>
      <c r="AD31" s="60"/>
      <c r="AE31" s="59"/>
      <c r="AF31" s="60"/>
      <c r="AG31" s="61"/>
      <c r="AH31" s="62"/>
      <c r="AI31" s="63"/>
      <c r="AJ31" s="64"/>
      <c r="AK31" s="65"/>
      <c r="AL31" s="66"/>
      <c r="AM31" s="67"/>
      <c r="AN31" s="67"/>
      <c r="AO31" s="67"/>
      <c r="AP31" s="67"/>
      <c r="AQ31" s="67"/>
      <c r="AR31" s="68"/>
      <c r="AT31" s="5"/>
    </row>
    <row r="32" spans="2:46" ht="77.099999999999994" customHeight="1" x14ac:dyDescent="0.25">
      <c r="B32" s="4"/>
      <c r="D32" s="69"/>
      <c r="E32" s="67"/>
      <c r="F32" s="67"/>
      <c r="G32" s="67"/>
      <c r="H32" s="67"/>
      <c r="I32" s="67"/>
      <c r="J32" s="67"/>
      <c r="K32" s="67"/>
      <c r="L32" s="68"/>
      <c r="M32" s="70"/>
      <c r="N32" s="71"/>
      <c r="O32" s="71"/>
      <c r="P32" s="71"/>
      <c r="Q32" s="71"/>
      <c r="R32" s="71"/>
      <c r="S32" s="72"/>
      <c r="T32" s="59"/>
      <c r="U32" s="67"/>
      <c r="V32" s="68"/>
      <c r="W32" s="59"/>
      <c r="X32" s="67"/>
      <c r="Y32" s="67"/>
      <c r="Z32" s="68"/>
      <c r="AA32" s="59"/>
      <c r="AB32" s="60"/>
      <c r="AC32" s="59"/>
      <c r="AD32" s="60"/>
      <c r="AE32" s="59"/>
      <c r="AF32" s="60"/>
      <c r="AG32" s="61"/>
      <c r="AH32" s="62"/>
      <c r="AI32" s="73"/>
      <c r="AJ32" s="67"/>
      <c r="AK32" s="68"/>
      <c r="AL32" s="66"/>
      <c r="AM32" s="67"/>
      <c r="AN32" s="67"/>
      <c r="AO32" s="67"/>
      <c r="AP32" s="67"/>
      <c r="AQ32" s="67"/>
      <c r="AR32" s="68"/>
      <c r="AT32" s="5"/>
    </row>
    <row r="33" spans="2:46" ht="21" customHeight="1" x14ac:dyDescent="0.25">
      <c r="B33" s="4"/>
      <c r="AT33" s="5"/>
    </row>
    <row r="34" spans="2:46" ht="0.95" customHeight="1" x14ac:dyDescent="0.25">
      <c r="B34" s="4"/>
      <c r="AT34" s="5"/>
    </row>
    <row r="35" spans="2:46" ht="17.100000000000001" customHeight="1" x14ac:dyDescent="0.25">
      <c r="B35" s="4"/>
      <c r="D35" s="58" t="s">
        <v>28</v>
      </c>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T35" s="5"/>
    </row>
    <row r="36" spans="2:46" ht="4.3499999999999996" customHeight="1" x14ac:dyDescent="0.25">
      <c r="B36" s="4"/>
      <c r="AT36" s="5"/>
    </row>
    <row r="37" spans="2:46" ht="48.75" customHeight="1" x14ac:dyDescent="0.25">
      <c r="B37" s="4"/>
      <c r="L37" s="57" t="s">
        <v>19</v>
      </c>
      <c r="M37" s="52"/>
      <c r="N37" s="52"/>
      <c r="O37" s="52"/>
      <c r="P37" s="52"/>
      <c r="Q37" s="52"/>
      <c r="R37" s="52"/>
      <c r="S37" s="52"/>
      <c r="T37" s="52"/>
      <c r="V37" s="57"/>
      <c r="W37" s="52"/>
      <c r="X37" s="52"/>
      <c r="Y37" s="52"/>
      <c r="Z37" s="52"/>
      <c r="AA37" s="52"/>
      <c r="AB37" s="52"/>
      <c r="AC37" s="52"/>
      <c r="AD37" s="52"/>
      <c r="AE37" s="52"/>
      <c r="AF37" s="52"/>
      <c r="AG37" s="52"/>
      <c r="AH37" s="52"/>
      <c r="AI37" s="52"/>
      <c r="AJ37" s="52"/>
      <c r="AK37" s="52"/>
      <c r="AL37" s="52"/>
      <c r="AM37" s="52"/>
      <c r="AN37" s="52"/>
      <c r="AO37" s="52"/>
      <c r="AP37" s="52"/>
      <c r="AQ37" s="52"/>
      <c r="AR37" s="52"/>
      <c r="AT37" s="5"/>
    </row>
    <row r="38" spans="2:46" ht="2.1" customHeight="1" x14ac:dyDescent="0.25">
      <c r="B38" s="4"/>
      <c r="AT38" s="5"/>
    </row>
    <row r="39" spans="2:46" ht="18" customHeight="1" x14ac:dyDescent="0.25">
      <c r="B39" s="4"/>
      <c r="L39" s="51" t="s">
        <v>20</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T39" s="5"/>
    </row>
    <row r="40" spans="2:46" ht="83.25" customHeight="1" x14ac:dyDescent="0.25">
      <c r="B40" s="4"/>
      <c r="L40" s="53"/>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
    </row>
    <row r="41" spans="2:46" ht="9" customHeight="1" x14ac:dyDescent="0.25">
      <c r="B41" s="4"/>
      <c r="AT41" s="5"/>
    </row>
    <row r="42" spans="2:46" ht="18" customHeight="1" x14ac:dyDescent="0.25">
      <c r="B42" s="4"/>
      <c r="L42" s="51" t="s">
        <v>35</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
    </row>
    <row r="43" spans="2:46" ht="222.75" customHeight="1" x14ac:dyDescent="0.25">
      <c r="B43" s="4"/>
      <c r="L43" s="53"/>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
    </row>
    <row r="44" spans="2:46" ht="2.1" customHeight="1" x14ac:dyDescent="0.25">
      <c r="B44" s="4"/>
      <c r="AT44" s="5"/>
    </row>
    <row r="45" spans="2:46" ht="18" customHeight="1" x14ac:dyDescent="0.25">
      <c r="B45" s="4"/>
      <c r="L45" s="51" t="s">
        <v>22</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5"/>
    </row>
    <row r="46" spans="2:46" ht="141" customHeight="1" x14ac:dyDescent="0.25">
      <c r="B46" s="4"/>
      <c r="K46" s="53"/>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6"/>
    </row>
    <row r="47" spans="2:46" ht="9.75" customHeight="1" x14ac:dyDescent="0.25">
      <c r="B47" s="4"/>
      <c r="AT47" s="5"/>
    </row>
    <row r="48" spans="2:46" ht="6.2" customHeight="1" x14ac:dyDescent="0.25">
      <c r="B48" s="4"/>
      <c r="AT48" s="5"/>
    </row>
    <row r="49" spans="2:46" ht="29.45" customHeight="1" x14ac:dyDescent="0.25">
      <c r="B49" s="4"/>
      <c r="L49" s="57" t="s">
        <v>19</v>
      </c>
      <c r="M49" s="52"/>
      <c r="N49" s="52"/>
      <c r="O49" s="52"/>
      <c r="P49" s="52"/>
      <c r="Q49" s="52"/>
      <c r="R49" s="52"/>
      <c r="S49" s="52"/>
      <c r="T49" s="52"/>
      <c r="V49" s="57"/>
      <c r="W49" s="52"/>
      <c r="X49" s="52"/>
      <c r="Y49" s="52"/>
      <c r="Z49" s="52"/>
      <c r="AA49" s="52"/>
      <c r="AB49" s="52"/>
      <c r="AC49" s="52"/>
      <c r="AD49" s="52"/>
      <c r="AE49" s="52"/>
      <c r="AF49" s="52"/>
      <c r="AG49" s="52"/>
      <c r="AH49" s="52"/>
      <c r="AI49" s="52"/>
      <c r="AJ49" s="52"/>
      <c r="AK49" s="52"/>
      <c r="AL49" s="52"/>
      <c r="AM49" s="52"/>
      <c r="AN49" s="52"/>
      <c r="AO49" s="52"/>
      <c r="AP49" s="52"/>
      <c r="AQ49" s="52"/>
      <c r="AR49" s="52"/>
      <c r="AT49" s="5"/>
    </row>
    <row r="50" spans="2:46" ht="2.1" customHeight="1" x14ac:dyDescent="0.25">
      <c r="B50" s="4"/>
      <c r="AT50" s="5"/>
    </row>
    <row r="51" spans="2:46" ht="18" customHeight="1" x14ac:dyDescent="0.25">
      <c r="B51" s="4"/>
      <c r="L51" s="51" t="s">
        <v>20</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T51" s="5"/>
    </row>
    <row r="52" spans="2:46" ht="57.75" customHeight="1" x14ac:dyDescent="0.25">
      <c r="B52" s="4"/>
      <c r="L52" s="53"/>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
    </row>
    <row r="53" spans="2:46" ht="1.5" customHeight="1" x14ac:dyDescent="0.25">
      <c r="B53" s="4"/>
      <c r="AT53" s="5"/>
    </row>
    <row r="54" spans="2:46" ht="18" customHeight="1" x14ac:dyDescent="0.25">
      <c r="B54" s="4"/>
      <c r="L54" s="51" t="s">
        <v>21</v>
      </c>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
    </row>
    <row r="55" spans="2:46" ht="224.25" customHeight="1" x14ac:dyDescent="0.25">
      <c r="B55" s="4"/>
      <c r="L55" s="53"/>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
    </row>
    <row r="56" spans="2:46" ht="2.1" customHeight="1" x14ac:dyDescent="0.25">
      <c r="B56" s="4"/>
      <c r="AT56" s="5"/>
    </row>
    <row r="57" spans="2:46" ht="18" customHeight="1" x14ac:dyDescent="0.25">
      <c r="B57" s="4"/>
      <c r="L57" s="51" t="s">
        <v>22</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5"/>
    </row>
    <row r="58" spans="2:46" ht="19.899999999999999" customHeight="1" x14ac:dyDescent="0.25">
      <c r="B58" s="4"/>
      <c r="K58" s="53"/>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6"/>
    </row>
    <row r="59" spans="2:46" ht="12.75" customHeight="1" x14ac:dyDescent="0.25">
      <c r="B59" s="4"/>
      <c r="AT59" s="5"/>
    </row>
    <row r="60" spans="2:46" ht="1.5" hidden="1" customHeight="1" x14ac:dyDescent="0.25">
      <c r="B60" s="4"/>
      <c r="AT60" s="5"/>
    </row>
    <row r="61" spans="2:46" ht="17.649999999999999" hidden="1" customHeight="1" x14ac:dyDescent="0.25">
      <c r="B61" s="4"/>
      <c r="AT61" s="5"/>
    </row>
    <row r="62" spans="2:46" ht="18" customHeight="1" x14ac:dyDescent="0.25">
      <c r="B62" s="4"/>
      <c r="C62" s="58" t="s">
        <v>29</v>
      </c>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
    </row>
    <row r="63" spans="2:46" ht="1.9" customHeight="1" x14ac:dyDescent="0.25">
      <c r="B63" s="4"/>
      <c r="AT63" s="5"/>
    </row>
    <row r="64" spans="2:46" ht="187.5" customHeight="1" x14ac:dyDescent="0.25">
      <c r="B64" s="6"/>
      <c r="C64" s="7"/>
      <c r="D64" s="7"/>
      <c r="E64" s="48"/>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50"/>
    </row>
    <row r="65" ht="0" hidden="1" customHeight="1" x14ac:dyDescent="0.25"/>
    <row r="66" ht="31.5" customHeight="1" x14ac:dyDescent="0.25"/>
    <row r="67" ht="0.6" customHeight="1" x14ac:dyDescent="0.25"/>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T68"/>
  <sheetViews>
    <sheetView showGridLines="0" tabSelected="1" view="pageBreakPreview" zoomScale="90" zoomScaleNormal="100" zoomScaleSheetLayoutView="90" workbookViewId="0">
      <selection activeCell="A73" sqref="A73"/>
    </sheetView>
  </sheetViews>
  <sheetFormatPr baseColWidth="10" defaultColWidth="11.42578125" defaultRowHeight="15" x14ac:dyDescent="0.25"/>
  <cols>
    <col min="1" max="1" width="23" style="1" customWidth="1"/>
    <col min="2" max="2" width="12.7109375" style="1" customWidth="1"/>
    <col min="3" max="3" width="11" style="1" customWidth="1"/>
    <col min="4" max="4" width="14.42578125" style="1" bestFit="1" customWidth="1"/>
    <col min="5" max="7" width="12.7109375" style="1" customWidth="1"/>
    <col min="8" max="8" width="13" style="1" bestFit="1" customWidth="1"/>
    <col min="9" max="10" width="11.140625" style="1" customWidth="1"/>
    <col min="11" max="11" width="11.42578125" style="1"/>
    <col min="12" max="12" width="15.42578125" style="1" hidden="1" customWidth="1"/>
    <col min="13" max="13" width="16.85546875" style="1" hidden="1" customWidth="1"/>
    <col min="14" max="22" width="0" style="1" hidden="1" customWidth="1"/>
    <col min="23" max="16384" width="11.42578125" style="1"/>
  </cols>
  <sheetData>
    <row r="1" spans="1:12" customFormat="1" ht="27.75" customHeight="1" x14ac:dyDescent="0.25">
      <c r="A1" s="36"/>
      <c r="B1" s="135" t="s">
        <v>227</v>
      </c>
      <c r="C1" s="136"/>
      <c r="D1" s="136"/>
      <c r="E1" s="136"/>
      <c r="F1" s="136"/>
      <c r="G1" s="136"/>
      <c r="H1" s="136"/>
      <c r="I1" s="136"/>
      <c r="J1" s="137"/>
    </row>
    <row r="2" spans="1:12" customFormat="1" ht="21" customHeight="1" x14ac:dyDescent="0.25">
      <c r="A2" s="37"/>
      <c r="B2" s="138"/>
      <c r="C2" s="139"/>
      <c r="D2" s="139"/>
      <c r="E2" s="139"/>
      <c r="F2" s="139"/>
      <c r="G2" s="139"/>
      <c r="H2" s="139"/>
      <c r="I2" s="139"/>
      <c r="J2" s="140"/>
    </row>
    <row r="3" spans="1:12" customFormat="1" ht="21" customHeight="1" thickBot="1" x14ac:dyDescent="0.3">
      <c r="A3" s="38"/>
      <c r="B3" s="141"/>
      <c r="C3" s="142"/>
      <c r="D3" s="142"/>
      <c r="E3" s="142"/>
      <c r="F3" s="142"/>
      <c r="G3" s="142"/>
      <c r="H3" s="142"/>
      <c r="I3" s="142"/>
      <c r="J3" s="143"/>
    </row>
    <row r="4" spans="1:12" s="8" customFormat="1" ht="3" customHeight="1" x14ac:dyDescent="0.25">
      <c r="A4" s="131"/>
      <c r="B4" s="132"/>
      <c r="C4" s="132"/>
      <c r="D4" s="133"/>
      <c r="E4" s="133"/>
      <c r="F4" s="133"/>
      <c r="G4" s="133"/>
      <c r="H4" s="133"/>
      <c r="I4" s="132"/>
      <c r="J4" s="134"/>
    </row>
    <row r="5" spans="1:12" s="8" customFormat="1" ht="3" customHeight="1" x14ac:dyDescent="0.25">
      <c r="A5" s="145"/>
      <c r="B5" s="146"/>
      <c r="C5" s="146"/>
      <c r="D5" s="146"/>
      <c r="E5" s="146"/>
      <c r="F5" s="146"/>
      <c r="G5" s="146"/>
      <c r="H5" s="146"/>
      <c r="I5" s="146"/>
      <c r="J5" s="147"/>
    </row>
    <row r="6" spans="1:12" s="8" customFormat="1" ht="3" customHeight="1" x14ac:dyDescent="0.25">
      <c r="A6" s="148"/>
      <c r="B6" s="133"/>
      <c r="C6" s="133"/>
      <c r="D6" s="133"/>
      <c r="E6" s="133"/>
      <c r="F6" s="133"/>
      <c r="G6" s="133"/>
      <c r="H6" s="133"/>
      <c r="I6" s="133"/>
      <c r="J6" s="149"/>
    </row>
    <row r="7" spans="1:12" customFormat="1" ht="15.75" x14ac:dyDescent="0.25">
      <c r="A7" s="95" t="s">
        <v>43</v>
      </c>
      <c r="B7" s="96"/>
      <c r="C7" s="96"/>
      <c r="D7" s="96"/>
      <c r="E7" s="96"/>
      <c r="F7" s="96"/>
      <c r="G7" s="96"/>
      <c r="H7" s="96"/>
      <c r="I7" s="96"/>
      <c r="J7" s="97"/>
    </row>
    <row r="8" spans="1:12" s="8" customFormat="1" ht="3" customHeight="1" x14ac:dyDescent="0.25">
      <c r="A8" s="148"/>
      <c r="B8" s="133"/>
      <c r="C8" s="133"/>
      <c r="D8" s="133"/>
      <c r="E8" s="133"/>
      <c r="F8" s="133"/>
      <c r="G8" s="133"/>
      <c r="H8" s="133"/>
      <c r="I8" s="133"/>
      <c r="J8" s="149"/>
    </row>
    <row r="9" spans="1:12" customFormat="1" ht="15.75" x14ac:dyDescent="0.25">
      <c r="A9" s="111" t="s">
        <v>44</v>
      </c>
      <c r="B9" s="112"/>
      <c r="C9" s="112"/>
      <c r="D9" s="112"/>
      <c r="E9" s="112"/>
      <c r="F9" s="112"/>
      <c r="G9" s="112"/>
      <c r="H9" s="112"/>
      <c r="I9" s="112"/>
      <c r="J9" s="113"/>
    </row>
    <row r="10" spans="1:12" s="8" customFormat="1" ht="3" customHeight="1" x14ac:dyDescent="0.25">
      <c r="A10" s="150"/>
      <c r="B10" s="151"/>
      <c r="C10" s="151"/>
      <c r="D10" s="151"/>
      <c r="E10" s="151"/>
      <c r="F10" s="151"/>
      <c r="G10" s="151"/>
      <c r="H10" s="151"/>
      <c r="I10" s="151"/>
      <c r="J10" s="152"/>
    </row>
    <row r="11" spans="1:12" ht="39" customHeight="1" x14ac:dyDescent="0.25">
      <c r="A11" s="18" t="s">
        <v>45</v>
      </c>
      <c r="B11" s="153" t="s">
        <v>213</v>
      </c>
      <c r="C11" s="154"/>
      <c r="D11" s="154"/>
      <c r="E11" s="154"/>
      <c r="F11" s="154"/>
      <c r="G11" s="154"/>
      <c r="H11" s="154"/>
      <c r="I11" s="154"/>
      <c r="J11" s="155"/>
      <c r="K11"/>
      <c r="L11"/>
    </row>
    <row r="12" spans="1:12" s="8" customFormat="1" ht="3" customHeight="1" x14ac:dyDescent="0.25">
      <c r="A12" s="19"/>
      <c r="J12" s="20"/>
    </row>
    <row r="13" spans="1:12" ht="39.75" customHeight="1" x14ac:dyDescent="0.25">
      <c r="A13" s="18" t="s">
        <v>203</v>
      </c>
      <c r="B13" s="156" t="s">
        <v>221</v>
      </c>
      <c r="C13" s="156"/>
      <c r="D13" s="156"/>
      <c r="E13" s="156"/>
      <c r="F13" s="156"/>
      <c r="G13" s="156"/>
      <c r="H13" s="156"/>
      <c r="I13" s="156"/>
      <c r="J13" s="157"/>
    </row>
    <row r="14" spans="1:12" ht="51.75" customHeight="1" x14ac:dyDescent="0.25">
      <c r="A14" s="18" t="s">
        <v>204</v>
      </c>
      <c r="B14" s="93" t="s">
        <v>222</v>
      </c>
      <c r="C14" s="93"/>
      <c r="D14" s="93"/>
      <c r="E14" s="93"/>
      <c r="F14" s="93"/>
      <c r="G14" s="93"/>
      <c r="H14" s="93"/>
      <c r="I14" s="93"/>
      <c r="J14" s="94"/>
    </row>
    <row r="15" spans="1:12" s="8" customFormat="1" ht="3" customHeight="1" x14ac:dyDescent="0.25">
      <c r="A15" s="19"/>
      <c r="J15" s="20"/>
    </row>
    <row r="16" spans="1:12" ht="18.75" customHeight="1" x14ac:dyDescent="0.25">
      <c r="A16" s="95" t="s">
        <v>46</v>
      </c>
      <c r="B16" s="96"/>
      <c r="C16" s="96"/>
      <c r="D16" s="96"/>
      <c r="E16" s="96"/>
      <c r="F16" s="96"/>
      <c r="G16" s="96"/>
      <c r="H16" s="96"/>
      <c r="I16" s="96"/>
      <c r="J16" s="97"/>
    </row>
    <row r="17" spans="1:16" s="8" customFormat="1" ht="3" customHeight="1" x14ac:dyDescent="0.25">
      <c r="A17" s="19"/>
      <c r="B17"/>
      <c r="J17" s="20"/>
    </row>
    <row r="18" spans="1:16" ht="24.95" customHeight="1" x14ac:dyDescent="0.25">
      <c r="A18" s="18" t="s">
        <v>4</v>
      </c>
      <c r="B18" s="29">
        <v>3.1</v>
      </c>
      <c r="C18" s="144" t="s">
        <v>223</v>
      </c>
      <c r="D18" s="144"/>
      <c r="E18" s="144"/>
      <c r="F18" s="144"/>
      <c r="G18" s="144"/>
      <c r="H18" s="144"/>
      <c r="I18" s="144"/>
      <c r="J18" s="144"/>
    </row>
    <row r="19" spans="1:16" s="8" customFormat="1" ht="3" customHeight="1" x14ac:dyDescent="0.25">
      <c r="A19" s="21"/>
      <c r="B19"/>
      <c r="C19"/>
      <c r="D19"/>
      <c r="E19"/>
      <c r="F19"/>
      <c r="G19"/>
      <c r="H19"/>
      <c r="I19"/>
      <c r="J19" s="23"/>
    </row>
    <row r="20" spans="1:16" ht="39.75" customHeight="1" x14ac:dyDescent="0.25">
      <c r="A20" s="18" t="s">
        <v>5</v>
      </c>
      <c r="B20" s="30">
        <v>3.3</v>
      </c>
      <c r="C20" s="144" t="s">
        <v>214</v>
      </c>
      <c r="D20" s="144"/>
      <c r="E20" s="144"/>
      <c r="F20" s="144"/>
      <c r="G20" s="144"/>
      <c r="H20" s="144"/>
      <c r="I20" s="144"/>
      <c r="J20" s="144"/>
      <c r="L20"/>
      <c r="M20"/>
      <c r="N20"/>
      <c r="O20"/>
      <c r="P20"/>
    </row>
    <row r="21" spans="1:16" s="8" customFormat="1" ht="3" customHeight="1" x14ac:dyDescent="0.25">
      <c r="A21" s="21"/>
      <c r="J21" s="20"/>
    </row>
    <row r="22" spans="1:16" ht="30.75" customHeight="1" x14ac:dyDescent="0.25">
      <c r="A22" s="18" t="s">
        <v>6</v>
      </c>
      <c r="B22" s="9" t="s">
        <v>136</v>
      </c>
      <c r="C22" s="158" t="str">
        <f>IFERROR(VLOOKUP(B22,'Validacion datos'!D8:E64,2,FALSE),"")</f>
        <v>Convertir al país en un centro logístico regional, aprovechando sus ventajas de localización geográfica</v>
      </c>
      <c r="D22" s="158"/>
      <c r="E22" s="158"/>
      <c r="F22" s="158"/>
      <c r="G22" s="158"/>
      <c r="H22" s="158"/>
      <c r="I22" s="158"/>
      <c r="J22" s="158"/>
    </row>
    <row r="23" spans="1:16" s="8" customFormat="1" ht="3" customHeight="1" x14ac:dyDescent="0.25">
      <c r="A23" s="21"/>
      <c r="J23" s="20"/>
    </row>
    <row r="24" spans="1:16" ht="23.25" customHeight="1" x14ac:dyDescent="0.25">
      <c r="A24" s="18" t="s">
        <v>41</v>
      </c>
      <c r="B24" s="118" t="s">
        <v>224</v>
      </c>
      <c r="C24" s="118"/>
      <c r="D24" s="118"/>
      <c r="E24" s="118"/>
      <c r="F24" s="118"/>
      <c r="G24" s="118"/>
      <c r="H24" s="118"/>
      <c r="I24" s="118"/>
      <c r="J24" s="119"/>
      <c r="K24"/>
      <c r="L24"/>
      <c r="M24"/>
      <c r="N24"/>
      <c r="O24"/>
      <c r="P24"/>
    </row>
    <row r="25" spans="1:16" s="8" customFormat="1" ht="3" customHeight="1" x14ac:dyDescent="0.25">
      <c r="A25" s="19"/>
      <c r="J25" s="20"/>
    </row>
    <row r="26" spans="1:16" ht="15.75" customHeight="1" x14ac:dyDescent="0.25">
      <c r="A26" s="120" t="s">
        <v>189</v>
      </c>
      <c r="B26" s="121"/>
      <c r="C26" s="121"/>
      <c r="D26" s="121"/>
      <c r="E26" s="121"/>
      <c r="F26" s="121"/>
      <c r="G26" s="121"/>
      <c r="H26" s="121"/>
      <c r="I26" s="121"/>
      <c r="J26" s="122"/>
    </row>
    <row r="27" spans="1:16" s="8" customFormat="1" ht="3" customHeight="1" x14ac:dyDescent="0.25">
      <c r="A27" s="19"/>
      <c r="J27" s="20"/>
    </row>
    <row r="28" spans="1:16" ht="26.25" customHeight="1" x14ac:dyDescent="0.25">
      <c r="A28" s="18" t="s">
        <v>200</v>
      </c>
      <c r="B28" s="93" t="s">
        <v>215</v>
      </c>
      <c r="C28" s="93"/>
      <c r="D28" s="93"/>
      <c r="E28" s="93"/>
      <c r="F28" s="93"/>
      <c r="G28" s="93"/>
      <c r="H28" s="93"/>
      <c r="I28" s="93"/>
      <c r="J28" s="94"/>
    </row>
    <row r="29" spans="1:16" ht="54" customHeight="1" x14ac:dyDescent="0.25">
      <c r="A29" s="22" t="s">
        <v>201</v>
      </c>
      <c r="B29" s="93" t="s">
        <v>216</v>
      </c>
      <c r="C29" s="93"/>
      <c r="D29" s="93"/>
      <c r="E29" s="93"/>
      <c r="F29" s="93"/>
      <c r="G29" s="93"/>
      <c r="H29" s="93"/>
      <c r="I29" s="93"/>
      <c r="J29" s="94"/>
    </row>
    <row r="30" spans="1:16" ht="54.75" customHeight="1" x14ac:dyDescent="0.25">
      <c r="A30" s="22" t="s">
        <v>202</v>
      </c>
      <c r="B30" s="93" t="s">
        <v>217</v>
      </c>
      <c r="C30" s="93"/>
      <c r="D30" s="93"/>
      <c r="E30" s="93"/>
      <c r="F30" s="93"/>
      <c r="G30" s="93"/>
      <c r="H30" s="93"/>
      <c r="I30" s="93"/>
      <c r="J30" s="94"/>
    </row>
    <row r="31" spans="1:16" s="8" customFormat="1" ht="3" customHeight="1" x14ac:dyDescent="0.25">
      <c r="A31" s="19"/>
      <c r="J31" s="20"/>
    </row>
    <row r="32" spans="1:16" ht="15.75" customHeight="1" x14ac:dyDescent="0.25">
      <c r="A32" s="95" t="s">
        <v>191</v>
      </c>
      <c r="B32" s="96"/>
      <c r="C32" s="96"/>
      <c r="D32" s="96"/>
      <c r="E32" s="96"/>
      <c r="F32" s="96"/>
      <c r="G32" s="96"/>
      <c r="H32" s="96"/>
      <c r="I32" s="96"/>
      <c r="J32" s="97"/>
    </row>
    <row r="33" spans="1:20" s="8" customFormat="1" ht="3" customHeight="1" x14ac:dyDescent="0.25">
      <c r="A33" s="21"/>
      <c r="B33"/>
      <c r="C33"/>
      <c r="D33"/>
      <c r="E33"/>
      <c r="F33"/>
      <c r="G33"/>
      <c r="H33"/>
      <c r="I33"/>
      <c r="J33" s="23"/>
    </row>
    <row r="34" spans="1:20" customFormat="1" ht="15.75" x14ac:dyDescent="0.25">
      <c r="A34" s="111" t="s">
        <v>190</v>
      </c>
      <c r="B34" s="112"/>
      <c r="C34" s="112"/>
      <c r="D34" s="112"/>
      <c r="E34" s="112"/>
      <c r="F34" s="112"/>
      <c r="G34" s="112"/>
      <c r="H34" s="112"/>
      <c r="I34" s="112"/>
      <c r="J34" s="113"/>
    </row>
    <row r="35" spans="1:20" s="8" customFormat="1" ht="3" customHeight="1" x14ac:dyDescent="0.25">
      <c r="A35" s="21"/>
      <c r="B35"/>
      <c r="C35"/>
      <c r="D35"/>
      <c r="E35"/>
      <c r="F35"/>
      <c r="G35"/>
      <c r="H35"/>
      <c r="I35"/>
      <c r="J35" s="23"/>
    </row>
    <row r="36" spans="1:20" ht="30.75" customHeight="1" x14ac:dyDescent="0.25">
      <c r="A36" s="128" t="s">
        <v>9</v>
      </c>
      <c r="B36" s="129"/>
      <c r="C36" s="105" t="s">
        <v>39</v>
      </c>
      <c r="D36" s="106"/>
      <c r="E36" s="107"/>
      <c r="F36" s="105" t="s">
        <v>11</v>
      </c>
      <c r="G36" s="106"/>
      <c r="H36" s="107"/>
      <c r="I36" s="129" t="s">
        <v>40</v>
      </c>
      <c r="J36" s="130"/>
    </row>
    <row r="37" spans="1:20" ht="30.75" customHeight="1" x14ac:dyDescent="0.25">
      <c r="A37" s="114">
        <f>SUM(D43:D47)</f>
        <v>1759638498</v>
      </c>
      <c r="B37" s="115"/>
      <c r="C37" s="108">
        <v>1908638498</v>
      </c>
      <c r="D37" s="109"/>
      <c r="E37" s="110"/>
      <c r="F37" s="108">
        <f>H43+H44+H45+H46+H47</f>
        <v>572387957.07000005</v>
      </c>
      <c r="G37" s="109"/>
      <c r="H37" s="110"/>
      <c r="I37" s="116">
        <f>IF(F37&gt;0,F37/C37,0)</f>
        <v>0.299893331120475</v>
      </c>
      <c r="J37" s="117"/>
      <c r="M37" s="42"/>
    </row>
    <row r="38" spans="1:20" s="8" customFormat="1" ht="3" customHeight="1" x14ac:dyDescent="0.25">
      <c r="A38" s="19"/>
      <c r="J38" s="20"/>
    </row>
    <row r="39" spans="1:20" customFormat="1" ht="15.75" x14ac:dyDescent="0.25">
      <c r="A39" s="111" t="s">
        <v>232</v>
      </c>
      <c r="B39" s="112"/>
      <c r="C39" s="112"/>
      <c r="D39" s="112"/>
      <c r="E39" s="112"/>
      <c r="F39" s="112"/>
      <c r="G39" s="112"/>
      <c r="H39" s="112"/>
      <c r="I39" s="112"/>
      <c r="J39" s="113"/>
    </row>
    <row r="40" spans="1:20" s="8" customFormat="1" ht="3" customHeight="1" x14ac:dyDescent="0.25">
      <c r="A40" s="21"/>
      <c r="B40"/>
      <c r="C40"/>
      <c r="D40"/>
      <c r="E40"/>
      <c r="F40"/>
      <c r="G40"/>
      <c r="H40"/>
      <c r="I40"/>
      <c r="J40" s="23"/>
    </row>
    <row r="41" spans="1:20" ht="17.25" customHeight="1" x14ac:dyDescent="0.25">
      <c r="A41" s="21"/>
      <c r="B41"/>
      <c r="C41" s="123" t="s">
        <v>14</v>
      </c>
      <c r="D41" s="124"/>
      <c r="E41" s="125" t="s">
        <v>205</v>
      </c>
      <c r="F41" s="126"/>
      <c r="G41" s="123" t="s">
        <v>42</v>
      </c>
      <c r="H41" s="123"/>
      <c r="I41" s="123" t="s">
        <v>36</v>
      </c>
      <c r="J41" s="127"/>
    </row>
    <row r="42" spans="1:20" ht="51" x14ac:dyDescent="0.25">
      <c r="A42" s="31" t="s">
        <v>51</v>
      </c>
      <c r="B42" s="32" t="s">
        <v>50</v>
      </c>
      <c r="C42" s="40" t="s">
        <v>37</v>
      </c>
      <c r="D42" s="32" t="s">
        <v>38</v>
      </c>
      <c r="E42" s="32" t="s">
        <v>211</v>
      </c>
      <c r="F42" s="40" t="s">
        <v>212</v>
      </c>
      <c r="G42" s="32" t="s">
        <v>207</v>
      </c>
      <c r="H42" s="32" t="s">
        <v>208</v>
      </c>
      <c r="I42" s="32" t="s">
        <v>209</v>
      </c>
      <c r="J42" s="33" t="s">
        <v>210</v>
      </c>
      <c r="M42" s="42"/>
    </row>
    <row r="43" spans="1:20" ht="63" customHeight="1" x14ac:dyDescent="0.25">
      <c r="A43" s="24" t="s">
        <v>218</v>
      </c>
      <c r="B43" s="25" t="s">
        <v>220</v>
      </c>
      <c r="C43" s="26">
        <v>1105</v>
      </c>
      <c r="D43" s="27">
        <v>1492531754.4000001</v>
      </c>
      <c r="E43" s="27">
        <v>253</v>
      </c>
      <c r="F43" s="27">
        <v>373132938.60000002</v>
      </c>
      <c r="G43" s="28">
        <v>456</v>
      </c>
      <c r="H43" s="27">
        <v>532247901.47400004</v>
      </c>
      <c r="I43" s="34">
        <f>IF(G43&gt;0,G43/E43,0)</f>
        <v>1.8023715415019763</v>
      </c>
      <c r="J43" s="35">
        <f>IF(H43&gt;0,H43/F43,0)</f>
        <v>1.4264296887618702</v>
      </c>
      <c r="L43" s="41"/>
      <c r="O43" s="43">
        <v>2022</v>
      </c>
      <c r="P43" s="43">
        <v>2023</v>
      </c>
      <c r="Q43" s="45"/>
    </row>
    <row r="44" spans="1:20" ht="63.75" customHeight="1" x14ac:dyDescent="0.25">
      <c r="A44" s="24" t="s">
        <v>219</v>
      </c>
      <c r="B44" s="25" t="s">
        <v>220</v>
      </c>
      <c r="C44" s="26">
        <v>4572</v>
      </c>
      <c r="D44" s="27">
        <v>242970285.59999999</v>
      </c>
      <c r="E44" s="27">
        <v>1124</v>
      </c>
      <c r="F44" s="27">
        <v>60742571.399999999</v>
      </c>
      <c r="G44" s="28">
        <v>928</v>
      </c>
      <c r="H44" s="27">
        <v>33836284.355999999</v>
      </c>
      <c r="I44" s="34">
        <f>IF(G44&gt;0,G44/E44,0)</f>
        <v>0.82562277580071175</v>
      </c>
      <c r="J44" s="35">
        <f>IF(H44&gt;0,H44/F44,0)</f>
        <v>0.55704399033722829</v>
      </c>
      <c r="O44" s="44">
        <v>5367</v>
      </c>
      <c r="P44" s="44">
        <v>5779</v>
      </c>
      <c r="Q44" s="42">
        <f>+O44+P44</f>
        <v>11146</v>
      </c>
      <c r="R44" s="46">
        <f>+Q44/2</f>
        <v>5573</v>
      </c>
      <c r="S44" s="47">
        <f>+R44*N45</f>
        <v>4792.78</v>
      </c>
      <c r="T44" s="47">
        <f>+S44/4</f>
        <v>1198.1949999999999</v>
      </c>
    </row>
    <row r="45" spans="1:20" ht="33.75" customHeight="1" x14ac:dyDescent="0.25">
      <c r="A45" s="24" t="s">
        <v>228</v>
      </c>
      <c r="B45" s="26" t="s">
        <v>229</v>
      </c>
      <c r="C45" s="26" t="s">
        <v>229</v>
      </c>
      <c r="D45" s="27">
        <v>10545000</v>
      </c>
      <c r="E45" s="27" t="s">
        <v>229</v>
      </c>
      <c r="F45" s="28" t="s">
        <v>229</v>
      </c>
      <c r="G45" s="28" t="s">
        <v>229</v>
      </c>
      <c r="H45" s="27">
        <v>0</v>
      </c>
      <c r="I45" s="34" t="s">
        <v>229</v>
      </c>
      <c r="J45" s="35">
        <f t="shared" ref="J45" si="0">IF(H45&gt;0,H45/F45,0)</f>
        <v>0</v>
      </c>
      <c r="N45" s="1">
        <v>0.86</v>
      </c>
      <c r="O45" s="44">
        <f>+O44*N45</f>
        <v>4615.62</v>
      </c>
      <c r="P45" s="44">
        <f>+P44*N45</f>
        <v>4969.9399999999996</v>
      </c>
      <c r="S45" s="47">
        <f>+R44*N46</f>
        <v>780.22</v>
      </c>
      <c r="T45" s="47">
        <f>+S45/4</f>
        <v>195.05500000000001</v>
      </c>
    </row>
    <row r="46" spans="1:20" ht="27" customHeight="1" x14ac:dyDescent="0.25">
      <c r="A46" s="24" t="s">
        <v>230</v>
      </c>
      <c r="B46" s="26" t="s">
        <v>229</v>
      </c>
      <c r="C46" s="26" t="s">
        <v>229</v>
      </c>
      <c r="D46" s="27">
        <v>13018439</v>
      </c>
      <c r="E46" s="27" t="s">
        <v>229</v>
      </c>
      <c r="F46" s="28" t="s">
        <v>229</v>
      </c>
      <c r="G46" s="28" t="s">
        <v>229</v>
      </c>
      <c r="H46" s="27">
        <v>6228771.2400000002</v>
      </c>
      <c r="I46" s="34" t="s">
        <v>229</v>
      </c>
      <c r="J46" s="35">
        <f>IF(H46&gt;0,H46/D46,0)</f>
        <v>0.47845761231434891</v>
      </c>
      <c r="N46" s="1">
        <v>0.14000000000000001</v>
      </c>
      <c r="O46" s="44">
        <f>+O44*N46</f>
        <v>751.38000000000011</v>
      </c>
      <c r="P46" s="44">
        <f>+P44*N46</f>
        <v>809.06000000000006</v>
      </c>
      <c r="T46" s="47">
        <f>SUM(T44:T45)</f>
        <v>1393.25</v>
      </c>
    </row>
    <row r="47" spans="1:20" ht="37.5" customHeight="1" x14ac:dyDescent="0.25">
      <c r="A47" s="24" t="s">
        <v>231</v>
      </c>
      <c r="B47" s="26" t="s">
        <v>229</v>
      </c>
      <c r="C47" s="26" t="s">
        <v>229</v>
      </c>
      <c r="D47" s="27">
        <v>573019</v>
      </c>
      <c r="E47" s="27" t="s">
        <v>229</v>
      </c>
      <c r="F47" s="28" t="s">
        <v>229</v>
      </c>
      <c r="G47" s="28" t="s">
        <v>229</v>
      </c>
      <c r="H47" s="27">
        <v>75000</v>
      </c>
      <c r="I47" s="34" t="s">
        <v>229</v>
      </c>
      <c r="J47" s="35">
        <f>IF(H47&gt;0,H47/D47,0)</f>
        <v>0.13088571234112656</v>
      </c>
      <c r="O47" s="44"/>
      <c r="P47" s="44"/>
      <c r="T47" s="1">
        <f>+T46*4</f>
        <v>5573</v>
      </c>
    </row>
    <row r="48" spans="1:20" s="8" customFormat="1" ht="3" customHeight="1" x14ac:dyDescent="0.25">
      <c r="A48" s="19"/>
      <c r="J48" s="20"/>
    </row>
    <row r="49" spans="1:10" ht="15.75" customHeight="1" x14ac:dyDescent="0.25">
      <c r="A49" s="95" t="s">
        <v>192</v>
      </c>
      <c r="B49" s="96"/>
      <c r="C49" s="96"/>
      <c r="D49" s="96"/>
      <c r="E49" s="96"/>
      <c r="F49" s="96"/>
      <c r="G49" s="96"/>
      <c r="H49" s="96"/>
      <c r="I49" s="96"/>
      <c r="J49" s="97"/>
    </row>
    <row r="50" spans="1:10" customFormat="1" ht="3" customHeight="1" x14ac:dyDescent="0.25">
      <c r="A50" s="21"/>
      <c r="J50" s="23"/>
    </row>
    <row r="51" spans="1:10" customFormat="1" ht="15.75" x14ac:dyDescent="0.25">
      <c r="A51" s="111" t="s">
        <v>193</v>
      </c>
      <c r="B51" s="112"/>
      <c r="C51" s="112"/>
      <c r="D51" s="112"/>
      <c r="E51" s="112"/>
      <c r="F51" s="112"/>
      <c r="G51" s="112"/>
      <c r="H51" s="112"/>
      <c r="I51" s="112"/>
      <c r="J51" s="113"/>
    </row>
    <row r="52" spans="1:10" customFormat="1" ht="3" customHeight="1" x14ac:dyDescent="0.25">
      <c r="A52" s="21"/>
      <c r="J52" s="23"/>
    </row>
    <row r="53" spans="1:10" ht="36" customHeight="1" x14ac:dyDescent="0.25">
      <c r="A53" s="22" t="s">
        <v>194</v>
      </c>
      <c r="B53" s="93" t="s">
        <v>218</v>
      </c>
      <c r="C53" s="93"/>
      <c r="D53" s="93"/>
      <c r="E53" s="93"/>
      <c r="F53" s="93"/>
      <c r="G53" s="93"/>
      <c r="H53" s="93"/>
      <c r="I53" s="93"/>
      <c r="J53" s="94"/>
    </row>
    <row r="54" spans="1:10" ht="36" customHeight="1" x14ac:dyDescent="0.25">
      <c r="A54" s="22" t="s">
        <v>195</v>
      </c>
      <c r="B54" s="93" t="s">
        <v>225</v>
      </c>
      <c r="C54" s="93"/>
      <c r="D54" s="93"/>
      <c r="E54" s="93"/>
      <c r="F54" s="93"/>
      <c r="G54" s="93"/>
      <c r="H54" s="93"/>
      <c r="I54" s="93"/>
      <c r="J54" s="94"/>
    </row>
    <row r="55" spans="1:10" ht="80.25" customHeight="1" x14ac:dyDescent="0.25">
      <c r="A55" s="22" t="s">
        <v>35</v>
      </c>
      <c r="B55" s="93" t="s">
        <v>233</v>
      </c>
      <c r="C55" s="93"/>
      <c r="D55" s="93"/>
      <c r="E55" s="93"/>
      <c r="F55" s="93"/>
      <c r="G55" s="93"/>
      <c r="H55" s="93"/>
      <c r="I55" s="93"/>
      <c r="J55" s="94"/>
    </row>
    <row r="56" spans="1:10" ht="83.25" customHeight="1" x14ac:dyDescent="0.25">
      <c r="A56" s="22" t="s">
        <v>22</v>
      </c>
      <c r="B56" s="93" t="s">
        <v>234</v>
      </c>
      <c r="C56" s="93"/>
      <c r="D56" s="93"/>
      <c r="E56" s="93"/>
      <c r="F56" s="93"/>
      <c r="G56" s="93"/>
      <c r="H56" s="93"/>
      <c r="I56" s="93"/>
      <c r="J56" s="94"/>
    </row>
    <row r="57" spans="1:10" s="8" customFormat="1" ht="3" customHeight="1" x14ac:dyDescent="0.25">
      <c r="A57" s="19"/>
      <c r="J57" s="20"/>
    </row>
    <row r="58" spans="1:10" ht="36" customHeight="1" x14ac:dyDescent="0.25">
      <c r="A58" s="22" t="s">
        <v>194</v>
      </c>
      <c r="B58" s="93" t="s">
        <v>219</v>
      </c>
      <c r="C58" s="93"/>
      <c r="D58" s="93"/>
      <c r="E58" s="93"/>
      <c r="F58" s="93"/>
      <c r="G58" s="93"/>
      <c r="H58" s="93"/>
      <c r="I58" s="93"/>
      <c r="J58" s="94"/>
    </row>
    <row r="59" spans="1:10" ht="36" customHeight="1" x14ac:dyDescent="0.25">
      <c r="A59" s="22" t="s">
        <v>195</v>
      </c>
      <c r="B59" s="93" t="s">
        <v>226</v>
      </c>
      <c r="C59" s="93"/>
      <c r="D59" s="93"/>
      <c r="E59" s="93"/>
      <c r="F59" s="93"/>
      <c r="G59" s="93"/>
      <c r="H59" s="93"/>
      <c r="I59" s="93"/>
      <c r="J59" s="94"/>
    </row>
    <row r="60" spans="1:10" ht="80.25" customHeight="1" x14ac:dyDescent="0.25">
      <c r="A60" s="22" t="s">
        <v>35</v>
      </c>
      <c r="B60" s="93" t="s">
        <v>233</v>
      </c>
      <c r="C60" s="93"/>
      <c r="D60" s="93"/>
      <c r="E60" s="93"/>
      <c r="F60" s="93"/>
      <c r="G60" s="93"/>
      <c r="H60" s="93"/>
      <c r="I60" s="93"/>
      <c r="J60" s="94"/>
    </row>
    <row r="61" spans="1:10" ht="127.5" customHeight="1" x14ac:dyDescent="0.25">
      <c r="A61" s="22" t="s">
        <v>22</v>
      </c>
      <c r="B61" s="93" t="s">
        <v>235</v>
      </c>
      <c r="C61" s="93"/>
      <c r="D61" s="93"/>
      <c r="E61" s="93"/>
      <c r="F61" s="93"/>
      <c r="G61" s="93"/>
      <c r="H61" s="93"/>
      <c r="I61" s="93"/>
      <c r="J61" s="94"/>
    </row>
    <row r="62" spans="1:10" ht="15.75" customHeight="1" x14ac:dyDescent="0.25">
      <c r="A62" s="95" t="s">
        <v>196</v>
      </c>
      <c r="B62" s="96"/>
      <c r="C62" s="96"/>
      <c r="D62" s="96"/>
      <c r="E62" s="96"/>
      <c r="F62" s="96"/>
      <c r="G62" s="96"/>
      <c r="H62" s="96"/>
      <c r="I62" s="96"/>
      <c r="J62" s="97"/>
    </row>
    <row r="63" spans="1:10" s="8" customFormat="1" ht="3" customHeight="1" x14ac:dyDescent="0.25">
      <c r="A63" s="21"/>
      <c r="B63"/>
      <c r="C63"/>
      <c r="D63"/>
      <c r="E63"/>
      <c r="F63"/>
      <c r="G63"/>
      <c r="H63"/>
      <c r="I63"/>
      <c r="J63" s="23"/>
    </row>
    <row r="64" spans="1:10" customFormat="1" ht="33" customHeight="1" x14ac:dyDescent="0.25">
      <c r="A64" s="98" t="s">
        <v>198</v>
      </c>
      <c r="B64" s="99"/>
      <c r="C64" s="99"/>
      <c r="D64" s="99"/>
      <c r="E64" s="99"/>
      <c r="F64" s="99"/>
      <c r="G64" s="99"/>
      <c r="H64" s="99"/>
      <c r="I64" s="99"/>
      <c r="J64" s="100"/>
    </row>
    <row r="65" spans="1:10" s="8" customFormat="1" ht="3" customHeight="1" x14ac:dyDescent="0.25">
      <c r="A65" s="19"/>
      <c r="J65" s="20"/>
    </row>
    <row r="66" spans="1:10" ht="80.25" customHeight="1" x14ac:dyDescent="0.25">
      <c r="A66" s="101" t="s">
        <v>199</v>
      </c>
      <c r="B66" s="102"/>
      <c r="C66" s="102"/>
      <c r="D66" s="102"/>
      <c r="E66" s="102"/>
      <c r="F66" s="102"/>
      <c r="G66" s="102"/>
      <c r="H66" s="102"/>
      <c r="I66" s="102"/>
      <c r="J66" s="103"/>
    </row>
    <row r="67" spans="1:10" ht="14.25" customHeight="1" x14ac:dyDescent="0.25">
      <c r="A67" s="104" t="s">
        <v>197</v>
      </c>
      <c r="B67" s="104"/>
      <c r="C67" s="104"/>
      <c r="D67" s="104"/>
      <c r="E67" s="104"/>
      <c r="F67" s="104"/>
      <c r="G67" s="104"/>
      <c r="H67" s="104"/>
      <c r="I67" s="104"/>
      <c r="J67" s="104"/>
    </row>
    <row r="68" spans="1:10" x14ac:dyDescent="0.25">
      <c r="A68" s="39" t="s">
        <v>206</v>
      </c>
    </row>
  </sheetData>
  <sheetProtection selectLockedCells="1" selectUnlockedCells="1"/>
  <mergeCells count="49">
    <mergeCell ref="A4:J4"/>
    <mergeCell ref="B1:J3"/>
    <mergeCell ref="B30:J30"/>
    <mergeCell ref="C20:J20"/>
    <mergeCell ref="A5:J5"/>
    <mergeCell ref="A6:J6"/>
    <mergeCell ref="A7:J7"/>
    <mergeCell ref="A8:J8"/>
    <mergeCell ref="A9:J9"/>
    <mergeCell ref="A10:J10"/>
    <mergeCell ref="B11:J11"/>
    <mergeCell ref="B13:J13"/>
    <mergeCell ref="B14:J14"/>
    <mergeCell ref="A16:J16"/>
    <mergeCell ref="C18:J18"/>
    <mergeCell ref="C22:J22"/>
    <mergeCell ref="B24:J24"/>
    <mergeCell ref="A26:J26"/>
    <mergeCell ref="B28:J28"/>
    <mergeCell ref="B29:J29"/>
    <mergeCell ref="C41:D41"/>
    <mergeCell ref="E41:F41"/>
    <mergeCell ref="G41:H41"/>
    <mergeCell ref="I41:J41"/>
    <mergeCell ref="A32:J32"/>
    <mergeCell ref="A34:J34"/>
    <mergeCell ref="A36:B36"/>
    <mergeCell ref="I36:J36"/>
    <mergeCell ref="A64:J64"/>
    <mergeCell ref="A66:J66"/>
    <mergeCell ref="A67:J67"/>
    <mergeCell ref="C36:E36"/>
    <mergeCell ref="C37:E37"/>
    <mergeCell ref="F36:H36"/>
    <mergeCell ref="F37:H37"/>
    <mergeCell ref="A49:J49"/>
    <mergeCell ref="A51:J51"/>
    <mergeCell ref="B53:J53"/>
    <mergeCell ref="B54:J54"/>
    <mergeCell ref="B55:J55"/>
    <mergeCell ref="B56:J56"/>
    <mergeCell ref="A37:B37"/>
    <mergeCell ref="I37:J37"/>
    <mergeCell ref="A39:J39"/>
    <mergeCell ref="B58:J58"/>
    <mergeCell ref="B59:J59"/>
    <mergeCell ref="B60:J60"/>
    <mergeCell ref="B61:J61"/>
    <mergeCell ref="A62:J62"/>
  </mergeCells>
  <dataValidations count="16">
    <dataValidation allowBlank="1" showInputMessage="1" showErrorMessage="1" prompt="¿En qué consiste el programa?" sqref="B29:J29" xr:uid="{00000000-0002-0000-0200-000000000000}"/>
    <dataValidation allowBlank="1" showInputMessage="1" showErrorMessage="1" prompt="Monto ejecutado en el trimestre" sqref="H42:H47" xr:uid="{00000000-0002-0000-0200-000001000000}"/>
    <dataValidation allowBlank="1" showInputMessage="1" showErrorMessage="1" prompt="Meta alcanzada en el trimestre" sqref="G42:G47 F45:F47" xr:uid="{00000000-0002-0000-0200-000002000000}"/>
    <dataValidation allowBlank="1" showInputMessage="1" showErrorMessage="1" prompt="Presupuesto del programa" sqref="A37:C37 F37" xr:uid="{00000000-0002-0000-0200-000003000000}"/>
    <dataValidation allowBlank="1" showInputMessage="1" showErrorMessage="1" prompt="Monto presupuestado para el producto" sqref="D42:D47 E43:E47 F42:F44" xr:uid="{00000000-0002-0000-0200-000004000000}"/>
    <dataValidation allowBlank="1" showInputMessage="1" showErrorMessage="1" prompt="Meta anual del indicador" sqref="E42 C42:C47" xr:uid="{00000000-0002-0000-0200-000005000000}"/>
    <dataValidation allowBlank="1" showInputMessage="1" showErrorMessage="1" prompt="Nombre del indicador" sqref="B42:B47" xr:uid="{00000000-0002-0000-0200-000006000000}"/>
    <dataValidation allowBlank="1" showInputMessage="1" showErrorMessage="1" prompt="Nombre de cada producto" sqref="A42:A47" xr:uid="{00000000-0002-0000-0200-000007000000}"/>
    <dataValidation allowBlank="1" showInputMessage="1" showErrorMessage="1" prompt="Oportunidades de mejora identificadas" sqref="A66:J66" xr:uid="{00000000-0002-0000-0200-000008000000}"/>
    <dataValidation allowBlank="1" showInputMessage="1" showErrorMessage="1" prompt="De existir desvío, explicar razones." sqref="B61:J61" xr:uid="{00000000-0002-0000-0200-000009000000}"/>
    <dataValidation allowBlank="1" showInputMessage="1" showErrorMessage="1" prompt="1. Describir lo plasmado en el presupuesto_x000a_2. Describir lo alcanzado en términos financieros y de producción " sqref="B55:J56 B60:J60" xr:uid="{00000000-0002-0000-0200-00000A000000}"/>
    <dataValidation allowBlank="1" showInputMessage="1" showErrorMessage="1" prompt="¿En qué consiste el producto? su objetivo" sqref="B54:J54 B59:J59" xr:uid="{00000000-0002-0000-0200-00000B000000}"/>
    <dataValidation allowBlank="1" showInputMessage="1" showErrorMessage="1" prompt="Nombre del producto" sqref="B53:J53 B58:J58" xr:uid="{00000000-0002-0000-0200-00000C000000}"/>
    <dataValidation allowBlank="1" showInputMessage="1" showErrorMessage="1" prompt="¿A quién va dirigido el programa?, ¿qué característica tiene esta población que requiere ser beneficiada?" sqref="B30:J30" xr:uid="{00000000-0002-0000-0200-00000D000000}"/>
    <dataValidation allowBlank="1" showInputMessage="1" prompt="Nombre del capítulo" sqref="B11:J11" xr:uid="{00000000-0002-0000-0200-00000E000000}"/>
    <dataValidation allowBlank="1" sqref="A11" xr:uid="{00000000-0002-0000-0200-00000F000000}"/>
  </dataValidations>
  <pageMargins left="0.23622047244094491" right="0.23622047244094491" top="0.74803149606299213" bottom="0.74803149606299213" header="0.31496062992125984" footer="0.31496062992125984"/>
  <pageSetup scale="69" orientation="portrait" horizontalDpi="4294967295" verticalDpi="4294967295" r:id="rId1"/>
  <headerFooter alignWithMargins="0"/>
  <rowBreaks count="2" manualBreakCount="2">
    <brk id="37" max="10" man="1"/>
    <brk id="48" max="10" man="1"/>
  </rowBreaks>
  <ignoredErrors>
    <ignoredError sqref="F3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Código" prompt="Digitar/seleccionar el código del Objetivo Específico actual" xr:uid="{00000000-0002-0000-0200-000010000000}">
          <x14:formula1>
            <xm:f>'Validacion datos'!$D$7:$D$64</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E93"/>
  <sheetViews>
    <sheetView workbookViewId="0">
      <selection activeCell="B1" sqref="B1"/>
    </sheetView>
  </sheetViews>
  <sheetFormatPr baseColWidth="10" defaultColWidth="11.42578125" defaultRowHeight="15" x14ac:dyDescent="0.25"/>
  <cols>
    <col min="1" max="1" width="4" style="10" bestFit="1" customWidth="1"/>
    <col min="2" max="2" width="67.42578125" style="10" customWidth="1"/>
    <col min="3" max="3" width="6" style="10" customWidth="1"/>
    <col min="4" max="4" width="5.140625" style="10" bestFit="1" customWidth="1"/>
    <col min="5" max="5" width="170.5703125" style="10" bestFit="1" customWidth="1"/>
    <col min="6" max="6" width="11.85546875" style="10" bestFit="1" customWidth="1"/>
    <col min="7" max="16384" width="11.42578125" style="10"/>
  </cols>
  <sheetData>
    <row r="1" spans="1:5" x14ac:dyDescent="0.25">
      <c r="A1" s="13"/>
      <c r="B1" s="14" t="s">
        <v>47</v>
      </c>
    </row>
    <row r="2" spans="1:5" x14ac:dyDescent="0.25">
      <c r="A2" s="15">
        <v>1</v>
      </c>
      <c r="B2" s="16" t="s">
        <v>101</v>
      </c>
      <c r="C2"/>
      <c r="D2"/>
      <c r="E2"/>
    </row>
    <row r="3" spans="1:5" x14ac:dyDescent="0.25">
      <c r="A3" s="15">
        <v>2</v>
      </c>
      <c r="B3" s="16" t="s">
        <v>103</v>
      </c>
      <c r="C3"/>
      <c r="D3"/>
      <c r="E3"/>
    </row>
    <row r="4" spans="1:5" x14ac:dyDescent="0.25">
      <c r="A4" s="15">
        <v>3</v>
      </c>
      <c r="B4" s="16" t="s">
        <v>105</v>
      </c>
      <c r="C4"/>
      <c r="D4"/>
      <c r="E4"/>
    </row>
    <row r="5" spans="1:5" x14ac:dyDescent="0.25">
      <c r="A5" s="15">
        <v>4</v>
      </c>
      <c r="B5" s="16" t="s">
        <v>107</v>
      </c>
      <c r="C5"/>
      <c r="D5"/>
      <c r="E5"/>
    </row>
    <row r="7" spans="1:5" x14ac:dyDescent="0.25">
      <c r="A7" s="13"/>
      <c r="B7" s="17" t="s">
        <v>48</v>
      </c>
      <c r="C7" s="11"/>
      <c r="E7" s="11" t="s">
        <v>49</v>
      </c>
    </row>
    <row r="8" spans="1:5" ht="30" x14ac:dyDescent="0.25">
      <c r="A8" s="15">
        <v>1.1000000000000001</v>
      </c>
      <c r="B8" s="16" t="s">
        <v>188</v>
      </c>
      <c r="D8" s="10" t="s">
        <v>52</v>
      </c>
      <c r="E8" s="12" t="s">
        <v>165</v>
      </c>
    </row>
    <row r="9" spans="1:5" ht="30" x14ac:dyDescent="0.25">
      <c r="A9" s="15">
        <v>1.2</v>
      </c>
      <c r="B9" s="16" t="s">
        <v>53</v>
      </c>
      <c r="D9" s="10" t="s">
        <v>54</v>
      </c>
      <c r="E9" s="12" t="s">
        <v>166</v>
      </c>
    </row>
    <row r="10" spans="1:5" ht="30" x14ac:dyDescent="0.25">
      <c r="A10" s="15">
        <v>1.3</v>
      </c>
      <c r="B10" s="16" t="s">
        <v>55</v>
      </c>
      <c r="D10" s="10" t="s">
        <v>56</v>
      </c>
      <c r="E10" s="12" t="s">
        <v>57</v>
      </c>
    </row>
    <row r="11" spans="1:5" ht="30" x14ac:dyDescent="0.25">
      <c r="A11" s="15">
        <v>1.4</v>
      </c>
      <c r="B11" s="16" t="s">
        <v>58</v>
      </c>
      <c r="D11" s="10" t="s">
        <v>59</v>
      </c>
      <c r="E11" s="12" t="s">
        <v>60</v>
      </c>
    </row>
    <row r="12" spans="1:5" ht="30" x14ac:dyDescent="0.25">
      <c r="A12" s="15">
        <v>2.1</v>
      </c>
      <c r="B12" s="16" t="s">
        <v>164</v>
      </c>
      <c r="D12" s="10" t="s">
        <v>61</v>
      </c>
      <c r="E12" s="12" t="s">
        <v>167</v>
      </c>
    </row>
    <row r="13" spans="1:5" ht="30" x14ac:dyDescent="0.25">
      <c r="A13" s="15">
        <v>2.2000000000000002</v>
      </c>
      <c r="B13" s="16" t="s">
        <v>62</v>
      </c>
      <c r="D13" s="10" t="s">
        <v>63</v>
      </c>
      <c r="E13" s="12" t="s">
        <v>168</v>
      </c>
    </row>
    <row r="14" spans="1:5" x14ac:dyDescent="0.25">
      <c r="A14" s="15">
        <v>2.2999999999999998</v>
      </c>
      <c r="B14" s="16" t="s">
        <v>64</v>
      </c>
      <c r="D14" s="10" t="s">
        <v>65</v>
      </c>
      <c r="E14" s="12" t="s">
        <v>169</v>
      </c>
    </row>
    <row r="15" spans="1:5" x14ac:dyDescent="0.25">
      <c r="A15" s="15">
        <v>2.4</v>
      </c>
      <c r="B15" s="16" t="s">
        <v>66</v>
      </c>
      <c r="D15" s="10" t="s">
        <v>67</v>
      </c>
      <c r="E15" s="12" t="s">
        <v>68</v>
      </c>
    </row>
    <row r="16" spans="1:5" ht="30" x14ac:dyDescent="0.25">
      <c r="A16" s="15">
        <v>2.5</v>
      </c>
      <c r="B16" s="16" t="s">
        <v>69</v>
      </c>
      <c r="D16" s="10" t="s">
        <v>70</v>
      </c>
      <c r="E16" s="12" t="s">
        <v>170</v>
      </c>
    </row>
    <row r="17" spans="1:5" x14ac:dyDescent="0.25">
      <c r="A17" s="15">
        <v>2.6</v>
      </c>
      <c r="B17" s="16" t="s">
        <v>71</v>
      </c>
      <c r="D17" s="10" t="s">
        <v>72</v>
      </c>
      <c r="E17" s="12" t="s">
        <v>73</v>
      </c>
    </row>
    <row r="18" spans="1:5" x14ac:dyDescent="0.25">
      <c r="A18" s="15">
        <v>2.7</v>
      </c>
      <c r="B18" s="16" t="s">
        <v>74</v>
      </c>
      <c r="D18" s="10" t="s">
        <v>75</v>
      </c>
      <c r="E18" s="12" t="s">
        <v>76</v>
      </c>
    </row>
    <row r="19" spans="1:5" ht="52.5" customHeight="1" x14ac:dyDescent="0.25">
      <c r="A19" s="15">
        <v>3.1</v>
      </c>
      <c r="B19" s="16" t="s">
        <v>77</v>
      </c>
      <c r="D19" s="10" t="s">
        <v>78</v>
      </c>
      <c r="E19" s="12" t="s">
        <v>79</v>
      </c>
    </row>
    <row r="20" spans="1:5" x14ac:dyDescent="0.25">
      <c r="A20" s="15">
        <v>3.2</v>
      </c>
      <c r="B20" s="16" t="s">
        <v>80</v>
      </c>
      <c r="D20" s="10" t="s">
        <v>81</v>
      </c>
      <c r="E20" s="12" t="s">
        <v>82</v>
      </c>
    </row>
    <row r="21" spans="1:5" ht="30" x14ac:dyDescent="0.25">
      <c r="A21" s="15">
        <v>3.3</v>
      </c>
      <c r="B21" s="16" t="s">
        <v>83</v>
      </c>
      <c r="D21" s="10" t="s">
        <v>84</v>
      </c>
      <c r="E21" s="12" t="s">
        <v>85</v>
      </c>
    </row>
    <row r="22" spans="1:5" x14ac:dyDescent="0.25">
      <c r="A22" s="15">
        <v>3.4</v>
      </c>
      <c r="B22" s="16" t="s">
        <v>86</v>
      </c>
      <c r="D22" s="10" t="s">
        <v>87</v>
      </c>
      <c r="E22" s="12" t="s">
        <v>88</v>
      </c>
    </row>
    <row r="23" spans="1:5" ht="45" x14ac:dyDescent="0.25">
      <c r="A23" s="15">
        <v>3.5</v>
      </c>
      <c r="B23" s="16" t="s">
        <v>163</v>
      </c>
      <c r="D23" s="10" t="s">
        <v>89</v>
      </c>
      <c r="E23" s="12" t="s">
        <v>90</v>
      </c>
    </row>
    <row r="24" spans="1:5" x14ac:dyDescent="0.25">
      <c r="A24" s="15">
        <v>4.0999999999999996</v>
      </c>
      <c r="B24" s="16" t="s">
        <v>91</v>
      </c>
      <c r="D24" s="10" t="s">
        <v>92</v>
      </c>
      <c r="E24" s="12" t="s">
        <v>93</v>
      </c>
    </row>
    <row r="25" spans="1:5" ht="30" x14ac:dyDescent="0.25">
      <c r="A25" s="15">
        <v>4.2</v>
      </c>
      <c r="B25" s="16" t="s">
        <v>94</v>
      </c>
      <c r="D25" s="10" t="s">
        <v>95</v>
      </c>
      <c r="E25" s="12" t="s">
        <v>171</v>
      </c>
    </row>
    <row r="26" spans="1:5" x14ac:dyDescent="0.25">
      <c r="A26" s="15">
        <v>4.3</v>
      </c>
      <c r="B26" s="16" t="s">
        <v>162</v>
      </c>
      <c r="D26" s="10" t="s">
        <v>96</v>
      </c>
      <c r="E26" s="12" t="s">
        <v>97</v>
      </c>
    </row>
    <row r="27" spans="1:5" x14ac:dyDescent="0.25">
      <c r="D27" s="10" t="s">
        <v>98</v>
      </c>
      <c r="E27" s="12" t="s">
        <v>99</v>
      </c>
    </row>
    <row r="28" spans="1:5" x14ac:dyDescent="0.25">
      <c r="D28" s="10" t="s">
        <v>100</v>
      </c>
      <c r="E28" s="12" t="s">
        <v>172</v>
      </c>
    </row>
    <row r="29" spans="1:5" x14ac:dyDescent="0.25">
      <c r="D29" s="10" t="s">
        <v>102</v>
      </c>
      <c r="E29" s="12" t="s">
        <v>173</v>
      </c>
    </row>
    <row r="30" spans="1:5" x14ac:dyDescent="0.25">
      <c r="D30" s="10" t="s">
        <v>104</v>
      </c>
      <c r="E30" s="12" t="s">
        <v>174</v>
      </c>
    </row>
    <row r="31" spans="1:5" x14ac:dyDescent="0.25">
      <c r="D31" s="10" t="s">
        <v>106</v>
      </c>
      <c r="E31" s="12" t="s">
        <v>175</v>
      </c>
    </row>
    <row r="32" spans="1:5" x14ac:dyDescent="0.25">
      <c r="D32" s="10" t="s">
        <v>108</v>
      </c>
      <c r="E32" s="12" t="s">
        <v>109</v>
      </c>
    </row>
    <row r="33" spans="1:5" ht="30" x14ac:dyDescent="0.25">
      <c r="A33"/>
      <c r="B33"/>
      <c r="D33" s="10" t="s">
        <v>110</v>
      </c>
      <c r="E33" s="12" t="s">
        <v>176</v>
      </c>
    </row>
    <row r="34" spans="1:5" x14ac:dyDescent="0.25">
      <c r="A34"/>
      <c r="B34"/>
      <c r="D34" s="10" t="s">
        <v>111</v>
      </c>
      <c r="E34" s="12" t="s">
        <v>112</v>
      </c>
    </row>
    <row r="35" spans="1:5" ht="30" x14ac:dyDescent="0.25">
      <c r="A35"/>
      <c r="B35"/>
      <c r="D35" s="10" t="s">
        <v>113</v>
      </c>
      <c r="E35" s="12" t="s">
        <v>114</v>
      </c>
    </row>
    <row r="36" spans="1:5" x14ac:dyDescent="0.25">
      <c r="A36"/>
      <c r="B36"/>
      <c r="D36" s="10" t="s">
        <v>115</v>
      </c>
      <c r="E36" s="12" t="s">
        <v>116</v>
      </c>
    </row>
    <row r="37" spans="1:5" x14ac:dyDescent="0.25">
      <c r="A37"/>
      <c r="B37"/>
      <c r="D37" s="10" t="s">
        <v>117</v>
      </c>
      <c r="E37" s="12" t="s">
        <v>118</v>
      </c>
    </row>
    <row r="38" spans="1:5" ht="15" customHeight="1" x14ac:dyDescent="0.25">
      <c r="A38"/>
      <c r="B38"/>
      <c r="D38" s="10" t="s">
        <v>119</v>
      </c>
      <c r="E38" s="12" t="s">
        <v>177</v>
      </c>
    </row>
    <row r="39" spans="1:5" ht="30" x14ac:dyDescent="0.25">
      <c r="A39"/>
      <c r="B39"/>
      <c r="D39" s="10" t="s">
        <v>120</v>
      </c>
      <c r="E39" s="12" t="s">
        <v>178</v>
      </c>
    </row>
    <row r="40" spans="1:5" x14ac:dyDescent="0.25">
      <c r="A40"/>
      <c r="B40"/>
      <c r="D40" s="10" t="s">
        <v>121</v>
      </c>
      <c r="E40" s="12" t="s">
        <v>179</v>
      </c>
    </row>
    <row r="41" spans="1:5" x14ac:dyDescent="0.25">
      <c r="A41"/>
      <c r="B41"/>
      <c r="D41" s="10" t="s">
        <v>122</v>
      </c>
      <c r="E41" s="12" t="s">
        <v>180</v>
      </c>
    </row>
    <row r="42" spans="1:5" x14ac:dyDescent="0.25">
      <c r="A42"/>
      <c r="B42"/>
      <c r="D42" s="10" t="s">
        <v>123</v>
      </c>
      <c r="E42" s="12" t="s">
        <v>124</v>
      </c>
    </row>
    <row r="43" spans="1:5" ht="15" customHeight="1" x14ac:dyDescent="0.25">
      <c r="A43"/>
      <c r="B43"/>
      <c r="D43" s="10" t="s">
        <v>125</v>
      </c>
      <c r="E43" s="12" t="s">
        <v>126</v>
      </c>
    </row>
    <row r="44" spans="1:5" x14ac:dyDescent="0.25">
      <c r="A44"/>
      <c r="B44"/>
      <c r="D44" s="10" t="s">
        <v>127</v>
      </c>
      <c r="E44" s="12" t="s">
        <v>128</v>
      </c>
    </row>
    <row r="45" spans="1:5" x14ac:dyDescent="0.25">
      <c r="A45"/>
      <c r="B45"/>
      <c r="D45" s="10" t="s">
        <v>129</v>
      </c>
      <c r="E45" s="12" t="s">
        <v>130</v>
      </c>
    </row>
    <row r="46" spans="1:5" ht="30" x14ac:dyDescent="0.25">
      <c r="A46"/>
      <c r="B46"/>
      <c r="D46" s="10" t="s">
        <v>131</v>
      </c>
      <c r="E46" s="12" t="s">
        <v>181</v>
      </c>
    </row>
    <row r="47" spans="1:5" x14ac:dyDescent="0.25">
      <c r="A47"/>
      <c r="B47"/>
      <c r="D47" s="10" t="s">
        <v>132</v>
      </c>
      <c r="E47" s="12" t="s">
        <v>133</v>
      </c>
    </row>
    <row r="48" spans="1:5" ht="30" x14ac:dyDescent="0.25">
      <c r="A48"/>
      <c r="B48"/>
      <c r="D48" s="10" t="s">
        <v>134</v>
      </c>
      <c r="E48" s="12" t="s">
        <v>135</v>
      </c>
    </row>
    <row r="49" spans="1:5" x14ac:dyDescent="0.25">
      <c r="A49"/>
      <c r="B49"/>
      <c r="D49" s="10" t="s">
        <v>136</v>
      </c>
      <c r="E49" s="12" t="s">
        <v>182</v>
      </c>
    </row>
    <row r="50" spans="1:5" x14ac:dyDescent="0.25">
      <c r="A50"/>
      <c r="B50"/>
      <c r="D50" s="10" t="s">
        <v>137</v>
      </c>
      <c r="E50" s="12" t="s">
        <v>138</v>
      </c>
    </row>
    <row r="51" spans="1:5" ht="30" x14ac:dyDescent="0.25">
      <c r="A51"/>
      <c r="B51"/>
      <c r="D51" s="10" t="s">
        <v>139</v>
      </c>
      <c r="E51" s="12" t="s">
        <v>183</v>
      </c>
    </row>
    <row r="52" spans="1:5" x14ac:dyDescent="0.25">
      <c r="A52"/>
      <c r="B52"/>
      <c r="D52" s="10" t="s">
        <v>140</v>
      </c>
      <c r="E52" s="12" t="s">
        <v>141</v>
      </c>
    </row>
    <row r="53" spans="1:5" ht="15" customHeight="1" x14ac:dyDescent="0.25">
      <c r="A53"/>
      <c r="B53"/>
      <c r="D53" s="10" t="s">
        <v>142</v>
      </c>
      <c r="E53" s="12" t="s">
        <v>143</v>
      </c>
    </row>
    <row r="54" spans="1:5" ht="30" x14ac:dyDescent="0.25">
      <c r="A54"/>
      <c r="B54"/>
      <c r="D54" s="10" t="s">
        <v>144</v>
      </c>
      <c r="E54" s="12" t="s">
        <v>145</v>
      </c>
    </row>
    <row r="55" spans="1:5" ht="30" x14ac:dyDescent="0.25">
      <c r="A55"/>
      <c r="B55"/>
      <c r="D55" s="10" t="s">
        <v>146</v>
      </c>
      <c r="E55" s="12" t="s">
        <v>147</v>
      </c>
    </row>
    <row r="56" spans="1:5" ht="30" x14ac:dyDescent="0.25">
      <c r="A56"/>
      <c r="B56"/>
      <c r="D56" s="10" t="s">
        <v>148</v>
      </c>
      <c r="E56" s="12" t="s">
        <v>149</v>
      </c>
    </row>
    <row r="57" spans="1:5" x14ac:dyDescent="0.25">
      <c r="A57"/>
      <c r="B57"/>
      <c r="D57" s="10" t="s">
        <v>150</v>
      </c>
      <c r="E57" s="12" t="s">
        <v>184</v>
      </c>
    </row>
    <row r="58" spans="1:5" x14ac:dyDescent="0.25">
      <c r="A58"/>
      <c r="B58"/>
      <c r="D58" s="10" t="s">
        <v>151</v>
      </c>
      <c r="E58" s="12" t="s">
        <v>152</v>
      </c>
    </row>
    <row r="59" spans="1:5" x14ac:dyDescent="0.25">
      <c r="A59"/>
      <c r="B59"/>
      <c r="D59" s="10" t="s">
        <v>153</v>
      </c>
      <c r="E59" s="12" t="s">
        <v>154</v>
      </c>
    </row>
    <row r="60" spans="1:5" x14ac:dyDescent="0.25">
      <c r="A60"/>
      <c r="B60"/>
      <c r="D60" s="10" t="s">
        <v>155</v>
      </c>
      <c r="E60" s="12" t="s">
        <v>185</v>
      </c>
    </row>
    <row r="61" spans="1:5" x14ac:dyDescent="0.25">
      <c r="A61"/>
      <c r="B61"/>
      <c r="D61" s="10" t="s">
        <v>156</v>
      </c>
      <c r="E61" s="12" t="s">
        <v>186</v>
      </c>
    </row>
    <row r="62" spans="1:5" x14ac:dyDescent="0.25">
      <c r="A62"/>
      <c r="B62"/>
      <c r="D62" s="10" t="s">
        <v>157</v>
      </c>
      <c r="E62" s="12" t="s">
        <v>158</v>
      </c>
    </row>
    <row r="63" spans="1:5" ht="30" x14ac:dyDescent="0.25">
      <c r="A63"/>
      <c r="B63"/>
      <c r="D63" s="10" t="s">
        <v>159</v>
      </c>
      <c r="E63" s="12" t="s">
        <v>187</v>
      </c>
    </row>
    <row r="64" spans="1:5" x14ac:dyDescent="0.25">
      <c r="A64"/>
      <c r="B64"/>
      <c r="D64" s="10" t="s">
        <v>160</v>
      </c>
      <c r="E64" s="12" t="s">
        <v>161</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5175</vt:lpstr>
      <vt:lpstr>Formulario (Programación)</vt:lpstr>
      <vt:lpstr>Validacion datos</vt:lpstr>
      <vt:lpstr>'Formulario (Programación)'!Área_de_impresión</vt:lpstr>
      <vt:lpstr>'Formulario (Programación)'!Títulos_a_imprimir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MANUEL ANTONIO GUZMAN CUEVAS</cp:lastModifiedBy>
  <cp:lastPrinted>2026-01-20T16:35:01Z</cp:lastPrinted>
  <dcterms:created xsi:type="dcterms:W3CDTF">2018-02-28T12:31:13Z</dcterms:created>
  <dcterms:modified xsi:type="dcterms:W3CDTF">2026-01-20T16:35:13Z</dcterms:modified>
</cp:coreProperties>
</file>