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P200516\Desktop\Reportes por areas\Planificacion y Desarrollo\Metas Fisicas\"/>
    </mc:Choice>
  </mc:AlternateContent>
  <xr:revisionPtr revIDLastSave="0" documentId="13_ncr:1_{4C2158BD-29A1-49DF-91E9-8952CE6D6728}" xr6:coauthVersionLast="47" xr6:coauthVersionMax="47" xr10:uidLastSave="{00000000-0000-0000-0000-000000000000}"/>
  <bookViews>
    <workbookView xWindow="-120" yWindow="-120" windowWidth="29040" windowHeight="15840" firstSheet="1" activeTab="1" xr2:uid="{00000000-000D-0000-FFFF-FFFF00000000}"/>
  </bookViews>
  <sheets>
    <sheet name="5175" sheetId="1" state="hidden" r:id="rId1"/>
    <sheet name="Formulario (Programación)" sheetId="5" r:id="rId2"/>
    <sheet name="Validacion datos" sheetId="4" state="hidden" r:id="rId3"/>
  </sheets>
  <definedNames>
    <definedName name="_xlnm.Print_Area" localSheetId="1">'Formulario (Programación)'!$A$1:$K$80</definedName>
    <definedName name="_xlnm.Print_Titles" localSheetId="1">'Formulario (Programación)'!$1:$6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7" i="5" l="1"/>
  <c r="J46" i="5"/>
  <c r="F37" i="5" l="1"/>
  <c r="F44" i="5"/>
  <c r="F43" i="5"/>
  <c r="I37" i="5" l="1"/>
  <c r="J44" i="5" l="1"/>
  <c r="J45" i="5"/>
  <c r="A37" i="5"/>
  <c r="I44" i="5"/>
  <c r="T44" i="5"/>
  <c r="S44" i="5"/>
  <c r="R44" i="5"/>
  <c r="Q44" i="5"/>
  <c r="T47" i="5"/>
  <c r="T46" i="5"/>
  <c r="T45" i="5"/>
  <c r="S45" i="5"/>
  <c r="O46" i="5"/>
  <c r="O45" i="5"/>
  <c r="P46" i="5" l="1"/>
  <c r="P45" i="5"/>
  <c r="C22" i="5" l="1"/>
  <c r="J43" i="5" l="1"/>
  <c r="I43" i="5"/>
  <c r="AH25" i="1" l="1"/>
</calcChain>
</file>

<file path=xl/sharedStrings.xml><?xml version="1.0" encoding="utf-8"?>
<sst xmlns="http://schemas.openxmlformats.org/spreadsheetml/2006/main" count="274" uniqueCount="236">
  <si>
    <t>Capítulo:</t>
  </si>
  <si>
    <t>I. ASPECTOS GENERALES:</t>
  </si>
  <si>
    <t>Misión:</t>
  </si>
  <si>
    <t>Visión:</t>
  </si>
  <si>
    <t>Eje estratégico:</t>
  </si>
  <si>
    <t>Objetivo general:</t>
  </si>
  <si>
    <t>Objetivo(s) específico(s):</t>
  </si>
  <si>
    <t xml:space="preserve">Nombre del programa: </t>
  </si>
  <si>
    <t xml:space="preserve">Cuadro: Desempeño financiero por programa </t>
  </si>
  <si>
    <t>Presupuesto Inicial</t>
  </si>
  <si>
    <t>Presupuesto vigente</t>
  </si>
  <si>
    <t>Presupuesto Ejecutado</t>
  </si>
  <si>
    <t>Porcentaje de Ejecución</t>
  </si>
  <si>
    <t/>
  </si>
  <si>
    <t xml:space="preserve"> Presupuesto Anual </t>
  </si>
  <si>
    <t>PRODUCTO</t>
  </si>
  <si>
    <t>UNIDAD DE MEDIDA</t>
  </si>
  <si>
    <t>Metas</t>
  </si>
  <si>
    <t xml:space="preserve">Monto Financiero </t>
  </si>
  <si>
    <t>Producto:</t>
  </si>
  <si>
    <t>Descripción del producto:</t>
  </si>
  <si>
    <t>Logros Alcanzados:</t>
  </si>
  <si>
    <t>Causas y justificación del desvío:</t>
  </si>
  <si>
    <t xml:space="preserve">FOMULACIÓN Y EJECUCIÓN SEMESTRAL DE LAS METAS </t>
  </si>
  <si>
    <t>Ejecución Semestral</t>
  </si>
  <si>
    <t>Ejecución Física Semestral 
(C)</t>
  </si>
  <si>
    <t>Ejecución Financiera Semestral
 (D)</t>
  </si>
  <si>
    <t>Beneficiarios del programa</t>
  </si>
  <si>
    <r>
      <t xml:space="preserve">V. </t>
    </r>
    <r>
      <rPr>
        <b/>
        <sz val="11"/>
        <color rgb="FF1F4E78"/>
        <rFont val="Century Gothic"/>
        <family val="2"/>
      </rPr>
      <t>ANÁLISIS DE LOS LOGROS Y DESVIACIONES:</t>
    </r>
  </si>
  <si>
    <r>
      <t xml:space="preserve">VI. </t>
    </r>
    <r>
      <rPr>
        <b/>
        <sz val="11"/>
        <color rgb="FF1F4E78"/>
        <rFont val="Century Gothic"/>
        <family val="2"/>
      </rPr>
      <t>OPORTUNIDADES DE MEJORA:</t>
    </r>
  </si>
  <si>
    <t>Descripción del programa</t>
  </si>
  <si>
    <t>Informe de evaluación semestral de las metas físicas-financieras</t>
  </si>
  <si>
    <t xml:space="preserve">II. CONTRIBUCIÓN A LA ESTRATEGIA NACIONAL DE DESARROLLO </t>
  </si>
  <si>
    <t>IV. FORMULACIÓN Y EJECUCIÓN FÍSICA-FINANCIERA DE LOS PRODUCTOS</t>
  </si>
  <si>
    <t xml:space="preserve">III. INFORMACIÓN DEL PROGRAMA: </t>
  </si>
  <si>
    <t>Logros alcanzados:</t>
  </si>
  <si>
    <t>Avance</t>
  </si>
  <si>
    <t>Metas
(A)</t>
  </si>
  <si>
    <t>Monto Financiero 
(B)</t>
  </si>
  <si>
    <t>Presupuesto Vigente</t>
  </si>
  <si>
    <t>Porcentaje de Ejecución (ejecutado/vigente)</t>
  </si>
  <si>
    <t>Línea(s) de acción:</t>
  </si>
  <si>
    <t>Ejecución Trimestral</t>
  </si>
  <si>
    <t>I -Información Instituciónal</t>
  </si>
  <si>
    <t>I.I - Completar los datos requeridos sobre la institución</t>
  </si>
  <si>
    <t>Capítulo</t>
  </si>
  <si>
    <t>II. Contribución a la Estrategia Nacional de Desarrollo</t>
  </si>
  <si>
    <t>Eje</t>
  </si>
  <si>
    <t>Objetivo General</t>
  </si>
  <si>
    <t>Objetivo Específico</t>
  </si>
  <si>
    <t>Indicador</t>
  </si>
  <si>
    <t>Producto</t>
  </si>
  <si>
    <t>1.1.1</t>
  </si>
  <si>
    <t>Imperio de la ley y seguridad ciudadana</t>
  </si>
  <si>
    <t>1.1.2</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</si>
  <si>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</si>
  <si>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</si>
  <si>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</si>
  <si>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</si>
  <si>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</si>
  <si>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</si>
  <si>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1.3.1</t>
  </si>
  <si>
    <t>Salud y seguridad social integral</t>
  </si>
  <si>
    <t>1.3.2</t>
  </si>
  <si>
    <t>Igualdad de derechos y oportunidades</t>
  </si>
  <si>
    <t>1.3.3</t>
  </si>
  <si>
    <t>Cohesión territorial</t>
  </si>
  <si>
    <t>1.4.1</t>
  </si>
  <si>
    <t>Garantizar la defensa de los intereses nacionales en los espacios terrestre, marítimo y aéreo</t>
  </si>
  <si>
    <t>Vivienda digna en entornos saludables</t>
  </si>
  <si>
    <t>1.4.2</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</si>
  <si>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</si>
  <si>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</si>
  <si>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</si>
  <si>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</si>
  <si>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</si>
  <si>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</si>
  <si>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</si>
  <si>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</si>
  <si>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</si>
  <si>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</si>
  <si>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</si>
  <si>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</si>
  <si>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</si>
  <si>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</si>
  <si>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</si>
  <si>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</si>
  <si>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</si>
  <si>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</si>
  <si>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</si>
  <si>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</si>
  <si>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</si>
  <si>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</si>
  <si>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</si>
  <si>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</si>
  <si>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</si>
  <si>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</si>
  <si>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</si>
  <si>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</si>
  <si>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</si>
  <si>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</si>
  <si>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DESARROLLO INSTITUCIONAL</t>
  </si>
  <si>
    <t>2.3.8</t>
  </si>
  <si>
    <t>DESARROLLO SOCIAL</t>
  </si>
  <si>
    <t>2.4.1</t>
  </si>
  <si>
    <t>DESARROLLO PRODUCTIVO</t>
  </si>
  <si>
    <t>2.4.2</t>
  </si>
  <si>
    <t>DESARROLLO SOSTENIBLE</t>
  </si>
  <si>
    <t>2.4.3</t>
  </si>
  <si>
    <t>Promover el desarrollo sostenible de la zona fronteriza</t>
  </si>
  <si>
    <t>2.5.1</t>
  </si>
  <si>
    <t>2.5.2</t>
  </si>
  <si>
    <t>Garantizar el acceso universal a servicios de agua potable y saneamiento, provistos con calidad y eficiencia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</si>
  <si>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</si>
  <si>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</si>
  <si>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</si>
  <si>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</si>
  <si>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</si>
  <si>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</si>
  <si>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</si>
  <si>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3.1.2</t>
  </si>
  <si>
    <t>3.1.3</t>
  </si>
  <si>
    <t>3.2.1</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</si>
  <si>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</si>
  <si>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</si>
  <si>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</si>
  <si>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</si>
  <si>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</si>
  <si>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</si>
  <si>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</si>
  <si>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</si>
  <si>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</si>
  <si>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</si>
  <si>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</si>
  <si>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</si>
  <si>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</si>
  <si>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</si>
  <si>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3.4.1</t>
  </si>
  <si>
    <t>Propiciar mayores niveles de inversión, tanto nacional como extranjera, en actividades de alto valor agregado y capacidad de generación de empleo decente</t>
  </si>
  <si>
    <t>3.4.2</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</si>
  <si>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</si>
  <si>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</si>
  <si>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</si>
  <si>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</si>
  <si>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</si>
  <si>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</si>
  <si>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</si>
  <si>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</si>
  <si>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</si>
  <si>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</si>
  <si>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</si>
  <si>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</si>
  <si>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</si>
  <si>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</si>
  <si>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</si>
  <si>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</si>
  <si>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4.1.3</t>
  </si>
  <si>
    <t>4.1.4</t>
  </si>
  <si>
    <t>Gestionar el recurso agua de manera eficiente y sostenible, para garantizar la seguridad hídrica</t>
  </si>
  <si>
    <t>4.2.1</t>
  </si>
  <si>
    <t>4.3.1</t>
  </si>
  <si>
    <t>Reducir la vulnerabilidad, avanzar en la adaptación a los efectos del cambio climático y contribuir a la mitigación de sus causas</t>
  </si>
  <si>
    <t>Adecuada adaptación al cambio climático</t>
  </si>
  <si>
    <t>Estructura productiva sectorial y territorialmente adecuada, integrada competitivamente a la economía global y que aprovecha las oportunidades del mercado local.</t>
  </si>
  <si>
    <t>Educación de calidad para todos y todas</t>
  </si>
  <si>
    <t>Estructurar una administración pública eficiente que actúe con honestidad, transparencia y rendición de cuentas y se oriente a la obtención de resultados en beneficio de la sociedad y del desarrollo nacional y local</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</si>
  <si>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</si>
  <si>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Promover la calidad de la democracia, sus principios, instituciones y procedimientos, facilitando la participación institucional y organizada de la población y el ejercicio responsable de los derechos y deberes ciudadanos</t>
  </si>
  <si>
    <t>Promover la consolidación del sistema electoral y de partidos políticos para garantizar la actuación responsable, democrática y transparente de los actores e instituciones del sistema político</t>
  </si>
  <si>
    <t>Fortalecer las capacidades de control y fiscalización del Congreso Nacional para proteger los recursos públicos y asegurar su uso eficiente, eficaz y transparente</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</si>
  <si>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</si>
  <si>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Proteger a los niños, niñas, adolescentes y jóvenes desde la primera infancia para propiciar su desarrollo integral e inclusión social</t>
  </si>
  <si>
    <t>Ordenar los flujos migratorios conforme a las necesidades del desarrollo nacional</t>
  </si>
  <si>
    <t>Promover y proteger los derechos de la población dominicana en el exterior y propiciar la conservación de su identidad nacional</t>
  </si>
  <si>
    <t>Integrar la dimensión de la cohesión territorial en el diseño y la gestión de las políticas públicas</t>
  </si>
  <si>
    <t>Reducir la disparidad urbano-rural e interregional en el acceso a servicios y oportunidades económicas, mediante la promoción de un desarrollo territorial ordenado e inclusivo</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</si>
  <si>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</si>
  <si>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Garantizar la sostenibilidad macroeconómica</t>
  </si>
  <si>
    <t>Consolidar una gestión de las finanzas públicas sostenible, que asigne los recursos en función de las prioridades del desarrollo nacional y propicie una distribución equitativa de la renta nacional</t>
  </si>
  <si>
    <t>Consolidar un sistema financiero eficiente, solvente y profundo que apoye la generación de ahorro y su canalización al desarrollo productivo</t>
  </si>
  <si>
    <t>Asegurar un suministro confiable de electricidad, a precios competitivos y en condiciones de sostenibilidad financiera y ambiental</t>
  </si>
  <si>
    <t>Fortalecer el sistema nacional de ciencia, tecnoloíia e innovación para dea respuestas a las demandas económicas, sociales y culturales de la nación y propiciar la inserción en la sociedad y economía del conocimiento</t>
  </si>
  <si>
    <t>Convertir al país en un centro logístico regional, aprovechando sus ventajas de localización geográfica</t>
  </si>
  <si>
    <t>Consolidar el Sistema de Formación y Capacitación Continua para el Trabajo, a fin de acompañar al aparato productivo en su proceso de escalamiento de valor, facilitar la inserción en el mercado laboral y desarrollar capacidades emprendedoras</t>
  </si>
  <si>
    <t>Apoyar la competitividad, diversificación y sostenibilidad del sector turismo</t>
  </si>
  <si>
    <t>Promover la producción y el consumo sostenibles</t>
  </si>
  <si>
    <t>Desarrollar una gestión integral de desechos, sustancias contaminantes y fuentes de contaminación</t>
  </si>
  <si>
    <t>Desarrollar un eficaz sistema nacional de gestión integral de riesgos, con activa participación de las comunidades y gobiernos locales, que minimice los daños y posibilite la recuperación rápida y sostenible de las áreas y poblaciones afectadas</t>
  </si>
  <si>
    <t>Administración pública transparente, eficiente y orientada</t>
  </si>
  <si>
    <t>III. Información del Programa</t>
  </si>
  <si>
    <t>IV.I - Desempeño financiero</t>
  </si>
  <si>
    <t>IV. Formulación y Ejecución Física-Financiera</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</si>
  <si>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</si>
  <si>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</si>
  <si>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</si>
  <si>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</si>
  <si>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</si>
  <si>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r>
      <rPr>
        <b/>
        <sz val="10"/>
        <rFont val="Calibri"/>
        <family val="2"/>
      </rPr>
      <t>Nota:</t>
    </r>
    <r>
      <rPr>
        <sz val="10"/>
        <rFont val="Calibri"/>
        <family val="2"/>
      </rPr>
      <t xml:space="preserve"> llenar un formulario por programa</t>
    </r>
  </si>
  <si>
    <t xml:space="preserve">VI. I - De acuerdo a los eventos presentados durante la ejecución del producto, ¿qué aspecto puede mejorarse? </t>
  </si>
  <si>
    <t>(registrar las oportunidades de mejora identificadas)</t>
  </si>
  <si>
    <t>Nombre:</t>
  </si>
  <si>
    <t>Descripción:</t>
  </si>
  <si>
    <r>
      <t>Beneficiarios:</t>
    </r>
    <r>
      <rPr>
        <sz val="12"/>
        <color rgb="FF000000"/>
        <rFont val="Century Gothic"/>
        <family val="2"/>
      </rPr>
      <t xml:space="preserve"> </t>
    </r>
  </si>
  <si>
    <t>(de haber un desvío en función de lo que se previó ejecutar en el semestre, si fue superior o inferior, explicar las razones.)</t>
  </si>
  <si>
    <t>Misión</t>
  </si>
  <si>
    <t>Visión</t>
  </si>
  <si>
    <t>Programación Trimestral*</t>
  </si>
  <si>
    <t>* Programación realizada internamente por la institución</t>
  </si>
  <si>
    <t>Física %
 G=E/C</t>
  </si>
  <si>
    <t>Financiero % 
H=F/D</t>
  </si>
  <si>
    <t>6116</t>
  </si>
  <si>
    <t xml:space="preserve">Competitividad e innovación en un ambiente favorable a la cooperación y la responsabilidad social </t>
  </si>
  <si>
    <t>Administración, Regularización y Fiscalización del Sistema Portuario Dominicano</t>
  </si>
  <si>
    <t xml:space="preserve">Navieras acceden a servicios portuarios públicos </t>
  </si>
  <si>
    <t xml:space="preserve"> Las Navieras y Usuarios </t>
  </si>
  <si>
    <t>Navieras acceden a servicios portuarios públicos</t>
  </si>
  <si>
    <t>Puertos privados y concesionados fiscalizados por la Autoridad Portuario Dominicano</t>
  </si>
  <si>
    <t>Llegadas de Buques</t>
  </si>
  <si>
    <t xml:space="preserve"> Somos la entidad que administra, regula y fiscaliza el sistema portuario nacional, cumpliendo las normas nacionales e internacionales, procurando un  desarrollo sostenible de la economía nacional y regional.</t>
  </si>
  <si>
    <t>Ser líder en la gestión portuaria regional, convirtiendo al país en un centro de servicios logísticos (HUB) interoceánico, generando capital social y desarrollo sostenible.</t>
  </si>
  <si>
    <t xml:space="preserve"> Una Economía articulada, innovadora y ambientalmente sostenible, con una estructura productiva que genera crecimiento alto y sostenido, con trabajo digno, que se inserta de forma competitiva en la economía global”.</t>
  </si>
  <si>
    <r>
      <rPr>
        <b/>
        <sz val="11"/>
        <color rgb="FF000000"/>
        <rFont val="Calibri"/>
        <family val="2"/>
        <scheme val="minor"/>
      </rPr>
      <t>3.3.7.1</t>
    </r>
    <r>
      <rPr>
        <sz val="11"/>
        <color rgb="FF000000"/>
        <rFont val="Calibri"/>
        <family val="2"/>
        <scheme val="minor"/>
      </rPr>
      <t xml:space="preserve"> Desarrollar el marco regulador que fomente la prestación, con calidad   mundial, de servicios logísticos internacionales.</t>
    </r>
  </si>
  <si>
    <t>Registro de la llegada de buques en los puertos públicos o estatales durante el período de evaluación, en comparación con las metas físicas-financieras programadas en el mismo período.</t>
  </si>
  <si>
    <t>Registro de la llegada de buques en los puertos privados y concesionados durante el período de evaluación, en comparación con las metas físicas-financieras programadas en el mismo período.</t>
  </si>
  <si>
    <t> 96 - Deuda Publica y Otras Operaciones Financieras</t>
  </si>
  <si>
    <t>N/A</t>
  </si>
  <si>
    <t> 98 - Administración de Contribuciones Especiales</t>
  </si>
  <si>
    <t>  99 - Administración de Activos, Pasivos y Transferencias</t>
  </si>
  <si>
    <t>Meta Semestral
(C)</t>
  </si>
  <si>
    <t>Ejecución Física Semestral
(E)</t>
  </si>
  <si>
    <t>Ejecución Financiera Semestral
 (F)</t>
  </si>
  <si>
    <t>Monto Programado Semestral
(D)</t>
  </si>
  <si>
    <t xml:space="preserve">IV.II - Formulación y Ejecución Semestral de las Metas por Producto (Julio - Diciembre) </t>
  </si>
  <si>
    <t>Causas y justificación del desvío: Para este semestre (enero-junio) , se proyectó la llegada de 2,260 buques en total, para lo cual se contabilizó un total de 1,854 buques, lo que representa una diferencia negativa de 406 buques. Las principales categorías de buques fueron portacontenidominerales, carga general, bronceadoqueros y cruceros, aunque en el segundo período hubo una mayor proporción de cruzeros. A pesar de las diferencias respecto a las metas establecidas, algunos puertos mostraron crecimiento, como Haina Oriental, impulsado por el aumento en el comercio y la demanda durante la temporada navideña. Por otro lado, puertos como La Romana y Taíno Bay experimentaron disminuciones, principalmente debido a una menor entrada de cruceros durante la temporada baja.</t>
  </si>
  <si>
    <t xml:space="preserve">Causas y justificación del desvío: Para este semestre (julio-diciembre), se proyectó la llegada de aproximadamente 556 buques en total, para lo cual se contabilizó un total de 934 buques, evidenciando una diferencia positiva de 378 buques. Las principales categorías de carga en ambos períodos fueron cargas generales, portacontenidos minerales, tanquersistema operativo, graneleros y otros, con un aumento en la actividad portuaria, especialmente en Puerto Plata, impulsado por el crecimiento económico y la temporada navideña. </t>
  </si>
  <si>
    <t>Programación de Informe de Evaluación semestral de las Metas Físicas-Financieras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</si>
</sst>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409]#,##0.00;\-#,##0.00"/>
    <numFmt numFmtId="165" formatCode="[$-10409]0.00\ %"/>
    <numFmt numFmtId="166" formatCode="[$-10409]#,##0;\-#,##0"/>
    <numFmt numFmtId="167" formatCode="[$-10409]0\ %"/>
    <numFmt numFmtId="168" formatCode="[$-10409]0.00%"/>
  </numFmts>
  <fonts count="33"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b/>
      <sz val="11"/>
      <color rgb="FF000000"/>
      <name val="Century Gothic"/>
      <family val="2"/>
    </font>
    <font>
      <sz val="11"/>
      <color rgb="FF000000"/>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b/>
      <sz val="14"/>
      <color theme="4" tint="-0.499984740745262"/>
      <name val="Century Gothic"/>
      <family val="2"/>
    </font>
    <font>
      <sz val="11"/>
      <color theme="4" tint="-0.499984740745262"/>
      <name val="Calibri"/>
      <family val="2"/>
    </font>
    <font>
      <sz val="10"/>
      <name val="Calibri"/>
      <family val="2"/>
    </font>
    <font>
      <sz val="12"/>
      <color rgb="FF000000"/>
      <name val="Century Gothic"/>
      <family val="2"/>
    </font>
    <font>
      <b/>
      <sz val="11"/>
      <color rgb="FF1F4E78"/>
      <name val="Calibri"/>
      <family val="2"/>
    </font>
    <font>
      <b/>
      <sz val="10"/>
      <color rgb="FF000000"/>
      <name val="Calibri"/>
      <family val="2"/>
    </font>
    <font>
      <sz val="11"/>
      <color rgb="FF000000"/>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11"/>
      <color rgb="FF000000"/>
      <name val="Calibri"/>
      <family val="2"/>
      <scheme val="minor"/>
    </font>
    <font>
      <sz val="9"/>
      <name val="Calibri"/>
      <family val="2"/>
    </font>
    <font>
      <b/>
      <sz val="11"/>
      <color rgb="FF000000"/>
      <name val="Calibri"/>
      <family val="2"/>
    </font>
    <font>
      <b/>
      <sz val="11"/>
      <color theme="0"/>
      <name val="Century Gothic"/>
      <family val="2"/>
    </font>
    <font>
      <b/>
      <sz val="10"/>
      <name val="Calibri"/>
      <family val="2"/>
    </font>
    <font>
      <b/>
      <sz val="11"/>
      <name val="Calibri"/>
      <family val="2"/>
    </font>
  </fonts>
  <fills count="14">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8" tint="0.59999389629810485"/>
        <bgColor rgb="FFDDEBF7"/>
      </patternFill>
    </fill>
    <fill>
      <patternFill patternType="solid">
        <fgColor theme="8" tint="0.59999389629810485"/>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6" tint="0.79998168889431442"/>
        <bgColor indexed="64"/>
      </patternFill>
    </fill>
    <fill>
      <patternFill patternType="solid">
        <fgColor rgb="FFFFFF00"/>
        <bgColor rgb="FFF5F5F5"/>
      </patternFill>
    </fill>
  </fills>
  <borders count="33">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top style="medium">
        <color indexed="64"/>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indexed="64"/>
      </right>
      <top style="medium">
        <color indexed="64"/>
      </top>
      <bottom/>
      <diagonal/>
    </border>
  </borders>
  <cellStyleXfs count="6">
    <xf numFmtId="0" fontId="0" fillId="0" borderId="0"/>
    <xf numFmtId="43" fontId="20" fillId="0" borderId="0" applyFont="0" applyFill="0" applyBorder="0" applyAlignment="0" applyProtection="0"/>
    <xf numFmtId="9" fontId="20" fillId="0" borderId="0" applyFont="0" applyFill="0" applyBorder="0" applyAlignment="0" applyProtection="0"/>
    <xf numFmtId="0" fontId="3" fillId="0" borderId="0"/>
    <xf numFmtId="0" fontId="2" fillId="0" borderId="0"/>
    <xf numFmtId="0" fontId="1" fillId="0" borderId="0"/>
  </cellStyleXfs>
  <cellXfs count="159">
    <xf numFmtId="0" fontId="0" fillId="0" borderId="0" xfId="0"/>
    <xf numFmtId="0" fontId="4" fillId="0" borderId="0" xfId="0" applyFont="1"/>
    <xf numFmtId="0" fontId="4" fillId="0" borderId="6" xfId="0" applyFont="1" applyBorder="1"/>
    <xf numFmtId="0" fontId="4" fillId="0" borderId="7" xfId="0" applyFont="1" applyBorder="1"/>
    <xf numFmtId="0" fontId="4" fillId="0" borderId="8" xfId="0" applyFont="1" applyBorder="1"/>
    <xf numFmtId="0" fontId="4" fillId="0" borderId="9" xfId="0" applyFont="1" applyBorder="1"/>
    <xf numFmtId="0" fontId="4" fillId="0" borderId="10" xfId="0" applyFont="1" applyBorder="1"/>
    <xf numFmtId="0" fontId="4" fillId="0" borderId="11" xfId="0" applyFont="1" applyBorder="1"/>
    <xf numFmtId="0" fontId="0" fillId="0" borderId="0" xfId="0" applyProtection="1">
      <protection locked="0"/>
    </xf>
    <xf numFmtId="0" fontId="3" fillId="0" borderId="0" xfId="3"/>
    <xf numFmtId="0" fontId="21" fillId="0" borderId="0" xfId="3" applyFont="1"/>
    <xf numFmtId="0" fontId="3" fillId="0" borderId="0" xfId="3" applyAlignment="1">
      <alignment vertical="center" wrapText="1"/>
    </xf>
    <xf numFmtId="0" fontId="3" fillId="0" borderId="23" xfId="3" applyBorder="1"/>
    <xf numFmtId="0" fontId="21" fillId="0" borderId="23" xfId="3" applyFont="1" applyBorder="1" applyAlignment="1">
      <alignment vertical="center" wrapText="1"/>
    </xf>
    <xf numFmtId="0" fontId="3" fillId="0" borderId="23" xfId="3" applyBorder="1" applyAlignment="1">
      <alignment horizontal="center" vertical="center"/>
    </xf>
    <xf numFmtId="0" fontId="3" fillId="0" borderId="23" xfId="3" applyBorder="1" applyAlignment="1">
      <alignment vertical="center" wrapText="1"/>
    </xf>
    <xf numFmtId="0" fontId="21" fillId="0" borderId="23" xfId="3" applyFont="1" applyBorder="1"/>
    <xf numFmtId="0" fontId="27" fillId="0" borderId="8" xfId="0" applyFont="1" applyBorder="1" applyAlignment="1">
      <alignment vertical="center"/>
    </xf>
    <xf numFmtId="0" fontId="0" fillId="0" borderId="8" xfId="0" applyBorder="1" applyProtection="1">
      <protection locked="0"/>
    </xf>
    <xf numFmtId="0" fontId="0" fillId="0" borderId="9" xfId="0" applyBorder="1" applyProtection="1">
      <protection locked="0"/>
    </xf>
    <xf numFmtId="0" fontId="0" fillId="0" borderId="8" xfId="0" applyBorder="1"/>
    <xf numFmtId="0" fontId="27" fillId="0" borderId="8" xfId="0" applyFont="1" applyBorder="1" applyAlignment="1">
      <alignment vertical="center" wrapText="1"/>
    </xf>
    <xf numFmtId="0" fontId="0" fillId="0" borderId="9" xfId="0" applyBorder="1"/>
    <xf numFmtId="0" fontId="28" fillId="0" borderId="26" xfId="0" applyFont="1" applyBorder="1" applyAlignment="1" applyProtection="1">
      <alignment vertical="top" wrapText="1"/>
      <protection locked="0"/>
    </xf>
    <xf numFmtId="0" fontId="28" fillId="0" borderId="23" xfId="0" applyFont="1" applyBorder="1" applyAlignment="1" applyProtection="1">
      <alignment vertical="top" wrapText="1"/>
      <protection locked="0"/>
    </xf>
    <xf numFmtId="166" fontId="28" fillId="0" borderId="23" xfId="0" applyNumberFormat="1" applyFont="1" applyBorder="1" applyAlignment="1" applyProtection="1">
      <alignment horizontal="center" vertical="center" wrapText="1" readingOrder="1"/>
      <protection locked="0"/>
    </xf>
    <xf numFmtId="164" fontId="28" fillId="0" borderId="23" xfId="0" applyNumberFormat="1" applyFont="1" applyBorder="1" applyAlignment="1" applyProtection="1">
      <alignment horizontal="center" vertical="center" wrapText="1" readingOrder="1"/>
      <protection locked="0"/>
    </xf>
    <xf numFmtId="166" fontId="28" fillId="0" borderId="23" xfId="0" applyNumberFormat="1" applyFont="1" applyBorder="1" applyAlignment="1" applyProtection="1">
      <alignment horizontal="center" vertical="center" wrapText="1"/>
      <protection locked="0"/>
    </xf>
    <xf numFmtId="0" fontId="26" fillId="10" borderId="20" xfId="0" applyFont="1" applyFill="1" applyBorder="1" applyAlignment="1">
      <alignment horizontal="center" wrapText="1"/>
    </xf>
    <xf numFmtId="0" fontId="26" fillId="10" borderId="20" xfId="0" applyFont="1" applyFill="1" applyBorder="1" applyAlignment="1">
      <alignment horizontal="center" vertical="center"/>
    </xf>
    <xf numFmtId="0" fontId="19" fillId="11" borderId="26" xfId="0" applyFont="1" applyFill="1" applyBorder="1" applyAlignment="1">
      <alignment horizontal="center" vertical="center" wrapText="1" readingOrder="1"/>
    </xf>
    <xf numFmtId="0" fontId="19" fillId="11" borderId="23" xfId="0" applyFont="1" applyFill="1" applyBorder="1" applyAlignment="1">
      <alignment horizontal="center" vertical="center" wrapText="1" readingOrder="1"/>
    </xf>
    <xf numFmtId="0" fontId="19" fillId="11" borderId="27" xfId="0" applyFont="1" applyFill="1" applyBorder="1" applyAlignment="1">
      <alignment horizontal="center" vertical="center" wrapText="1" readingOrder="1"/>
    </xf>
    <xf numFmtId="10" fontId="28" fillId="12" borderId="23" xfId="2" applyNumberFormat="1" applyFont="1" applyFill="1" applyBorder="1" applyAlignment="1">
      <alignment horizontal="center" vertical="center" wrapText="1" readingOrder="1"/>
    </xf>
    <xf numFmtId="168" fontId="28" fillId="12" borderId="27" xfId="0" applyNumberFormat="1" applyFont="1" applyFill="1" applyBorder="1" applyAlignment="1">
      <alignment horizontal="center" vertical="center" wrapText="1" readingOrder="1"/>
    </xf>
    <xf numFmtId="0" fontId="22" fillId="0" borderId="28" xfId="0" applyFont="1" applyBorder="1" applyAlignment="1">
      <alignment vertical="top" wrapText="1"/>
    </xf>
    <xf numFmtId="0" fontId="22" fillId="0" borderId="14" xfId="0" applyFont="1" applyBorder="1" applyAlignment="1">
      <alignment vertical="top" wrapText="1"/>
    </xf>
    <xf numFmtId="0" fontId="22" fillId="0" borderId="16" xfId="0" applyFont="1" applyBorder="1" applyAlignment="1">
      <alignment vertical="top" wrapText="1"/>
    </xf>
    <xf numFmtId="0" fontId="16" fillId="0" borderId="0" xfId="0" applyFont="1"/>
    <xf numFmtId="0" fontId="19" fillId="13" borderId="23" xfId="0" applyFont="1" applyFill="1" applyBorder="1" applyAlignment="1">
      <alignment horizontal="center" vertical="center" wrapText="1" readingOrder="1"/>
    </xf>
    <xf numFmtId="39" fontId="4" fillId="0" borderId="0" xfId="0" applyNumberFormat="1" applyFont="1"/>
    <xf numFmtId="43" fontId="4" fillId="0" borderId="0" xfId="1" applyFont="1"/>
    <xf numFmtId="0" fontId="4" fillId="0" borderId="19" xfId="0" applyFont="1" applyBorder="1"/>
    <xf numFmtId="43" fontId="4" fillId="0" borderId="19" xfId="1" applyFont="1" applyBorder="1"/>
    <xf numFmtId="17" fontId="4" fillId="0" borderId="0" xfId="0" applyNumberFormat="1" applyFont="1"/>
    <xf numFmtId="43" fontId="4" fillId="0" borderId="0" xfId="0" applyNumberFormat="1" applyFont="1"/>
    <xf numFmtId="1" fontId="4" fillId="0" borderId="0" xfId="0" applyNumberFormat="1" applyFont="1"/>
    <xf numFmtId="43" fontId="28" fillId="0" borderId="23" xfId="1" applyFont="1" applyBorder="1" applyAlignment="1" applyProtection="1">
      <alignment horizontal="left" vertical="center" wrapText="1" readingOrder="1"/>
      <protection locked="0"/>
    </xf>
    <xf numFmtId="4" fontId="4" fillId="0" borderId="0" xfId="0" applyNumberFormat="1" applyFont="1"/>
    <xf numFmtId="0" fontId="6" fillId="0" borderId="11" xfId="0" applyFont="1" applyBorder="1" applyAlignment="1">
      <alignment horizontal="justify" vertical="top" wrapText="1" readingOrder="1"/>
    </xf>
    <xf numFmtId="0" fontId="4" fillId="0" borderId="11" xfId="0" applyFont="1" applyBorder="1" applyAlignment="1">
      <alignment horizontal="justify"/>
    </xf>
    <xf numFmtId="0" fontId="4" fillId="0" borderId="12" xfId="0" applyFont="1" applyBorder="1" applyAlignment="1">
      <alignment horizontal="justify"/>
    </xf>
    <xf numFmtId="0" fontId="5" fillId="0" borderId="0" xfId="0" applyFont="1" applyAlignment="1">
      <alignment vertical="top" wrapText="1" readingOrder="1"/>
    </xf>
    <xf numFmtId="0" fontId="4" fillId="0" borderId="0" xfId="0" applyFont="1"/>
    <xf numFmtId="0" fontId="6" fillId="0" borderId="0" xfId="0" applyFont="1" applyAlignment="1">
      <alignment horizontal="justify" vertical="top" wrapText="1" readingOrder="1"/>
    </xf>
    <xf numFmtId="0" fontId="4" fillId="0" borderId="0" xfId="0" applyFont="1" applyAlignment="1">
      <alignment horizontal="justify"/>
    </xf>
    <xf numFmtId="0" fontId="4" fillId="0" borderId="9" xfId="0" applyFont="1" applyBorder="1"/>
    <xf numFmtId="0" fontId="4" fillId="0" borderId="9" xfId="0" applyFont="1" applyBorder="1" applyAlignment="1">
      <alignment horizontal="justify"/>
    </xf>
    <xf numFmtId="0" fontId="5" fillId="4" borderId="0" xfId="0" applyFont="1" applyFill="1" applyAlignment="1">
      <alignment vertical="top" wrapText="1" readingOrder="1"/>
    </xf>
    <xf numFmtId="0" fontId="7" fillId="2" borderId="0" xfId="0" applyFont="1" applyFill="1" applyAlignment="1">
      <alignment vertical="top" wrapText="1" readingOrder="1"/>
    </xf>
    <xf numFmtId="166" fontId="13" fillId="0" borderId="1" xfId="0" applyNumberFormat="1" applyFont="1" applyBorder="1" applyAlignment="1">
      <alignment horizontal="center" vertical="center" wrapText="1" readingOrder="1"/>
    </xf>
    <xf numFmtId="166" fontId="4" fillId="0" borderId="3" xfId="0" applyNumberFormat="1" applyFont="1" applyBorder="1" applyAlignment="1">
      <alignment vertical="top" wrapText="1"/>
    </xf>
    <xf numFmtId="166" fontId="13" fillId="0" borderId="4" xfId="0" applyNumberFormat="1" applyFont="1" applyBorder="1" applyAlignment="1">
      <alignment horizontal="center" vertical="center" wrapText="1" readingOrder="1"/>
    </xf>
    <xf numFmtId="166" fontId="13" fillId="0" borderId="3" xfId="0" applyNumberFormat="1" applyFont="1" applyBorder="1" applyAlignment="1">
      <alignment horizontal="center" vertical="center" wrapText="1" readingOrder="1"/>
    </xf>
    <xf numFmtId="167" fontId="13" fillId="0" borderId="1" xfId="0" applyNumberFormat="1" applyFont="1" applyBorder="1" applyAlignment="1">
      <alignment horizontal="center" vertical="center" wrapText="1" readingOrder="1"/>
    </xf>
    <xf numFmtId="167" fontId="4" fillId="0" borderId="2" xfId="0" applyNumberFormat="1" applyFont="1" applyBorder="1" applyAlignment="1">
      <alignment vertical="top" wrapText="1"/>
    </xf>
    <xf numFmtId="167" fontId="4" fillId="0" borderId="3" xfId="0" applyNumberFormat="1" applyFont="1" applyBorder="1" applyAlignment="1">
      <alignment vertical="top" wrapText="1"/>
    </xf>
    <xf numFmtId="168" fontId="13" fillId="0" borderId="1" xfId="0" applyNumberFormat="1" applyFont="1" applyBorder="1" applyAlignment="1">
      <alignment horizontal="center" vertical="center" wrapText="1" readingOrder="1"/>
    </xf>
    <xf numFmtId="0" fontId="4" fillId="0" borderId="2" xfId="0" applyFont="1" applyBorder="1" applyAlignment="1">
      <alignment vertical="top" wrapText="1"/>
    </xf>
    <xf numFmtId="0" fontId="4" fillId="0" borderId="3" xfId="0" applyFont="1" applyBorder="1" applyAlignment="1">
      <alignment vertical="top" wrapText="1"/>
    </xf>
    <xf numFmtId="0" fontId="13" fillId="0" borderId="1" xfId="0" applyFont="1" applyBorder="1" applyAlignment="1">
      <alignment horizontal="left" vertical="center" wrapText="1" readingOrder="1"/>
    </xf>
    <xf numFmtId="0" fontId="13" fillId="0" borderId="4" xfId="0" applyFont="1" applyBorder="1" applyAlignment="1">
      <alignment horizontal="left" vertical="center" wrapText="1" readingOrder="1"/>
    </xf>
    <xf numFmtId="0" fontId="13" fillId="0" borderId="2" xfId="0" applyFont="1" applyBorder="1" applyAlignment="1">
      <alignment horizontal="left" vertical="center" wrapText="1" readingOrder="1"/>
    </xf>
    <xf numFmtId="0" fontId="13" fillId="0" borderId="3" xfId="0" applyFont="1" applyBorder="1" applyAlignment="1">
      <alignment horizontal="left" vertical="center" wrapText="1" readingOrder="1"/>
    </xf>
    <xf numFmtId="165" fontId="13" fillId="0" borderId="1" xfId="0" applyNumberFormat="1" applyFont="1" applyBorder="1" applyAlignment="1">
      <alignment horizontal="center" vertical="center" wrapText="1" readingOrder="1"/>
    </xf>
    <xf numFmtId="0" fontId="12" fillId="3" borderId="1" xfId="0" applyFont="1" applyFill="1" applyBorder="1" applyAlignment="1">
      <alignment horizontal="center" vertical="center" wrapText="1" readingOrder="1"/>
    </xf>
    <xf numFmtId="0" fontId="12" fillId="3" borderId="4" xfId="0" applyFont="1" applyFill="1" applyBorder="1" applyAlignment="1">
      <alignment horizontal="center" vertical="center" wrapText="1" readingOrder="1"/>
    </xf>
    <xf numFmtId="0" fontId="12" fillId="3" borderId="2" xfId="0" applyFont="1" applyFill="1" applyBorder="1" applyAlignment="1">
      <alignment horizontal="center" vertical="center" wrapText="1" readingOrder="1"/>
    </xf>
    <xf numFmtId="0" fontId="12" fillId="3" borderId="3" xfId="0" applyFont="1" applyFill="1" applyBorder="1" applyAlignment="1">
      <alignment horizontal="center" vertical="center" wrapText="1" readingOrder="1"/>
    </xf>
    <xf numFmtId="0" fontId="11" fillId="3" borderId="1" xfId="0" applyFont="1" applyFill="1" applyBorder="1" applyAlignment="1">
      <alignment horizontal="center" vertical="center" wrapText="1" readingOrder="1"/>
    </xf>
    <xf numFmtId="0" fontId="11" fillId="3" borderId="4" xfId="0" applyFont="1" applyFill="1" applyBorder="1" applyAlignment="1">
      <alignment horizontal="center" vertical="center" wrapText="1" readingOrder="1"/>
    </xf>
    <xf numFmtId="0" fontId="11" fillId="3" borderId="2" xfId="0" applyFont="1" applyFill="1" applyBorder="1" applyAlignment="1">
      <alignment horizontal="center" vertical="center" wrapText="1" readingOrder="1"/>
    </xf>
    <xf numFmtId="0" fontId="11" fillId="3" borderId="3" xfId="0" applyFont="1" applyFill="1" applyBorder="1" applyAlignment="1">
      <alignment horizontal="center" vertical="center" wrapText="1" readingOrder="1"/>
    </xf>
    <xf numFmtId="164" fontId="10" fillId="0" borderId="1" xfId="0" applyNumberFormat="1" applyFont="1" applyBorder="1" applyAlignment="1">
      <alignment horizontal="center" vertical="center" wrapText="1" readingOrder="1"/>
    </xf>
    <xf numFmtId="165" fontId="10" fillId="0" borderId="1" xfId="0" applyNumberFormat="1" applyFont="1" applyBorder="1" applyAlignment="1">
      <alignment horizontal="center" vertical="center" wrapText="1" readingOrder="1"/>
    </xf>
    <xf numFmtId="0" fontId="8" fillId="2" borderId="1" xfId="0" applyFont="1" applyFill="1" applyBorder="1" applyAlignment="1">
      <alignment horizontal="center" vertical="top" wrapText="1" readingOrder="1"/>
    </xf>
    <xf numFmtId="0" fontId="9" fillId="0" borderId="1" xfId="0" applyFont="1" applyBorder="1" applyAlignment="1">
      <alignment horizontal="center" vertical="center" wrapText="1" readingOrder="1"/>
    </xf>
    <xf numFmtId="0" fontId="6" fillId="0" borderId="0" xfId="0" applyFont="1" applyAlignment="1">
      <alignment vertical="top" wrapText="1" readingOrder="1"/>
    </xf>
    <xf numFmtId="0" fontId="8" fillId="0" borderId="1" xfId="0" applyFont="1" applyBorder="1" applyAlignment="1">
      <alignment horizontal="center" vertical="top" wrapText="1" readingOrder="1"/>
    </xf>
    <xf numFmtId="0" fontId="14" fillId="5" borderId="5" xfId="0" applyFont="1" applyFill="1" applyBorder="1" applyAlignment="1">
      <alignment horizontal="center" vertical="center" wrapText="1" readingOrder="1"/>
    </xf>
    <xf numFmtId="0" fontId="15" fillId="6" borderId="6" xfId="0" applyFont="1" applyFill="1" applyBorder="1" applyAlignment="1">
      <alignment vertical="center"/>
    </xf>
    <xf numFmtId="0" fontId="5" fillId="0" borderId="8" xfId="0" applyFont="1" applyBorder="1" applyAlignment="1">
      <alignment vertical="center" wrapText="1" readingOrder="1"/>
    </xf>
    <xf numFmtId="0" fontId="4" fillId="0" borderId="0" xfId="0" applyFont="1" applyAlignment="1">
      <alignment vertical="center"/>
    </xf>
    <xf numFmtId="0" fontId="6" fillId="0" borderId="8" xfId="0" applyFont="1" applyBorder="1" applyAlignment="1">
      <alignment horizontal="justify" vertical="top" wrapText="1" readingOrder="1"/>
    </xf>
    <xf numFmtId="0" fontId="0" fillId="0" borderId="0" xfId="0"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24" fillId="8" borderId="8" xfId="0" applyFont="1" applyFill="1" applyBorder="1" applyAlignment="1">
      <alignment horizontal="left" vertical="center"/>
    </xf>
    <xf numFmtId="0" fontId="24" fillId="8" borderId="0" xfId="0" applyFont="1" applyFill="1" applyAlignment="1">
      <alignment horizontal="left" vertical="center"/>
    </xf>
    <xf numFmtId="0" fontId="24" fillId="8" borderId="9" xfId="0" applyFont="1" applyFill="1" applyBorder="1" applyAlignment="1">
      <alignment horizontal="left" vertical="center"/>
    </xf>
    <xf numFmtId="0" fontId="25" fillId="9" borderId="8" xfId="0" applyFont="1" applyFill="1" applyBorder="1" applyAlignment="1">
      <alignment horizontal="left" vertical="center" wrapText="1"/>
    </xf>
    <xf numFmtId="0" fontId="25" fillId="9" borderId="0" xfId="0" applyFont="1" applyFill="1" applyAlignment="1">
      <alignment horizontal="left" vertical="center" wrapText="1"/>
    </xf>
    <xf numFmtId="0" fontId="25" fillId="9" borderId="9" xfId="0" applyFont="1" applyFill="1" applyBorder="1" applyAlignment="1">
      <alignment horizontal="left" vertical="center" wrapText="1"/>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6" fillId="0" borderId="0" xfId="0" applyFont="1" applyAlignment="1">
      <alignment horizontal="left" vertical="center"/>
    </xf>
    <xf numFmtId="0" fontId="18" fillId="0" borderId="29" xfId="0" applyFont="1" applyBorder="1" applyAlignment="1">
      <alignment horizontal="center" vertical="center" wrapText="1" readingOrder="1"/>
    </xf>
    <xf numFmtId="0" fontId="18" fillId="0" borderId="31" xfId="0" applyFont="1" applyBorder="1" applyAlignment="1">
      <alignment horizontal="center" vertical="center" wrapText="1" readingOrder="1"/>
    </xf>
    <xf numFmtId="0" fontId="18" fillId="0" borderId="30" xfId="0" applyFont="1" applyBorder="1" applyAlignment="1">
      <alignment horizontal="center" vertical="center" wrapText="1" readingOrder="1"/>
    </xf>
    <xf numFmtId="39" fontId="4" fillId="0" borderId="29" xfId="1" applyNumberFormat="1" applyFont="1" applyFill="1" applyBorder="1" applyAlignment="1" applyProtection="1">
      <alignment horizontal="center" vertical="center" wrapText="1" readingOrder="1"/>
      <protection locked="0"/>
    </xf>
    <xf numFmtId="39" fontId="4" fillId="0" borderId="31" xfId="1" applyNumberFormat="1" applyFont="1" applyFill="1" applyBorder="1" applyAlignment="1" applyProtection="1">
      <alignment horizontal="center" vertical="center" wrapText="1" readingOrder="1"/>
      <protection locked="0"/>
    </xf>
    <xf numFmtId="39" fontId="4" fillId="0" borderId="30" xfId="1" applyNumberFormat="1" applyFont="1" applyFill="1" applyBorder="1" applyAlignment="1" applyProtection="1">
      <alignment horizontal="center" vertical="center" wrapText="1" readingOrder="1"/>
      <protection locked="0"/>
    </xf>
    <xf numFmtId="0" fontId="25" fillId="9" borderId="8" xfId="0" applyFont="1" applyFill="1" applyBorder="1" applyAlignment="1">
      <alignment horizontal="left" vertical="center"/>
    </xf>
    <xf numFmtId="0" fontId="25" fillId="9" borderId="0" xfId="0" applyFont="1" applyFill="1" applyAlignment="1">
      <alignment horizontal="left" vertical="center"/>
    </xf>
    <xf numFmtId="0" fontId="25" fillId="9" borderId="9" xfId="0" applyFont="1" applyFill="1" applyBorder="1" applyAlignment="1">
      <alignment horizontal="left" vertical="center"/>
    </xf>
    <xf numFmtId="39" fontId="4" fillId="0" borderId="26" xfId="1" applyNumberFormat="1" applyFont="1" applyFill="1" applyBorder="1" applyAlignment="1" applyProtection="1">
      <alignment horizontal="center" vertical="center" wrapText="1" readingOrder="1"/>
      <protection locked="0"/>
    </xf>
    <xf numFmtId="39" fontId="4" fillId="0" borderId="23" xfId="1" applyNumberFormat="1" applyFont="1" applyFill="1" applyBorder="1" applyAlignment="1" applyProtection="1">
      <alignment horizontal="center" vertical="center" wrapText="1" readingOrder="1"/>
      <protection locked="0"/>
    </xf>
    <xf numFmtId="10" fontId="4" fillId="10" borderId="23" xfId="2" applyNumberFormat="1" applyFont="1" applyFill="1" applyBorder="1" applyAlignment="1" applyProtection="1">
      <alignment horizontal="center" vertical="center" wrapText="1" readingOrder="1"/>
    </xf>
    <xf numFmtId="10" fontId="4" fillId="10" borderId="27" xfId="2" applyNumberFormat="1" applyFont="1" applyFill="1" applyBorder="1" applyAlignment="1" applyProtection="1">
      <alignment horizontal="center" vertical="center" wrapText="1" readingOrder="1"/>
    </xf>
    <xf numFmtId="0" fontId="0" fillId="0" borderId="0" xfId="0" applyAlignment="1" applyProtection="1">
      <alignment horizontal="left" vertical="center" wrapText="1" readingOrder="1"/>
      <protection locked="0"/>
    </xf>
    <xf numFmtId="0" fontId="0" fillId="0" borderId="9" xfId="0" applyBorder="1" applyAlignment="1" applyProtection="1">
      <alignment horizontal="left" vertical="center" wrapText="1" readingOrder="1"/>
      <protection locked="0"/>
    </xf>
    <xf numFmtId="0" fontId="24" fillId="8" borderId="8" xfId="0" applyFont="1" applyFill="1" applyBorder="1" applyAlignment="1" applyProtection="1">
      <alignment horizontal="left" vertical="center"/>
      <protection locked="0"/>
    </xf>
    <xf numFmtId="0" fontId="24" fillId="8" borderId="0" xfId="0" applyFont="1" applyFill="1" applyAlignment="1" applyProtection="1">
      <alignment horizontal="left" vertical="center"/>
      <protection locked="0"/>
    </xf>
    <xf numFmtId="0" fontId="24" fillId="8" borderId="9" xfId="0" applyFont="1" applyFill="1" applyBorder="1" applyAlignment="1" applyProtection="1">
      <alignment horizontal="left" vertical="center"/>
      <protection locked="0"/>
    </xf>
    <xf numFmtId="0" fontId="29" fillId="11" borderId="23" xfId="0" applyFont="1" applyFill="1" applyBorder="1" applyAlignment="1">
      <alignment horizontal="center" vertical="center" wrapText="1" readingOrder="1"/>
    </xf>
    <xf numFmtId="0" fontId="4" fillId="10" borderId="23" xfId="0" applyFont="1" applyFill="1" applyBorder="1" applyAlignment="1">
      <alignment vertical="top" wrapText="1"/>
    </xf>
    <xf numFmtId="0" fontId="32" fillId="10" borderId="29" xfId="0" applyFont="1" applyFill="1" applyBorder="1" applyAlignment="1">
      <alignment horizontal="center" vertical="top" wrapText="1"/>
    </xf>
    <xf numFmtId="0" fontId="32" fillId="10" borderId="30" xfId="0" applyFont="1" applyFill="1" applyBorder="1" applyAlignment="1">
      <alignment horizontal="center" vertical="top" wrapText="1"/>
    </xf>
    <xf numFmtId="0" fontId="4" fillId="10" borderId="27" xfId="0" applyFont="1" applyFill="1" applyBorder="1" applyAlignment="1">
      <alignment vertical="top" wrapText="1"/>
    </xf>
    <xf numFmtId="0" fontId="18" fillId="0" borderId="26" xfId="0" applyFont="1" applyBorder="1" applyAlignment="1">
      <alignment horizontal="center" vertical="center" wrapText="1" readingOrder="1"/>
    </xf>
    <xf numFmtId="0" fontId="18" fillId="0" borderId="23" xfId="0" applyFont="1" applyBorder="1" applyAlignment="1">
      <alignment horizontal="center" vertical="center" wrapText="1" readingOrder="1"/>
    </xf>
    <xf numFmtId="0" fontId="18" fillId="0" borderId="27" xfId="0" applyFont="1" applyBorder="1" applyAlignment="1">
      <alignment horizontal="center" vertical="center" wrapText="1" readingOrder="1"/>
    </xf>
    <xf numFmtId="0" fontId="0" fillId="0" borderId="24" xfId="0" applyBorder="1" applyAlignment="1">
      <alignment horizontal="center"/>
    </xf>
    <xf numFmtId="0" fontId="0" fillId="0" borderId="13" xfId="0" applyBorder="1" applyAlignment="1">
      <alignment horizontal="center"/>
    </xf>
    <xf numFmtId="0" fontId="0" fillId="0" borderId="0" xfId="0" applyAlignment="1">
      <alignment horizontal="center"/>
    </xf>
    <xf numFmtId="0" fontId="0" fillId="0" borderId="25" xfId="0" applyBorder="1" applyAlignment="1">
      <alignment horizontal="center"/>
    </xf>
    <xf numFmtId="0" fontId="23" fillId="0" borderId="28"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0" xfId="0" applyFont="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6" fillId="10" borderId="19" xfId="0" applyFont="1" applyFill="1" applyBorder="1" applyAlignment="1">
      <alignment horizontal="center" vertical="center" wrapText="1"/>
    </xf>
    <xf numFmtId="0" fontId="0" fillId="7" borderId="8" xfId="0" applyFill="1" applyBorder="1" applyAlignment="1">
      <alignment horizontal="center"/>
    </xf>
    <xf numFmtId="0" fontId="0" fillId="7" borderId="0" xfId="0" applyFill="1" applyAlignment="1">
      <alignment horizontal="center"/>
    </xf>
    <xf numFmtId="0" fontId="0" fillId="7" borderId="9" xfId="0" applyFill="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8" xfId="0" applyBorder="1" applyAlignment="1" applyProtection="1">
      <alignment horizontal="center"/>
      <protection locked="0"/>
    </xf>
    <xf numFmtId="0" fontId="0" fillId="0" borderId="0" xfId="0" applyAlignment="1" applyProtection="1">
      <alignment horizontal="center"/>
      <protection locked="0"/>
    </xf>
    <xf numFmtId="0" fontId="0" fillId="0" borderId="9" xfId="0" applyBorder="1" applyAlignment="1" applyProtection="1">
      <alignment horizontal="center"/>
      <protection locked="0"/>
    </xf>
    <xf numFmtId="49" fontId="26" fillId="0" borderId="20" xfId="0" quotePrefix="1" applyNumberFormat="1" applyFont="1" applyBorder="1" applyAlignment="1" applyProtection="1">
      <alignment horizontal="left" vertical="center" wrapText="1"/>
      <protection locked="0"/>
    </xf>
    <xf numFmtId="49" fontId="26" fillId="0" borderId="21" xfId="0" quotePrefix="1" applyNumberFormat="1" applyFont="1" applyBorder="1" applyAlignment="1" applyProtection="1">
      <alignment horizontal="left" vertical="center" wrapText="1"/>
      <protection locked="0"/>
    </xf>
    <xf numFmtId="49" fontId="26" fillId="0" borderId="22" xfId="0" quotePrefix="1" applyNumberFormat="1" applyFont="1" applyBorder="1" applyAlignment="1" applyProtection="1">
      <alignment horizontal="left" vertical="center" wrapText="1"/>
      <protection locked="0"/>
    </xf>
    <xf numFmtId="0" fontId="0" fillId="0" borderId="0" xfId="1" applyNumberFormat="1" applyFont="1" applyAlignment="1" applyProtection="1">
      <alignment horizontal="left" vertical="top" wrapText="1"/>
      <protection locked="0"/>
    </xf>
    <xf numFmtId="0" fontId="0" fillId="0" borderId="9" xfId="1" applyNumberFormat="1" applyFont="1" applyBorder="1" applyAlignment="1" applyProtection="1">
      <alignment horizontal="left" vertical="top" wrapText="1"/>
      <protection locked="0"/>
    </xf>
  </cellXfs>
  <cellStyles count="6">
    <cellStyle name="Millares" xfId="1" builtinId="3"/>
    <cellStyle name="Normal" xfId="0" builtinId="0"/>
    <cellStyle name="Normal 2" xfId="3" xr:uid="{00000000-0005-0000-0000-000002000000}"/>
    <cellStyle name="Normal 2 2" xfId="4" xr:uid="{607F8F0A-00F9-45AE-ABED-BC5D096C35B5}"/>
    <cellStyle name="Normal 2 3" xfId="5" xr:uid="{19F43143-CE93-4728-A208-7DD059A32CA1}"/>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50186</xdr:colOff>
      <xdr:row>0</xdr:row>
      <xdr:rowOff>44451</xdr:rowOff>
    </xdr:from>
    <xdr:to>
      <xdr:col>0</xdr:col>
      <xdr:colOff>1377949</xdr:colOff>
      <xdr:row>2</xdr:row>
      <xdr:rowOff>126140</xdr:rowOff>
    </xdr:to>
    <xdr:pic>
      <xdr:nvPicPr>
        <xdr:cNvPr id="3" name="Imagen 2" descr="Portuaria – RD">
          <a:extLst>
            <a:ext uri="{FF2B5EF4-FFF2-40B4-BE49-F238E27FC236}">
              <a16:creationId xmlns:a16="http://schemas.microsoft.com/office/drawing/2014/main" id="{156D8E7E-ED8B-149E-C3A3-C1CCB716EC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86" y="44451"/>
          <a:ext cx="1327763" cy="697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791135</xdr:colOff>
      <xdr:row>69</xdr:row>
      <xdr:rowOff>42333</xdr:rowOff>
    </xdr:from>
    <xdr:to>
      <xdr:col>10</xdr:col>
      <xdr:colOff>184087</xdr:colOff>
      <xdr:row>78</xdr:row>
      <xdr:rowOff>25105</xdr:rowOff>
    </xdr:to>
    <xdr:grpSp>
      <xdr:nvGrpSpPr>
        <xdr:cNvPr id="2" name="Grupo 1">
          <a:extLst>
            <a:ext uri="{FF2B5EF4-FFF2-40B4-BE49-F238E27FC236}">
              <a16:creationId xmlns:a16="http://schemas.microsoft.com/office/drawing/2014/main" id="{7C248814-C2E6-421F-B1EC-249B3C87EA6D}"/>
            </a:ext>
          </a:extLst>
        </xdr:cNvPr>
        <xdr:cNvGrpSpPr/>
      </xdr:nvGrpSpPr>
      <xdr:grpSpPr>
        <a:xfrm>
          <a:off x="4865718" y="22447250"/>
          <a:ext cx="4282452" cy="1697272"/>
          <a:chOff x="0" y="0"/>
          <a:chExt cx="3032125" cy="1390650"/>
        </a:xfrm>
      </xdr:grpSpPr>
      <xdr:pic>
        <xdr:nvPicPr>
          <xdr:cNvPr id="4" name="Imagen 3">
            <a:extLst>
              <a:ext uri="{FF2B5EF4-FFF2-40B4-BE49-F238E27FC236}">
                <a16:creationId xmlns:a16="http://schemas.microsoft.com/office/drawing/2014/main" id="{80187CD0-75A4-5958-6861-07C7543473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2105025" cy="1247775"/>
          </a:xfrm>
          <a:prstGeom prst="rect">
            <a:avLst/>
          </a:prstGeom>
        </xdr:spPr>
      </xdr:pic>
      <xdr:pic>
        <xdr:nvPicPr>
          <xdr:cNvPr id="5" name="Imagen 4" descr="Imagen que contiene Círculo&#10;&#10;Descripción generada automáticamente">
            <a:extLst>
              <a:ext uri="{FF2B5EF4-FFF2-40B4-BE49-F238E27FC236}">
                <a16:creationId xmlns:a16="http://schemas.microsoft.com/office/drawing/2014/main" id="{D33DA057-AC9F-7384-0C1B-A508ED2D3F0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7850" y="171450"/>
            <a:ext cx="1184275" cy="1219200"/>
          </a:xfrm>
          <a:prstGeom prst="rect">
            <a:avLst/>
          </a:prstGeom>
          <a:noFill/>
          <a:ln>
            <a:noFill/>
          </a:ln>
        </xdr:spPr>
      </xdr:pic>
    </xdr:grpSp>
    <xdr:clientData/>
  </xdr:twoCellAnchor>
  <xdr:twoCellAnchor editAs="oneCell">
    <xdr:from>
      <xdr:col>0</xdr:col>
      <xdr:colOff>0</xdr:colOff>
      <xdr:row>69</xdr:row>
      <xdr:rowOff>46567</xdr:rowOff>
    </xdr:from>
    <xdr:to>
      <xdr:col>4</xdr:col>
      <xdr:colOff>602549</xdr:colOff>
      <xdr:row>79</xdr:row>
      <xdr:rowOff>23035</xdr:rowOff>
    </xdr:to>
    <xdr:pic>
      <xdr:nvPicPr>
        <xdr:cNvPr id="6" name="Imagen 5">
          <a:extLst>
            <a:ext uri="{FF2B5EF4-FFF2-40B4-BE49-F238E27FC236}">
              <a16:creationId xmlns:a16="http://schemas.microsoft.com/office/drawing/2014/main" id="{FBE11A76-9B14-4AD2-93A2-42F4E3791BB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2451484"/>
          <a:ext cx="4677132" cy="1881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B1:AT67"/>
  <sheetViews>
    <sheetView showGridLines="0" zoomScale="110" zoomScaleNormal="110" zoomScaleSheetLayoutView="130" workbookViewId="0">
      <selection activeCell="M2" sqref="M1:S1048576"/>
    </sheetView>
  </sheetViews>
  <sheetFormatPr baseColWidth="10" defaultColWidth="11.42578125" defaultRowHeight="15" x14ac:dyDescent="0.25"/>
  <cols>
    <col min="1" max="1" width="0.140625" style="1" customWidth="1"/>
    <col min="2" max="2" width="0" style="1" hidden="1" customWidth="1"/>
    <col min="3" max="3" width="0.140625" style="1" customWidth="1"/>
    <col min="4" max="4" width="0" style="1" hidden="1" customWidth="1"/>
    <col min="5" max="6" width="0.140625" style="1" customWidth="1"/>
    <col min="7" max="7" width="0" style="1" hidden="1" customWidth="1"/>
    <col min="8" max="11" width="0.140625" style="1" customWidth="1"/>
    <col min="12" max="12" width="17.5703125" style="1" customWidth="1"/>
    <col min="13" max="13" width="3.7109375" style="1" customWidth="1"/>
    <col min="14" max="14" width="4.140625" style="1" customWidth="1"/>
    <col min="15" max="17" width="0" style="1" hidden="1" customWidth="1"/>
    <col min="18" max="18" width="0.140625" style="1" customWidth="1"/>
    <col min="19" max="19" width="2.5703125" style="1" customWidth="1"/>
    <col min="20" max="20" width="14.5703125" style="1" customWidth="1"/>
    <col min="21" max="21" width="0" style="1" hidden="1" customWidth="1"/>
    <col min="22" max="23" width="0.140625" style="1" customWidth="1"/>
    <col min="24" max="24" width="2.140625" style="1" customWidth="1"/>
    <col min="25" max="25" width="0.140625" style="1" customWidth="1"/>
    <col min="26" max="26" width="12.42578125" style="1" customWidth="1"/>
    <col min="27" max="27" width="2.140625" style="1" hidden="1" customWidth="1"/>
    <col min="28" max="28" width="9.85546875" style="1" hidden="1" customWidth="1"/>
    <col min="29" max="29" width="2.7109375" style="1" hidden="1" customWidth="1"/>
    <col min="30" max="30" width="10.7109375" style="1" hidden="1" customWidth="1"/>
    <col min="31" max="31" width="3.85546875" style="1" customWidth="1"/>
    <col min="32" max="32" width="15.85546875" style="1" customWidth="1"/>
    <col min="33" max="33" width="4" style="1" customWidth="1"/>
    <col min="34" max="34" width="14.140625" style="1" customWidth="1"/>
    <col min="35" max="35" width="6.28515625" style="1" hidden="1" customWidth="1"/>
    <col min="36" max="36" width="0.28515625" style="1" hidden="1" customWidth="1"/>
    <col min="37" max="37" width="2" style="1" hidden="1" customWidth="1"/>
    <col min="38" max="38" width="9" style="1" hidden="1" customWidth="1"/>
    <col min="39" max="39" width="0.140625" style="1" customWidth="1"/>
    <col min="40" max="43" width="0" style="1" hidden="1" customWidth="1"/>
    <col min="44" max="46" width="0.140625" style="1" customWidth="1"/>
    <col min="47" max="47" width="0" style="1" hidden="1" customWidth="1"/>
    <col min="48" max="16384" width="11.42578125" style="1"/>
  </cols>
  <sheetData>
    <row r="1" spans="2:46" ht="27.95" customHeight="1" x14ac:dyDescent="0.25">
      <c r="B1" s="89" t="s">
        <v>31</v>
      </c>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2"/>
      <c r="AO1" s="2"/>
      <c r="AP1" s="2"/>
      <c r="AQ1" s="2"/>
      <c r="AR1" s="2"/>
      <c r="AS1" s="2"/>
      <c r="AT1" s="3"/>
    </row>
    <row r="2" spans="2:46" ht="0.6" customHeight="1" x14ac:dyDescent="0.25">
      <c r="B2" s="4"/>
      <c r="AT2" s="5"/>
    </row>
    <row r="3" spans="2:46" ht="21.75" customHeight="1" x14ac:dyDescent="0.25">
      <c r="B3" s="91" t="s">
        <v>0</v>
      </c>
      <c r="C3" s="92"/>
      <c r="D3" s="92"/>
      <c r="E3" s="92"/>
      <c r="F3" s="92"/>
      <c r="G3" s="92"/>
      <c r="H3" s="92"/>
      <c r="I3" s="92"/>
      <c r="J3" s="92"/>
      <c r="K3" s="92"/>
      <c r="L3" s="92"/>
      <c r="M3" s="92"/>
      <c r="N3" s="92"/>
      <c r="O3" s="92"/>
      <c r="R3" s="87"/>
      <c r="S3" s="53"/>
      <c r="T3" s="53"/>
      <c r="U3" s="53"/>
      <c r="V3" s="53"/>
      <c r="W3" s="53"/>
      <c r="X3" s="53"/>
      <c r="Y3" s="53"/>
      <c r="Z3" s="53"/>
      <c r="AA3" s="53"/>
      <c r="AB3" s="53"/>
      <c r="AC3" s="53"/>
      <c r="AD3" s="53"/>
      <c r="AE3" s="53"/>
      <c r="AF3" s="53"/>
      <c r="AG3" s="53"/>
      <c r="AH3" s="53"/>
      <c r="AI3" s="53"/>
      <c r="AJ3" s="53"/>
      <c r="AK3" s="53"/>
      <c r="AL3" s="53"/>
      <c r="AT3" s="5"/>
    </row>
    <row r="4" spans="2:46" ht="18" customHeight="1" x14ac:dyDescent="0.25">
      <c r="B4" s="4"/>
      <c r="C4" s="59" t="s">
        <v>1</v>
      </c>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T4" s="5"/>
    </row>
    <row r="5" spans="2:46" ht="18" customHeight="1" x14ac:dyDescent="0.25">
      <c r="B5" s="4"/>
      <c r="D5" s="52" t="s">
        <v>2</v>
      </c>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T5" s="5"/>
    </row>
    <row r="6" spans="2:46" ht="59.25" customHeight="1" x14ac:dyDescent="0.25">
      <c r="B6" s="93"/>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T6" s="5"/>
    </row>
    <row r="7" spans="2:46" ht="18" customHeight="1" x14ac:dyDescent="0.25">
      <c r="B7" s="4"/>
      <c r="C7" s="52" t="s">
        <v>3</v>
      </c>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T7" s="5"/>
    </row>
    <row r="8" spans="2:46" ht="45.75" customHeight="1" x14ac:dyDescent="0.25">
      <c r="B8" s="4"/>
      <c r="C8" s="54"/>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T8" s="5"/>
    </row>
    <row r="9" spans="2:46" ht="18.75" customHeight="1" x14ac:dyDescent="0.25">
      <c r="B9" s="4"/>
      <c r="E9" s="59" t="s">
        <v>32</v>
      </c>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T9" s="5"/>
    </row>
    <row r="10" spans="2:46" ht="18" customHeight="1" x14ac:dyDescent="0.25">
      <c r="B10" s="4"/>
      <c r="I10" s="52" t="s">
        <v>4</v>
      </c>
      <c r="J10" s="53"/>
      <c r="K10" s="53"/>
      <c r="L10" s="53"/>
      <c r="M10" s="53"/>
      <c r="N10" s="53"/>
      <c r="S10" s="87"/>
      <c r="T10" s="53"/>
      <c r="U10" s="53"/>
      <c r="V10" s="53"/>
      <c r="W10" s="53"/>
      <c r="X10" s="53"/>
      <c r="Y10" s="53"/>
      <c r="Z10" s="53"/>
      <c r="AA10" s="53"/>
      <c r="AB10" s="53"/>
      <c r="AC10" s="53"/>
      <c r="AD10" s="53"/>
      <c r="AE10" s="53"/>
      <c r="AF10" s="53"/>
      <c r="AG10" s="53"/>
      <c r="AH10" s="53"/>
      <c r="AI10" s="53"/>
      <c r="AJ10" s="53"/>
      <c r="AK10" s="53"/>
      <c r="AL10" s="53"/>
      <c r="AM10" s="53"/>
      <c r="AN10" s="53"/>
      <c r="AO10" s="53"/>
      <c r="AP10" s="53"/>
      <c r="AT10" s="5"/>
    </row>
    <row r="11" spans="2:46" ht="36" customHeight="1" x14ac:dyDescent="0.25">
      <c r="B11" s="4"/>
      <c r="I11" s="52" t="s">
        <v>5</v>
      </c>
      <c r="J11" s="53"/>
      <c r="K11" s="53"/>
      <c r="L11" s="53"/>
      <c r="M11" s="53"/>
      <c r="N11" s="53"/>
      <c r="Q11" s="54"/>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T11" s="5"/>
    </row>
    <row r="12" spans="2:46" ht="18" customHeight="1" x14ac:dyDescent="0.25">
      <c r="B12" s="4"/>
      <c r="I12" s="52" t="s">
        <v>6</v>
      </c>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T12" s="5"/>
    </row>
    <row r="13" spans="2:46" ht="84.95" customHeight="1" x14ac:dyDescent="0.25">
      <c r="B13" s="4"/>
      <c r="G13" s="54"/>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T13" s="5"/>
    </row>
    <row r="14" spans="2:46" ht="0" hidden="1" customHeight="1" x14ac:dyDescent="0.25">
      <c r="B14" s="4"/>
      <c r="AT14" s="5"/>
    </row>
    <row r="15" spans="2:46" ht="15.75" customHeight="1" x14ac:dyDescent="0.25">
      <c r="B15" s="4"/>
      <c r="E15" s="59" t="s">
        <v>34</v>
      </c>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T15" s="5"/>
    </row>
    <row r="16" spans="2:46" ht="18" customHeight="1" x14ac:dyDescent="0.25">
      <c r="B16" s="4"/>
      <c r="J16" s="52" t="s">
        <v>7</v>
      </c>
      <c r="K16" s="53"/>
      <c r="L16" s="53"/>
      <c r="M16" s="53"/>
      <c r="N16" s="53"/>
      <c r="O16" s="53"/>
      <c r="P16" s="53"/>
      <c r="Q16" s="53"/>
      <c r="R16" s="53"/>
      <c r="S16" s="53"/>
      <c r="T16" s="53"/>
      <c r="U16" s="53"/>
      <c r="V16" s="53"/>
      <c r="W16" s="53"/>
      <c r="X16" s="53"/>
      <c r="Z16" s="87"/>
      <c r="AA16" s="53"/>
      <c r="AB16" s="53"/>
      <c r="AC16" s="53"/>
      <c r="AD16" s="53"/>
      <c r="AE16" s="53"/>
      <c r="AF16" s="53"/>
      <c r="AG16" s="53"/>
      <c r="AH16" s="53"/>
      <c r="AI16" s="53"/>
      <c r="AJ16" s="53"/>
      <c r="AK16" s="53"/>
      <c r="AL16" s="53"/>
      <c r="AM16" s="53"/>
      <c r="AN16" s="53"/>
      <c r="AO16" s="53"/>
      <c r="AP16" s="53"/>
      <c r="AT16" s="5"/>
    </row>
    <row r="17" spans="2:46" ht="18" customHeight="1" x14ac:dyDescent="0.25">
      <c r="B17" s="4"/>
      <c r="J17" s="52" t="s">
        <v>30</v>
      </c>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T17" s="5"/>
    </row>
    <row r="18" spans="2:46" ht="169.5" customHeight="1" x14ac:dyDescent="0.25">
      <c r="B18" s="4"/>
      <c r="J18" s="54"/>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T18" s="5"/>
    </row>
    <row r="19" spans="2:46" ht="18" customHeight="1" x14ac:dyDescent="0.25">
      <c r="B19" s="4"/>
      <c r="J19" s="52" t="s">
        <v>27</v>
      </c>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T19" s="5"/>
    </row>
    <row r="20" spans="2:46" ht="23.25" customHeight="1" x14ac:dyDescent="0.25">
      <c r="B20" s="4"/>
      <c r="J20" s="54"/>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T20" s="5"/>
    </row>
    <row r="21" spans="2:46" ht="19.149999999999999" customHeight="1" x14ac:dyDescent="0.25">
      <c r="B21" s="4"/>
      <c r="F21" s="59" t="s">
        <v>33</v>
      </c>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T21" s="5"/>
    </row>
    <row r="22" spans="2:46" ht="0.95" customHeight="1" x14ac:dyDescent="0.25">
      <c r="B22" s="4"/>
      <c r="AT22" s="5"/>
    </row>
    <row r="23" spans="2:46" ht="17.45" customHeight="1" x14ac:dyDescent="0.25">
      <c r="B23" s="4"/>
      <c r="H23" s="88" t="s">
        <v>8</v>
      </c>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9"/>
      <c r="AT23" s="5"/>
    </row>
    <row r="24" spans="2:46" ht="30.75" customHeight="1" x14ac:dyDescent="0.25">
      <c r="B24" s="4"/>
      <c r="H24" s="86" t="s">
        <v>9</v>
      </c>
      <c r="I24" s="68"/>
      <c r="J24" s="68"/>
      <c r="K24" s="68"/>
      <c r="L24" s="68"/>
      <c r="M24" s="68"/>
      <c r="N24" s="68"/>
      <c r="O24" s="68"/>
      <c r="P24" s="68"/>
      <c r="Q24" s="68"/>
      <c r="R24" s="68"/>
      <c r="S24" s="68"/>
      <c r="T24" s="68"/>
      <c r="U24" s="68"/>
      <c r="V24" s="68"/>
      <c r="W24" s="69"/>
      <c r="X24" s="86" t="s">
        <v>10</v>
      </c>
      <c r="Y24" s="68"/>
      <c r="Z24" s="68"/>
      <c r="AA24" s="68"/>
      <c r="AB24" s="68"/>
      <c r="AC24" s="69"/>
      <c r="AD24" s="86" t="s">
        <v>11</v>
      </c>
      <c r="AE24" s="68"/>
      <c r="AF24" s="68"/>
      <c r="AG24" s="69"/>
      <c r="AH24" s="86" t="s">
        <v>12</v>
      </c>
      <c r="AI24" s="68"/>
      <c r="AJ24" s="68"/>
      <c r="AK24" s="68"/>
      <c r="AL24" s="68"/>
      <c r="AM24" s="68"/>
      <c r="AN24" s="68"/>
      <c r="AO24" s="68"/>
      <c r="AP24" s="68"/>
      <c r="AQ24" s="68"/>
      <c r="AR24" s="69"/>
      <c r="AT24" s="5"/>
    </row>
    <row r="25" spans="2:46" ht="20.85" customHeight="1" x14ac:dyDescent="0.25">
      <c r="B25" s="4"/>
      <c r="H25" s="83"/>
      <c r="I25" s="68"/>
      <c r="J25" s="68"/>
      <c r="K25" s="68"/>
      <c r="L25" s="68"/>
      <c r="M25" s="68"/>
      <c r="N25" s="68"/>
      <c r="O25" s="68"/>
      <c r="P25" s="68"/>
      <c r="Q25" s="68"/>
      <c r="R25" s="68"/>
      <c r="S25" s="68"/>
      <c r="T25" s="68"/>
      <c r="U25" s="68"/>
      <c r="V25" s="68"/>
      <c r="W25" s="69"/>
      <c r="X25" s="83"/>
      <c r="Y25" s="68"/>
      <c r="Z25" s="68"/>
      <c r="AA25" s="68"/>
      <c r="AB25" s="68"/>
      <c r="AC25" s="69"/>
      <c r="AD25" s="83"/>
      <c r="AE25" s="68"/>
      <c r="AF25" s="68"/>
      <c r="AG25" s="69"/>
      <c r="AH25" s="84" t="e">
        <f>+AD25/X25</f>
        <v>#DIV/0!</v>
      </c>
      <c r="AI25" s="68"/>
      <c r="AJ25" s="68"/>
      <c r="AK25" s="68"/>
      <c r="AL25" s="68"/>
      <c r="AM25" s="68"/>
      <c r="AN25" s="68"/>
      <c r="AO25" s="68"/>
      <c r="AP25" s="68"/>
      <c r="AQ25" s="68"/>
      <c r="AR25" s="69"/>
      <c r="AT25" s="5"/>
    </row>
    <row r="26" spans="2:46" ht="0" hidden="1" customHeight="1" x14ac:dyDescent="0.25">
      <c r="B26" s="4"/>
      <c r="AT26" s="5"/>
    </row>
    <row r="27" spans="2:46" ht="6" customHeight="1" x14ac:dyDescent="0.25">
      <c r="B27" s="4"/>
      <c r="AT27" s="5"/>
    </row>
    <row r="28" spans="2:46" ht="14.65" customHeight="1" x14ac:dyDescent="0.25">
      <c r="B28" s="4"/>
      <c r="D28" s="85" t="s">
        <v>23</v>
      </c>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9"/>
      <c r="AT28" s="5"/>
    </row>
    <row r="29" spans="2:46" ht="15.6" customHeight="1" x14ac:dyDescent="0.25">
      <c r="B29" s="4"/>
      <c r="D29" s="79" t="s">
        <v>13</v>
      </c>
      <c r="E29" s="68"/>
      <c r="F29" s="68"/>
      <c r="G29" s="68"/>
      <c r="H29" s="68"/>
      <c r="I29" s="68"/>
      <c r="J29" s="68"/>
      <c r="K29" s="68"/>
      <c r="L29" s="69"/>
      <c r="M29" s="80" t="s">
        <v>13</v>
      </c>
      <c r="N29" s="81"/>
      <c r="O29" s="81"/>
      <c r="P29" s="81"/>
      <c r="Q29" s="81"/>
      <c r="R29" s="81"/>
      <c r="S29" s="82"/>
      <c r="T29" s="75" t="s">
        <v>14</v>
      </c>
      <c r="U29" s="68"/>
      <c r="V29" s="68"/>
      <c r="W29" s="68"/>
      <c r="X29" s="68"/>
      <c r="Y29" s="68"/>
      <c r="Z29" s="69"/>
      <c r="AA29" s="75"/>
      <c r="AB29" s="68"/>
      <c r="AC29" s="68"/>
      <c r="AD29" s="69"/>
      <c r="AE29" s="75" t="s">
        <v>24</v>
      </c>
      <c r="AF29" s="68"/>
      <c r="AG29" s="68"/>
      <c r="AH29" s="69"/>
      <c r="AI29" s="75"/>
      <c r="AJ29" s="68"/>
      <c r="AK29" s="68"/>
      <c r="AL29" s="68"/>
      <c r="AM29" s="68"/>
      <c r="AN29" s="68"/>
      <c r="AO29" s="68"/>
      <c r="AP29" s="68"/>
      <c r="AQ29" s="68"/>
      <c r="AR29" s="69"/>
      <c r="AT29" s="5"/>
    </row>
    <row r="30" spans="2:46" ht="48.95" customHeight="1" x14ac:dyDescent="0.25">
      <c r="B30" s="4"/>
      <c r="D30" s="75" t="s">
        <v>15</v>
      </c>
      <c r="E30" s="68"/>
      <c r="F30" s="68"/>
      <c r="G30" s="68"/>
      <c r="H30" s="68"/>
      <c r="I30" s="68"/>
      <c r="J30" s="68"/>
      <c r="K30" s="68"/>
      <c r="L30" s="69"/>
      <c r="M30" s="76" t="s">
        <v>16</v>
      </c>
      <c r="N30" s="77"/>
      <c r="O30" s="77"/>
      <c r="P30" s="77"/>
      <c r="Q30" s="77"/>
      <c r="R30" s="77"/>
      <c r="S30" s="78"/>
      <c r="T30" s="75" t="s">
        <v>17</v>
      </c>
      <c r="U30" s="68"/>
      <c r="V30" s="69"/>
      <c r="W30" s="75" t="s">
        <v>18</v>
      </c>
      <c r="X30" s="68"/>
      <c r="Y30" s="68"/>
      <c r="Z30" s="69"/>
      <c r="AA30" s="75"/>
      <c r="AB30" s="69"/>
      <c r="AC30" s="75"/>
      <c r="AD30" s="69"/>
      <c r="AE30" s="75" t="s">
        <v>25</v>
      </c>
      <c r="AF30" s="69"/>
      <c r="AG30" s="76" t="s">
        <v>26</v>
      </c>
      <c r="AH30" s="78"/>
      <c r="AI30" s="75"/>
      <c r="AJ30" s="68"/>
      <c r="AK30" s="69"/>
      <c r="AL30" s="75"/>
      <c r="AM30" s="68"/>
      <c r="AN30" s="68"/>
      <c r="AO30" s="68"/>
      <c r="AP30" s="68"/>
      <c r="AQ30" s="68"/>
      <c r="AR30" s="69"/>
      <c r="AT30" s="5"/>
    </row>
    <row r="31" spans="2:46" ht="132" customHeight="1" x14ac:dyDescent="0.25">
      <c r="B31" s="4"/>
      <c r="D31" s="70"/>
      <c r="E31" s="68"/>
      <c r="F31" s="68"/>
      <c r="G31" s="68"/>
      <c r="H31" s="68"/>
      <c r="I31" s="68"/>
      <c r="J31" s="68"/>
      <c r="K31" s="68"/>
      <c r="L31" s="69"/>
      <c r="M31" s="71"/>
      <c r="N31" s="72"/>
      <c r="O31" s="72"/>
      <c r="P31" s="72"/>
      <c r="Q31" s="72"/>
      <c r="R31" s="72"/>
      <c r="S31" s="73"/>
      <c r="T31" s="60"/>
      <c r="U31" s="68"/>
      <c r="V31" s="69"/>
      <c r="W31" s="60"/>
      <c r="X31" s="68"/>
      <c r="Y31" s="68"/>
      <c r="Z31" s="69"/>
      <c r="AA31" s="60"/>
      <c r="AB31" s="61"/>
      <c r="AC31" s="60"/>
      <c r="AD31" s="61"/>
      <c r="AE31" s="60"/>
      <c r="AF31" s="61"/>
      <c r="AG31" s="62"/>
      <c r="AH31" s="63"/>
      <c r="AI31" s="64"/>
      <c r="AJ31" s="65"/>
      <c r="AK31" s="66"/>
      <c r="AL31" s="67"/>
      <c r="AM31" s="68"/>
      <c r="AN31" s="68"/>
      <c r="AO31" s="68"/>
      <c r="AP31" s="68"/>
      <c r="AQ31" s="68"/>
      <c r="AR31" s="69"/>
      <c r="AT31" s="5"/>
    </row>
    <row r="32" spans="2:46" ht="77.099999999999994" customHeight="1" x14ac:dyDescent="0.25">
      <c r="B32" s="4"/>
      <c r="D32" s="70"/>
      <c r="E32" s="68"/>
      <c r="F32" s="68"/>
      <c r="G32" s="68"/>
      <c r="H32" s="68"/>
      <c r="I32" s="68"/>
      <c r="J32" s="68"/>
      <c r="K32" s="68"/>
      <c r="L32" s="69"/>
      <c r="M32" s="71"/>
      <c r="N32" s="72"/>
      <c r="O32" s="72"/>
      <c r="P32" s="72"/>
      <c r="Q32" s="72"/>
      <c r="R32" s="72"/>
      <c r="S32" s="73"/>
      <c r="T32" s="60"/>
      <c r="U32" s="68"/>
      <c r="V32" s="69"/>
      <c r="W32" s="60"/>
      <c r="X32" s="68"/>
      <c r="Y32" s="68"/>
      <c r="Z32" s="69"/>
      <c r="AA32" s="60"/>
      <c r="AB32" s="61"/>
      <c r="AC32" s="60"/>
      <c r="AD32" s="61"/>
      <c r="AE32" s="60"/>
      <c r="AF32" s="61"/>
      <c r="AG32" s="62"/>
      <c r="AH32" s="63"/>
      <c r="AI32" s="74"/>
      <c r="AJ32" s="68"/>
      <c r="AK32" s="69"/>
      <c r="AL32" s="67"/>
      <c r="AM32" s="68"/>
      <c r="AN32" s="68"/>
      <c r="AO32" s="68"/>
      <c r="AP32" s="68"/>
      <c r="AQ32" s="68"/>
      <c r="AR32" s="69"/>
      <c r="AT32" s="5"/>
    </row>
    <row r="33" spans="2:46" ht="21" customHeight="1" x14ac:dyDescent="0.25">
      <c r="B33" s="4"/>
      <c r="AT33" s="5"/>
    </row>
    <row r="34" spans="2:46" ht="0.95" customHeight="1" x14ac:dyDescent="0.25">
      <c r="B34" s="4"/>
      <c r="AT34" s="5"/>
    </row>
    <row r="35" spans="2:46" ht="17.100000000000001" customHeight="1" x14ac:dyDescent="0.25">
      <c r="B35" s="4"/>
      <c r="D35" s="59" t="s">
        <v>28</v>
      </c>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T35" s="5"/>
    </row>
    <row r="36" spans="2:46" ht="4.3499999999999996" customHeight="1" x14ac:dyDescent="0.25">
      <c r="B36" s="4"/>
      <c r="AT36" s="5"/>
    </row>
    <row r="37" spans="2:46" ht="48.75" customHeight="1" x14ac:dyDescent="0.25">
      <c r="B37" s="4"/>
      <c r="L37" s="58" t="s">
        <v>19</v>
      </c>
      <c r="M37" s="53"/>
      <c r="N37" s="53"/>
      <c r="O37" s="53"/>
      <c r="P37" s="53"/>
      <c r="Q37" s="53"/>
      <c r="R37" s="53"/>
      <c r="S37" s="53"/>
      <c r="T37" s="53"/>
      <c r="V37" s="58"/>
      <c r="W37" s="53"/>
      <c r="X37" s="53"/>
      <c r="Y37" s="53"/>
      <c r="Z37" s="53"/>
      <c r="AA37" s="53"/>
      <c r="AB37" s="53"/>
      <c r="AC37" s="53"/>
      <c r="AD37" s="53"/>
      <c r="AE37" s="53"/>
      <c r="AF37" s="53"/>
      <c r="AG37" s="53"/>
      <c r="AH37" s="53"/>
      <c r="AI37" s="53"/>
      <c r="AJ37" s="53"/>
      <c r="AK37" s="53"/>
      <c r="AL37" s="53"/>
      <c r="AM37" s="53"/>
      <c r="AN37" s="53"/>
      <c r="AO37" s="53"/>
      <c r="AP37" s="53"/>
      <c r="AQ37" s="53"/>
      <c r="AR37" s="53"/>
      <c r="AT37" s="5"/>
    </row>
    <row r="38" spans="2:46" ht="2.1" customHeight="1" x14ac:dyDescent="0.25">
      <c r="B38" s="4"/>
      <c r="AT38" s="5"/>
    </row>
    <row r="39" spans="2:46" ht="18" customHeight="1" x14ac:dyDescent="0.25">
      <c r="B39" s="4"/>
      <c r="L39" s="52" t="s">
        <v>20</v>
      </c>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T39" s="5"/>
    </row>
    <row r="40" spans="2:46" ht="83.25" customHeight="1" x14ac:dyDescent="0.25">
      <c r="B40" s="4"/>
      <c r="L40" s="54"/>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
    </row>
    <row r="41" spans="2:46" ht="9" customHeight="1" x14ac:dyDescent="0.25">
      <c r="B41" s="4"/>
      <c r="AT41" s="5"/>
    </row>
    <row r="42" spans="2:46" ht="18" customHeight="1" x14ac:dyDescent="0.25">
      <c r="B42" s="4"/>
      <c r="L42" s="52" t="s">
        <v>35</v>
      </c>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
    </row>
    <row r="43" spans="2:46" ht="222.75" customHeight="1" x14ac:dyDescent="0.25">
      <c r="B43" s="4"/>
      <c r="L43" s="54"/>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
    </row>
    <row r="44" spans="2:46" ht="2.1" customHeight="1" x14ac:dyDescent="0.25">
      <c r="B44" s="4"/>
      <c r="AT44" s="5"/>
    </row>
    <row r="45" spans="2:46" ht="18" customHeight="1" x14ac:dyDescent="0.25">
      <c r="B45" s="4"/>
      <c r="L45" s="52" t="s">
        <v>22</v>
      </c>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6"/>
    </row>
    <row r="46" spans="2:46" ht="141" customHeight="1" x14ac:dyDescent="0.25">
      <c r="B46" s="4"/>
      <c r="K46" s="54"/>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7"/>
    </row>
    <row r="47" spans="2:46" ht="9.75" customHeight="1" x14ac:dyDescent="0.25">
      <c r="B47" s="4"/>
      <c r="AT47" s="5"/>
    </row>
    <row r="48" spans="2:46" ht="6.2" customHeight="1" x14ac:dyDescent="0.25">
      <c r="B48" s="4"/>
      <c r="AT48" s="5"/>
    </row>
    <row r="49" spans="2:46" ht="29.45" customHeight="1" x14ac:dyDescent="0.25">
      <c r="B49" s="4"/>
      <c r="L49" s="58" t="s">
        <v>19</v>
      </c>
      <c r="M49" s="53"/>
      <c r="N49" s="53"/>
      <c r="O49" s="53"/>
      <c r="P49" s="53"/>
      <c r="Q49" s="53"/>
      <c r="R49" s="53"/>
      <c r="S49" s="53"/>
      <c r="T49" s="53"/>
      <c r="V49" s="58"/>
      <c r="W49" s="53"/>
      <c r="X49" s="53"/>
      <c r="Y49" s="53"/>
      <c r="Z49" s="53"/>
      <c r="AA49" s="53"/>
      <c r="AB49" s="53"/>
      <c r="AC49" s="53"/>
      <c r="AD49" s="53"/>
      <c r="AE49" s="53"/>
      <c r="AF49" s="53"/>
      <c r="AG49" s="53"/>
      <c r="AH49" s="53"/>
      <c r="AI49" s="53"/>
      <c r="AJ49" s="53"/>
      <c r="AK49" s="53"/>
      <c r="AL49" s="53"/>
      <c r="AM49" s="53"/>
      <c r="AN49" s="53"/>
      <c r="AO49" s="53"/>
      <c r="AP49" s="53"/>
      <c r="AQ49" s="53"/>
      <c r="AR49" s="53"/>
      <c r="AT49" s="5"/>
    </row>
    <row r="50" spans="2:46" ht="2.1" customHeight="1" x14ac:dyDescent="0.25">
      <c r="B50" s="4"/>
      <c r="AT50" s="5"/>
    </row>
    <row r="51" spans="2:46" ht="18" customHeight="1" x14ac:dyDescent="0.25">
      <c r="B51" s="4"/>
      <c r="L51" s="52" t="s">
        <v>20</v>
      </c>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T51" s="5"/>
    </row>
    <row r="52" spans="2:46" ht="57.75" customHeight="1" x14ac:dyDescent="0.25">
      <c r="B52" s="4"/>
      <c r="L52" s="54"/>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
    </row>
    <row r="53" spans="2:46" ht="1.5" customHeight="1" x14ac:dyDescent="0.25">
      <c r="B53" s="4"/>
      <c r="AT53" s="5"/>
    </row>
    <row r="54" spans="2:46" ht="18" customHeight="1" x14ac:dyDescent="0.25">
      <c r="B54" s="4"/>
      <c r="L54" s="52" t="s">
        <v>21</v>
      </c>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
    </row>
    <row r="55" spans="2:46" ht="224.25" customHeight="1" x14ac:dyDescent="0.25">
      <c r="B55" s="4"/>
      <c r="L55" s="54"/>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
    </row>
    <row r="56" spans="2:46" ht="2.1" customHeight="1" x14ac:dyDescent="0.25">
      <c r="B56" s="4"/>
      <c r="AT56" s="5"/>
    </row>
    <row r="57" spans="2:46" ht="18" customHeight="1" x14ac:dyDescent="0.25">
      <c r="B57" s="4"/>
      <c r="L57" s="52" t="s">
        <v>22</v>
      </c>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6"/>
    </row>
    <row r="58" spans="2:46" ht="19.899999999999999" customHeight="1" x14ac:dyDescent="0.25">
      <c r="B58" s="4"/>
      <c r="K58" s="54"/>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7"/>
    </row>
    <row r="59" spans="2:46" ht="12.75" customHeight="1" x14ac:dyDescent="0.25">
      <c r="B59" s="4"/>
      <c r="AT59" s="5"/>
    </row>
    <row r="60" spans="2:46" ht="1.5" hidden="1" customHeight="1" x14ac:dyDescent="0.25">
      <c r="B60" s="4"/>
      <c r="AT60" s="5"/>
    </row>
    <row r="61" spans="2:46" ht="17.649999999999999" hidden="1" customHeight="1" x14ac:dyDescent="0.25">
      <c r="B61" s="4"/>
      <c r="AT61" s="5"/>
    </row>
    <row r="62" spans="2:46" ht="18" customHeight="1" x14ac:dyDescent="0.25">
      <c r="B62" s="4"/>
      <c r="C62" s="59" t="s">
        <v>29</v>
      </c>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
    </row>
    <row r="63" spans="2:46" ht="1.9" customHeight="1" x14ac:dyDescent="0.25">
      <c r="B63" s="4"/>
      <c r="AT63" s="5"/>
    </row>
    <row r="64" spans="2:46" ht="187.5" customHeight="1" x14ac:dyDescent="0.25">
      <c r="B64" s="6"/>
      <c r="C64" s="7"/>
      <c r="D64" s="7"/>
      <c r="E64" s="49"/>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1"/>
    </row>
    <row r="65" ht="0" hidden="1" customHeight="1" x14ac:dyDescent="0.25"/>
    <row r="66" ht="31.5" customHeight="1" x14ac:dyDescent="0.25"/>
    <row r="67" ht="0.6" customHeight="1" x14ac:dyDescent="0.25"/>
  </sheetData>
  <mergeCells count="88">
    <mergeCell ref="B1:AM1"/>
    <mergeCell ref="B3:O3"/>
    <mergeCell ref="R3:AL3"/>
    <mergeCell ref="G13:AO13"/>
    <mergeCell ref="C4:AM4"/>
    <mergeCell ref="D5:AP5"/>
    <mergeCell ref="B6:AM6"/>
    <mergeCell ref="C7:AP7"/>
    <mergeCell ref="C8:AP8"/>
    <mergeCell ref="E9:AP9"/>
    <mergeCell ref="I10:N10"/>
    <mergeCell ref="S10:AP10"/>
    <mergeCell ref="I11:N11"/>
    <mergeCell ref="Q11:AO11"/>
    <mergeCell ref="I12:AO12"/>
    <mergeCell ref="H24:W24"/>
    <mergeCell ref="X24:AC24"/>
    <mergeCell ref="AD24:AG24"/>
    <mergeCell ref="AH24:AR24"/>
    <mergeCell ref="E15:AP15"/>
    <mergeCell ref="J16:X16"/>
    <mergeCell ref="Z16:AP16"/>
    <mergeCell ref="J17:AP17"/>
    <mergeCell ref="J18:AP18"/>
    <mergeCell ref="J19:AP19"/>
    <mergeCell ref="J20:AP20"/>
    <mergeCell ref="F21:AR21"/>
    <mergeCell ref="H23:AR23"/>
    <mergeCell ref="H25:W25"/>
    <mergeCell ref="X25:AC25"/>
    <mergeCell ref="AD25:AG25"/>
    <mergeCell ref="AH25:AR25"/>
    <mergeCell ref="D28:AR28"/>
    <mergeCell ref="AI29:AR29"/>
    <mergeCell ref="D30:L30"/>
    <mergeCell ref="M30:S30"/>
    <mergeCell ref="T30:V30"/>
    <mergeCell ref="W30:Z30"/>
    <mergeCell ref="AA30:AB30"/>
    <mergeCell ref="AC30:AD30"/>
    <mergeCell ref="AE30:AF30"/>
    <mergeCell ref="AG30:AH30"/>
    <mergeCell ref="AI30:AK30"/>
    <mergeCell ref="D29:L29"/>
    <mergeCell ref="M29:S29"/>
    <mergeCell ref="T29:Z29"/>
    <mergeCell ref="AA29:AD29"/>
    <mergeCell ref="AE29:AH29"/>
    <mergeCell ref="AL30:AR30"/>
    <mergeCell ref="D31:L31"/>
    <mergeCell ref="M31:S31"/>
    <mergeCell ref="T31:V31"/>
    <mergeCell ref="W31:Z31"/>
    <mergeCell ref="AC31:AD31"/>
    <mergeCell ref="AA31:AB31"/>
    <mergeCell ref="AE31:AF31"/>
    <mergeCell ref="AG31:AH31"/>
    <mergeCell ref="AI31:AK31"/>
    <mergeCell ref="L40:AS40"/>
    <mergeCell ref="AL31:AR31"/>
    <mergeCell ref="D32:L32"/>
    <mergeCell ref="M32:S32"/>
    <mergeCell ref="T32:V32"/>
    <mergeCell ref="W32:Z32"/>
    <mergeCell ref="AA32:AB32"/>
    <mergeCell ref="AC32:AD32"/>
    <mergeCell ref="AE32:AF32"/>
    <mergeCell ref="AG32:AH32"/>
    <mergeCell ref="AI32:AK32"/>
    <mergeCell ref="AL32:AR32"/>
    <mergeCell ref="D35:AR35"/>
    <mergeCell ref="L37:T37"/>
    <mergeCell ref="V37:AR37"/>
    <mergeCell ref="L39:AR39"/>
    <mergeCell ref="L42:AS42"/>
    <mergeCell ref="L43:AS43"/>
    <mergeCell ref="L45:AT45"/>
    <mergeCell ref="K46:AT46"/>
    <mergeCell ref="L49:T49"/>
    <mergeCell ref="V49:AR49"/>
    <mergeCell ref="C62:AS62"/>
    <mergeCell ref="E64:AT64"/>
    <mergeCell ref="L51:AR51"/>
    <mergeCell ref="L52:AS52"/>
    <mergeCell ref="L54:AS54"/>
    <mergeCell ref="L55:AS55"/>
    <mergeCell ref="L57:AT57"/>
    <mergeCell ref="K58:AT58"/>
  </mergeCells>
  <pageMargins left="0.5" right="0" top="0.19685" bottom="0.790599606299213" header="0.19685" footer="0.19685"/>
  <pageSetup scale="96" orientation="portrait" horizontalDpi="300" verticalDpi="300" r:id="rId1"/>
  <headerFooter alignWithMargins="0"/>
  <rowBreaks count="3" manualBreakCount="3">
    <brk id="20" max="16383" man="1"/>
    <brk id="34" max="16383" man="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E68"/>
  <sheetViews>
    <sheetView showGridLines="0" tabSelected="1" view="pageBreakPreview" topLeftCell="A64" zoomScale="90" zoomScaleNormal="90" zoomScaleSheetLayoutView="90" workbookViewId="0">
      <selection activeCell="B1" sqref="B1:J3"/>
    </sheetView>
  </sheetViews>
  <sheetFormatPr baseColWidth="10" defaultColWidth="11.42578125" defaultRowHeight="15" x14ac:dyDescent="0.25"/>
  <cols>
    <col min="1" max="1" width="23" style="1" customWidth="1"/>
    <col min="2" max="2" width="12.7109375" style="1" customWidth="1"/>
    <col min="3" max="3" width="11" style="1" customWidth="1"/>
    <col min="4" max="4" width="14.42578125" style="1" bestFit="1" customWidth="1"/>
    <col min="5" max="7" width="12.7109375" style="1" customWidth="1"/>
    <col min="8" max="8" width="13" style="1" bestFit="1" customWidth="1"/>
    <col min="9" max="10" width="11.140625" style="1" customWidth="1"/>
    <col min="11" max="11" width="11.42578125" style="1"/>
    <col min="12" max="12" width="15.42578125" style="1" hidden="1" customWidth="1"/>
    <col min="13" max="13" width="16.85546875" style="1" hidden="1" customWidth="1"/>
    <col min="14" max="22" width="0" style="1" hidden="1" customWidth="1"/>
    <col min="23" max="30" width="11.42578125" style="1"/>
    <col min="31" max="31" width="16.5703125" style="1" customWidth="1"/>
    <col min="32" max="16384" width="11.42578125" style="1"/>
  </cols>
  <sheetData>
    <row r="1" spans="1:12" customFormat="1" ht="27.75" customHeight="1" x14ac:dyDescent="0.25">
      <c r="A1" s="35"/>
      <c r="B1" s="136" t="s">
        <v>235</v>
      </c>
      <c r="C1" s="137"/>
      <c r="D1" s="137"/>
      <c r="E1" s="137"/>
      <c r="F1" s="137"/>
      <c r="G1" s="137"/>
      <c r="H1" s="137"/>
      <c r="I1" s="137"/>
      <c r="J1" s="138"/>
    </row>
    <row r="2" spans="1:12" customFormat="1" ht="21" customHeight="1" x14ac:dyDescent="0.25">
      <c r="A2" s="36"/>
      <c r="B2" s="139"/>
      <c r="C2" s="140"/>
      <c r="D2" s="140"/>
      <c r="E2" s="140"/>
      <c r="F2" s="140"/>
      <c r="G2" s="140"/>
      <c r="H2" s="140"/>
      <c r="I2" s="140"/>
      <c r="J2" s="141"/>
    </row>
    <row r="3" spans="1:12" customFormat="1" ht="21" customHeight="1" thickBot="1" x14ac:dyDescent="0.3">
      <c r="A3" s="37"/>
      <c r="B3" s="142"/>
      <c r="C3" s="143"/>
      <c r="D3" s="143"/>
      <c r="E3" s="143"/>
      <c r="F3" s="143"/>
      <c r="G3" s="143"/>
      <c r="H3" s="143"/>
      <c r="I3" s="143"/>
      <c r="J3" s="144"/>
    </row>
    <row r="4" spans="1:12" s="8" customFormat="1" ht="3" customHeight="1" x14ac:dyDescent="0.25">
      <c r="A4" s="132"/>
      <c r="B4" s="133"/>
      <c r="C4" s="133"/>
      <c r="D4" s="134"/>
      <c r="E4" s="134"/>
      <c r="F4" s="134"/>
      <c r="G4" s="134"/>
      <c r="H4" s="134"/>
      <c r="I4" s="133"/>
      <c r="J4" s="135"/>
    </row>
    <row r="5" spans="1:12" s="8" customFormat="1" ht="3" customHeight="1" x14ac:dyDescent="0.25">
      <c r="A5" s="146"/>
      <c r="B5" s="147"/>
      <c r="C5" s="147"/>
      <c r="D5" s="147"/>
      <c r="E5" s="147"/>
      <c r="F5" s="147"/>
      <c r="G5" s="147"/>
      <c r="H5" s="147"/>
      <c r="I5" s="147"/>
      <c r="J5" s="148"/>
    </row>
    <row r="6" spans="1:12" s="8" customFormat="1" ht="3" customHeight="1" x14ac:dyDescent="0.25">
      <c r="A6" s="149"/>
      <c r="B6" s="134"/>
      <c r="C6" s="134"/>
      <c r="D6" s="134"/>
      <c r="E6" s="134"/>
      <c r="F6" s="134"/>
      <c r="G6" s="134"/>
      <c r="H6" s="134"/>
      <c r="I6" s="134"/>
      <c r="J6" s="150"/>
    </row>
    <row r="7" spans="1:12" customFormat="1" ht="15.75" x14ac:dyDescent="0.25">
      <c r="A7" s="96" t="s">
        <v>43</v>
      </c>
      <c r="B7" s="97"/>
      <c r="C7" s="97"/>
      <c r="D7" s="97"/>
      <c r="E7" s="97"/>
      <c r="F7" s="97"/>
      <c r="G7" s="97"/>
      <c r="H7" s="97"/>
      <c r="I7" s="97"/>
      <c r="J7" s="98"/>
    </row>
    <row r="8" spans="1:12" s="8" customFormat="1" ht="3" customHeight="1" x14ac:dyDescent="0.25">
      <c r="A8" s="149"/>
      <c r="B8" s="134"/>
      <c r="C8" s="134"/>
      <c r="D8" s="134"/>
      <c r="E8" s="134"/>
      <c r="F8" s="134"/>
      <c r="G8" s="134"/>
      <c r="H8" s="134"/>
      <c r="I8" s="134"/>
      <c r="J8" s="150"/>
    </row>
    <row r="9" spans="1:12" customFormat="1" ht="15.75" x14ac:dyDescent="0.25">
      <c r="A9" s="112" t="s">
        <v>44</v>
      </c>
      <c r="B9" s="113"/>
      <c r="C9" s="113"/>
      <c r="D9" s="113"/>
      <c r="E9" s="113"/>
      <c r="F9" s="113"/>
      <c r="G9" s="113"/>
      <c r="H9" s="113"/>
      <c r="I9" s="113"/>
      <c r="J9" s="114"/>
    </row>
    <row r="10" spans="1:12" s="8" customFormat="1" ht="3" customHeight="1" x14ac:dyDescent="0.25">
      <c r="A10" s="151"/>
      <c r="B10" s="152"/>
      <c r="C10" s="152"/>
      <c r="D10" s="152"/>
      <c r="E10" s="152"/>
      <c r="F10" s="152"/>
      <c r="G10" s="152"/>
      <c r="H10" s="152"/>
      <c r="I10" s="152"/>
      <c r="J10" s="153"/>
    </row>
    <row r="11" spans="1:12" ht="39" customHeight="1" x14ac:dyDescent="0.25">
      <c r="A11" s="17" t="s">
        <v>45</v>
      </c>
      <c r="B11" s="154" t="s">
        <v>210</v>
      </c>
      <c r="C11" s="155"/>
      <c r="D11" s="155"/>
      <c r="E11" s="155"/>
      <c r="F11" s="155"/>
      <c r="G11" s="155"/>
      <c r="H11" s="155"/>
      <c r="I11" s="155"/>
      <c r="J11" s="156"/>
      <c r="K11"/>
      <c r="L11"/>
    </row>
    <row r="12" spans="1:12" s="8" customFormat="1" ht="3" customHeight="1" x14ac:dyDescent="0.25">
      <c r="A12" s="18"/>
      <c r="J12" s="19"/>
    </row>
    <row r="13" spans="1:12" ht="39.75" customHeight="1" x14ac:dyDescent="0.25">
      <c r="A13" s="17" t="s">
        <v>204</v>
      </c>
      <c r="B13" s="157" t="s">
        <v>218</v>
      </c>
      <c r="C13" s="157"/>
      <c r="D13" s="157"/>
      <c r="E13" s="157"/>
      <c r="F13" s="157"/>
      <c r="G13" s="157"/>
      <c r="H13" s="157"/>
      <c r="I13" s="157"/>
      <c r="J13" s="158"/>
    </row>
    <row r="14" spans="1:12" ht="51.75" customHeight="1" x14ac:dyDescent="0.25">
      <c r="A14" s="17" t="s">
        <v>205</v>
      </c>
      <c r="B14" s="94" t="s">
        <v>219</v>
      </c>
      <c r="C14" s="94"/>
      <c r="D14" s="94"/>
      <c r="E14" s="94"/>
      <c r="F14" s="94"/>
      <c r="G14" s="94"/>
      <c r="H14" s="94"/>
      <c r="I14" s="94"/>
      <c r="J14" s="95"/>
    </row>
    <row r="15" spans="1:12" s="8" customFormat="1" ht="3" customHeight="1" x14ac:dyDescent="0.25">
      <c r="A15" s="18"/>
      <c r="J15" s="19"/>
    </row>
    <row r="16" spans="1:12" ht="18.75" customHeight="1" x14ac:dyDescent="0.25">
      <c r="A16" s="96" t="s">
        <v>46</v>
      </c>
      <c r="B16" s="97"/>
      <c r="C16" s="97"/>
      <c r="D16" s="97"/>
      <c r="E16" s="97"/>
      <c r="F16" s="97"/>
      <c r="G16" s="97"/>
      <c r="H16" s="97"/>
      <c r="I16" s="97"/>
      <c r="J16" s="98"/>
    </row>
    <row r="17" spans="1:16" s="8" customFormat="1" ht="3" customHeight="1" x14ac:dyDescent="0.25">
      <c r="A17" s="18"/>
      <c r="B17"/>
      <c r="J17" s="19"/>
    </row>
    <row r="18" spans="1:16" ht="24.95" customHeight="1" x14ac:dyDescent="0.25">
      <c r="A18" s="17" t="s">
        <v>4</v>
      </c>
      <c r="B18" s="28">
        <v>3.1</v>
      </c>
      <c r="C18" s="145" t="s">
        <v>220</v>
      </c>
      <c r="D18" s="145"/>
      <c r="E18" s="145"/>
      <c r="F18" s="145"/>
      <c r="G18" s="145"/>
      <c r="H18" s="145"/>
      <c r="I18" s="145"/>
      <c r="J18" s="145"/>
    </row>
    <row r="19" spans="1:16" s="8" customFormat="1" ht="3" customHeight="1" x14ac:dyDescent="0.25">
      <c r="A19" s="20"/>
      <c r="B19"/>
      <c r="C19"/>
      <c r="D19"/>
      <c r="E19"/>
      <c r="F19"/>
      <c r="G19"/>
      <c r="H19"/>
      <c r="I19"/>
      <c r="J19" s="22"/>
    </row>
    <row r="20" spans="1:16" ht="39.75" customHeight="1" x14ac:dyDescent="0.25">
      <c r="A20" s="17" t="s">
        <v>5</v>
      </c>
      <c r="B20" s="29">
        <v>3.3</v>
      </c>
      <c r="C20" s="145" t="s">
        <v>211</v>
      </c>
      <c r="D20" s="145"/>
      <c r="E20" s="145"/>
      <c r="F20" s="145"/>
      <c r="G20" s="145"/>
      <c r="H20" s="145"/>
      <c r="I20" s="145"/>
      <c r="J20" s="145"/>
      <c r="L20"/>
      <c r="M20"/>
      <c r="N20"/>
      <c r="O20"/>
      <c r="P20"/>
    </row>
    <row r="21" spans="1:16" s="8" customFormat="1" ht="3" customHeight="1" x14ac:dyDescent="0.25">
      <c r="A21" s="20"/>
      <c r="J21" s="19"/>
    </row>
    <row r="22" spans="1:16" ht="30.75" customHeight="1" x14ac:dyDescent="0.25">
      <c r="A22" s="17" t="s">
        <v>6</v>
      </c>
      <c r="B22" s="29" t="s">
        <v>136</v>
      </c>
      <c r="C22" s="145" t="str">
        <f>IFERROR(VLOOKUP(B22,'Validacion datos'!D8:E64,2,FALSE),"")</f>
        <v>Convertir al país en un centro logístico regional, aprovechando sus ventajas de localización geográfica</v>
      </c>
      <c r="D22" s="145"/>
      <c r="E22" s="145"/>
      <c r="F22" s="145"/>
      <c r="G22" s="145"/>
      <c r="H22" s="145"/>
      <c r="I22" s="145"/>
      <c r="J22" s="145"/>
    </row>
    <row r="23" spans="1:16" s="8" customFormat="1" ht="3" customHeight="1" x14ac:dyDescent="0.25">
      <c r="A23" s="20"/>
      <c r="J23" s="19"/>
    </row>
    <row r="24" spans="1:16" ht="23.25" customHeight="1" x14ac:dyDescent="0.25">
      <c r="A24" s="17" t="s">
        <v>41</v>
      </c>
      <c r="B24" s="119" t="s">
        <v>221</v>
      </c>
      <c r="C24" s="119"/>
      <c r="D24" s="119"/>
      <c r="E24" s="119"/>
      <c r="F24" s="119"/>
      <c r="G24" s="119"/>
      <c r="H24" s="119"/>
      <c r="I24" s="119"/>
      <c r="J24" s="120"/>
      <c r="K24"/>
      <c r="L24"/>
      <c r="M24"/>
      <c r="N24"/>
      <c r="O24"/>
      <c r="P24"/>
    </row>
    <row r="25" spans="1:16" s="8" customFormat="1" ht="3" customHeight="1" x14ac:dyDescent="0.25">
      <c r="A25" s="18"/>
      <c r="J25" s="19"/>
    </row>
    <row r="26" spans="1:16" ht="15.75" customHeight="1" x14ac:dyDescent="0.25">
      <c r="A26" s="121" t="s">
        <v>189</v>
      </c>
      <c r="B26" s="122"/>
      <c r="C26" s="122"/>
      <c r="D26" s="122"/>
      <c r="E26" s="122"/>
      <c r="F26" s="122"/>
      <c r="G26" s="122"/>
      <c r="H26" s="122"/>
      <c r="I26" s="122"/>
      <c r="J26" s="123"/>
    </row>
    <row r="27" spans="1:16" s="8" customFormat="1" ht="3" customHeight="1" x14ac:dyDescent="0.25">
      <c r="A27" s="18"/>
      <c r="J27" s="19"/>
    </row>
    <row r="28" spans="1:16" ht="26.25" customHeight="1" x14ac:dyDescent="0.25">
      <c r="A28" s="17" t="s">
        <v>200</v>
      </c>
      <c r="B28" s="94" t="s">
        <v>212</v>
      </c>
      <c r="C28" s="94"/>
      <c r="D28" s="94"/>
      <c r="E28" s="94"/>
      <c r="F28" s="94"/>
      <c r="G28" s="94"/>
      <c r="H28" s="94"/>
      <c r="I28" s="94"/>
      <c r="J28" s="95"/>
    </row>
    <row r="29" spans="1:16" ht="54" customHeight="1" x14ac:dyDescent="0.25">
      <c r="A29" s="21" t="s">
        <v>201</v>
      </c>
      <c r="B29" s="94" t="s">
        <v>213</v>
      </c>
      <c r="C29" s="94"/>
      <c r="D29" s="94"/>
      <c r="E29" s="94"/>
      <c r="F29" s="94"/>
      <c r="G29" s="94"/>
      <c r="H29" s="94"/>
      <c r="I29" s="94"/>
      <c r="J29" s="95"/>
    </row>
    <row r="30" spans="1:16" ht="54.75" customHeight="1" x14ac:dyDescent="0.25">
      <c r="A30" s="21" t="s">
        <v>202</v>
      </c>
      <c r="B30" s="94" t="s">
        <v>214</v>
      </c>
      <c r="C30" s="94"/>
      <c r="D30" s="94"/>
      <c r="E30" s="94"/>
      <c r="F30" s="94"/>
      <c r="G30" s="94"/>
      <c r="H30" s="94"/>
      <c r="I30" s="94"/>
      <c r="J30" s="95"/>
    </row>
    <row r="31" spans="1:16" s="8" customFormat="1" ht="3" customHeight="1" x14ac:dyDescent="0.25">
      <c r="A31" s="18"/>
      <c r="J31" s="19"/>
    </row>
    <row r="32" spans="1:16" ht="15.75" customHeight="1" x14ac:dyDescent="0.25">
      <c r="A32" s="96" t="s">
        <v>191</v>
      </c>
      <c r="B32" s="97"/>
      <c r="C32" s="97"/>
      <c r="D32" s="97"/>
      <c r="E32" s="97"/>
      <c r="F32" s="97"/>
      <c r="G32" s="97"/>
      <c r="H32" s="97"/>
      <c r="I32" s="97"/>
      <c r="J32" s="98"/>
    </row>
    <row r="33" spans="1:31" s="8" customFormat="1" ht="3" customHeight="1" x14ac:dyDescent="0.25">
      <c r="A33" s="20"/>
      <c r="B33"/>
      <c r="C33"/>
      <c r="D33"/>
      <c r="E33"/>
      <c r="F33"/>
      <c r="G33"/>
      <c r="H33"/>
      <c r="I33"/>
      <c r="J33" s="22"/>
    </row>
    <row r="34" spans="1:31" customFormat="1" ht="15.75" x14ac:dyDescent="0.25">
      <c r="A34" s="112" t="s">
        <v>190</v>
      </c>
      <c r="B34" s="113"/>
      <c r="C34" s="113"/>
      <c r="D34" s="113"/>
      <c r="E34" s="113"/>
      <c r="F34" s="113"/>
      <c r="G34" s="113"/>
      <c r="H34" s="113"/>
      <c r="I34" s="113"/>
      <c r="J34" s="114"/>
    </row>
    <row r="35" spans="1:31" s="8" customFormat="1" ht="3" customHeight="1" x14ac:dyDescent="0.25">
      <c r="A35" s="20"/>
      <c r="B35"/>
      <c r="C35"/>
      <c r="D35"/>
      <c r="E35"/>
      <c r="F35"/>
      <c r="G35"/>
      <c r="H35"/>
      <c r="I35"/>
      <c r="J35" s="22"/>
    </row>
    <row r="36" spans="1:31" ht="30.75" customHeight="1" x14ac:dyDescent="0.25">
      <c r="A36" s="129" t="s">
        <v>9</v>
      </c>
      <c r="B36" s="130"/>
      <c r="C36" s="106" t="s">
        <v>39</v>
      </c>
      <c r="D36" s="107"/>
      <c r="E36" s="108"/>
      <c r="F36" s="106" t="s">
        <v>11</v>
      </c>
      <c r="G36" s="107"/>
      <c r="H36" s="108"/>
      <c r="I36" s="130" t="s">
        <v>40</v>
      </c>
      <c r="J36" s="131"/>
    </row>
    <row r="37" spans="1:31" ht="30.75" customHeight="1" x14ac:dyDescent="0.25">
      <c r="A37" s="115">
        <f>SUM(D43:D47)</f>
        <v>1759638498</v>
      </c>
      <c r="B37" s="116"/>
      <c r="C37" s="109">
        <v>1908638498</v>
      </c>
      <c r="D37" s="110"/>
      <c r="E37" s="111"/>
      <c r="F37" s="109">
        <f>SUM(H43:H47)</f>
        <v>981898581.01999998</v>
      </c>
      <c r="G37" s="110"/>
      <c r="H37" s="111"/>
      <c r="I37" s="117">
        <f>IF(F37&gt;0,F37/C37,0)</f>
        <v>0.51444974103210195</v>
      </c>
      <c r="J37" s="118"/>
      <c r="M37" s="41"/>
    </row>
    <row r="38" spans="1:31" s="8" customFormat="1" ht="3" customHeight="1" x14ac:dyDescent="0.25">
      <c r="A38" s="18"/>
      <c r="J38" s="19"/>
    </row>
    <row r="39" spans="1:31" customFormat="1" ht="15.75" x14ac:dyDescent="0.25">
      <c r="A39" s="112" t="s">
        <v>232</v>
      </c>
      <c r="B39" s="113"/>
      <c r="C39" s="113"/>
      <c r="D39" s="113"/>
      <c r="E39" s="113"/>
      <c r="F39" s="113"/>
      <c r="G39" s="113"/>
      <c r="H39" s="113"/>
      <c r="I39" s="113"/>
      <c r="J39" s="114"/>
    </row>
    <row r="40" spans="1:31" s="8" customFormat="1" ht="3" customHeight="1" x14ac:dyDescent="0.25">
      <c r="A40" s="20"/>
      <c r="B40"/>
      <c r="C40"/>
      <c r="D40"/>
      <c r="E40"/>
      <c r="F40"/>
      <c r="G40"/>
      <c r="H40"/>
      <c r="I40"/>
      <c r="J40" s="22"/>
    </row>
    <row r="41" spans="1:31" ht="17.25" customHeight="1" x14ac:dyDescent="0.25">
      <c r="A41" s="20"/>
      <c r="B41"/>
      <c r="C41" s="124" t="s">
        <v>14</v>
      </c>
      <c r="D41" s="125"/>
      <c r="E41" s="126" t="s">
        <v>206</v>
      </c>
      <c r="F41" s="127"/>
      <c r="G41" s="124" t="s">
        <v>42</v>
      </c>
      <c r="H41" s="124"/>
      <c r="I41" s="124" t="s">
        <v>36</v>
      </c>
      <c r="J41" s="128"/>
    </row>
    <row r="42" spans="1:31" ht="51" x14ac:dyDescent="0.25">
      <c r="A42" s="30" t="s">
        <v>51</v>
      </c>
      <c r="B42" s="31" t="s">
        <v>50</v>
      </c>
      <c r="C42" s="39" t="s">
        <v>37</v>
      </c>
      <c r="D42" s="31" t="s">
        <v>38</v>
      </c>
      <c r="E42" s="31" t="s">
        <v>228</v>
      </c>
      <c r="F42" s="39" t="s">
        <v>231</v>
      </c>
      <c r="G42" s="31" t="s">
        <v>229</v>
      </c>
      <c r="H42" s="31" t="s">
        <v>230</v>
      </c>
      <c r="I42" s="31" t="s">
        <v>208</v>
      </c>
      <c r="J42" s="32" t="s">
        <v>209</v>
      </c>
      <c r="M42" s="41"/>
      <c r="AE42" s="48"/>
    </row>
    <row r="43" spans="1:31" ht="63" customHeight="1" x14ac:dyDescent="0.25">
      <c r="A43" s="23" t="s">
        <v>215</v>
      </c>
      <c r="B43" s="24" t="s">
        <v>217</v>
      </c>
      <c r="C43" s="25">
        <v>1105</v>
      </c>
      <c r="D43" s="26">
        <v>1492531754.4000001</v>
      </c>
      <c r="E43" s="26">
        <v>556</v>
      </c>
      <c r="F43" s="26">
        <f>373132938.6+373132938.6</f>
        <v>746265877.20000005</v>
      </c>
      <c r="G43" s="27">
        <v>934</v>
      </c>
      <c r="H43" s="26">
        <v>894894608.02999997</v>
      </c>
      <c r="I43" s="33">
        <f>IF(G43&gt;0,G43/E43,0)</f>
        <v>1.6798561151079137</v>
      </c>
      <c r="J43" s="34">
        <f>IF(H43&gt;0,H43/F43,0)</f>
        <v>1.1991632411060478</v>
      </c>
      <c r="L43" s="40"/>
      <c r="O43" s="42">
        <v>2022</v>
      </c>
      <c r="P43" s="42">
        <v>2023</v>
      </c>
      <c r="Q43" s="44"/>
      <c r="AE43" s="48"/>
    </row>
    <row r="44" spans="1:31" ht="63.75" customHeight="1" x14ac:dyDescent="0.25">
      <c r="A44" s="23" t="s">
        <v>216</v>
      </c>
      <c r="B44" s="24" t="s">
        <v>217</v>
      </c>
      <c r="C44" s="25">
        <v>4572</v>
      </c>
      <c r="D44" s="26">
        <v>242970285.59999999</v>
      </c>
      <c r="E44" s="26">
        <v>2260</v>
      </c>
      <c r="F44" s="26">
        <f>60742571.4+60742571.4</f>
        <v>121485142.8</v>
      </c>
      <c r="G44" s="27">
        <v>1854</v>
      </c>
      <c r="H44" s="26">
        <v>79161572.25</v>
      </c>
      <c r="I44" s="33">
        <f>IF(G44&gt;0,G44/E44,0)</f>
        <v>0.82035398230088497</v>
      </c>
      <c r="J44" s="34">
        <f>IF(H44&gt;0,H44/F44,0)</f>
        <v>0.65161525455275671</v>
      </c>
      <c r="O44" s="43">
        <v>5367</v>
      </c>
      <c r="P44" s="43">
        <v>5779</v>
      </c>
      <c r="Q44" s="41">
        <f>+O44+P44</f>
        <v>11146</v>
      </c>
      <c r="R44" s="45">
        <f>+Q44/2</f>
        <v>5573</v>
      </c>
      <c r="S44" s="46">
        <f>+R44*N45</f>
        <v>4792.78</v>
      </c>
      <c r="T44" s="46">
        <f>+S44/4</f>
        <v>1198.1949999999999</v>
      </c>
      <c r="AE44" s="48"/>
    </row>
    <row r="45" spans="1:31" ht="33.75" customHeight="1" x14ac:dyDescent="0.25">
      <c r="A45" s="23" t="s">
        <v>224</v>
      </c>
      <c r="B45" s="25" t="s">
        <v>225</v>
      </c>
      <c r="C45" s="25" t="s">
        <v>225</v>
      </c>
      <c r="D45" s="26">
        <v>10545000</v>
      </c>
      <c r="E45" s="26" t="s">
        <v>225</v>
      </c>
      <c r="F45" s="27" t="s">
        <v>225</v>
      </c>
      <c r="G45" s="27" t="s">
        <v>225</v>
      </c>
      <c r="H45" s="26">
        <v>0</v>
      </c>
      <c r="I45" s="33" t="s">
        <v>225</v>
      </c>
      <c r="J45" s="34">
        <f>IF(H45&gt;0,H45/D45,0)</f>
        <v>0</v>
      </c>
      <c r="N45" s="1">
        <v>0.86</v>
      </c>
      <c r="O45" s="43">
        <f>+O44*N45</f>
        <v>4615.62</v>
      </c>
      <c r="P45" s="43">
        <f>+P44*N45</f>
        <v>4969.9399999999996</v>
      </c>
      <c r="S45" s="46">
        <f>+R44*N46</f>
        <v>780.22</v>
      </c>
      <c r="T45" s="46">
        <f>+S45/4</f>
        <v>195.05500000000001</v>
      </c>
    </row>
    <row r="46" spans="1:31" ht="27" customHeight="1" x14ac:dyDescent="0.25">
      <c r="A46" s="23" t="s">
        <v>226</v>
      </c>
      <c r="B46" s="25" t="s">
        <v>225</v>
      </c>
      <c r="C46" s="25" t="s">
        <v>225</v>
      </c>
      <c r="D46" s="26">
        <v>13018439</v>
      </c>
      <c r="E46" s="26" t="s">
        <v>225</v>
      </c>
      <c r="F46" s="27" t="s">
        <v>225</v>
      </c>
      <c r="G46" s="27" t="s">
        <v>225</v>
      </c>
      <c r="H46" s="26">
        <v>7767400.7400000002</v>
      </c>
      <c r="I46" s="33" t="s">
        <v>225</v>
      </c>
      <c r="J46" s="34">
        <f>IF(H46&gt;0,H46/D46,0)</f>
        <v>0.59664609097911048</v>
      </c>
      <c r="N46" s="1">
        <v>0.14000000000000001</v>
      </c>
      <c r="O46" s="43">
        <f>+O44*N46</f>
        <v>751.38000000000011</v>
      </c>
      <c r="P46" s="43">
        <f>+P44*N46</f>
        <v>809.06000000000006</v>
      </c>
      <c r="T46" s="46">
        <f>SUM(T44:T45)</f>
        <v>1393.25</v>
      </c>
    </row>
    <row r="47" spans="1:31" ht="37.5" customHeight="1" x14ac:dyDescent="0.25">
      <c r="A47" s="23" t="s">
        <v>227</v>
      </c>
      <c r="B47" s="25" t="s">
        <v>225</v>
      </c>
      <c r="C47" s="25" t="s">
        <v>225</v>
      </c>
      <c r="D47" s="26">
        <v>573019</v>
      </c>
      <c r="E47" s="26" t="s">
        <v>225</v>
      </c>
      <c r="F47" s="27" t="s">
        <v>225</v>
      </c>
      <c r="G47" s="27" t="s">
        <v>225</v>
      </c>
      <c r="H47" s="47">
        <v>75000</v>
      </c>
      <c r="I47" s="33" t="s">
        <v>225</v>
      </c>
      <c r="J47" s="34">
        <f>IF(H47&gt;0,H47/D47,0)</f>
        <v>0.13088571234112656</v>
      </c>
      <c r="O47" s="43"/>
      <c r="P47" s="43"/>
      <c r="T47" s="1">
        <f>+T46*4</f>
        <v>5573</v>
      </c>
    </row>
    <row r="48" spans="1:31" s="8" customFormat="1" ht="3" customHeight="1" x14ac:dyDescent="0.25">
      <c r="A48" s="18"/>
      <c r="J48" s="19"/>
    </row>
    <row r="49" spans="1:10" ht="15.75" customHeight="1" x14ac:dyDescent="0.25">
      <c r="A49" s="96" t="s">
        <v>192</v>
      </c>
      <c r="B49" s="97"/>
      <c r="C49" s="97"/>
      <c r="D49" s="97"/>
      <c r="E49" s="97"/>
      <c r="F49" s="97"/>
      <c r="G49" s="97"/>
      <c r="H49" s="97"/>
      <c r="I49" s="97"/>
      <c r="J49" s="98"/>
    </row>
    <row r="50" spans="1:10" customFormat="1" ht="3" customHeight="1" x14ac:dyDescent="0.25">
      <c r="A50" s="20"/>
      <c r="J50" s="22"/>
    </row>
    <row r="51" spans="1:10" customFormat="1" ht="15.75" x14ac:dyDescent="0.25">
      <c r="A51" s="112" t="s">
        <v>193</v>
      </c>
      <c r="B51" s="113"/>
      <c r="C51" s="113"/>
      <c r="D51" s="113"/>
      <c r="E51" s="113"/>
      <c r="F51" s="113"/>
      <c r="G51" s="113"/>
      <c r="H51" s="113"/>
      <c r="I51" s="113"/>
      <c r="J51" s="114"/>
    </row>
    <row r="52" spans="1:10" customFormat="1" ht="3" customHeight="1" x14ac:dyDescent="0.25">
      <c r="A52" s="20"/>
      <c r="J52" s="22"/>
    </row>
    <row r="53" spans="1:10" ht="36" customHeight="1" x14ac:dyDescent="0.25">
      <c r="A53" s="21" t="s">
        <v>194</v>
      </c>
      <c r="B53" s="94" t="s">
        <v>215</v>
      </c>
      <c r="C53" s="94"/>
      <c r="D53" s="94"/>
      <c r="E53" s="94"/>
      <c r="F53" s="94"/>
      <c r="G53" s="94"/>
      <c r="H53" s="94"/>
      <c r="I53" s="94"/>
      <c r="J53" s="95"/>
    </row>
    <row r="54" spans="1:10" ht="36" customHeight="1" x14ac:dyDescent="0.25">
      <c r="A54" s="21" t="s">
        <v>195</v>
      </c>
      <c r="B54" s="94" t="s">
        <v>222</v>
      </c>
      <c r="C54" s="94"/>
      <c r="D54" s="94"/>
      <c r="E54" s="94"/>
      <c r="F54" s="94"/>
      <c r="G54" s="94"/>
      <c r="H54" s="94"/>
      <c r="I54" s="94"/>
      <c r="J54" s="95"/>
    </row>
    <row r="55" spans="1:10" ht="119.25" customHeight="1" x14ac:dyDescent="0.25">
      <c r="A55" s="21" t="s">
        <v>35</v>
      </c>
      <c r="B55" s="94" t="s">
        <v>234</v>
      </c>
      <c r="C55" s="94"/>
      <c r="D55" s="94"/>
      <c r="E55" s="94"/>
      <c r="F55" s="94"/>
      <c r="G55" s="94"/>
      <c r="H55" s="94"/>
      <c r="I55" s="94"/>
      <c r="J55" s="95"/>
    </row>
    <row r="56" spans="1:10" ht="83.25" customHeight="1" x14ac:dyDescent="0.25">
      <c r="A56" s="21" t="s">
        <v>22</v>
      </c>
      <c r="B56" s="94" t="s">
        <v>203</v>
      </c>
      <c r="C56" s="94"/>
      <c r="D56" s="94"/>
      <c r="E56" s="94"/>
      <c r="F56" s="94"/>
      <c r="G56" s="94"/>
      <c r="H56" s="94"/>
      <c r="I56" s="94"/>
      <c r="J56" s="95"/>
    </row>
    <row r="57" spans="1:10" s="8" customFormat="1" ht="3" customHeight="1" x14ac:dyDescent="0.25">
      <c r="A57" s="18"/>
      <c r="J57" s="19"/>
    </row>
    <row r="58" spans="1:10" ht="36" customHeight="1" x14ac:dyDescent="0.25">
      <c r="A58" s="21" t="s">
        <v>194</v>
      </c>
      <c r="B58" s="94" t="s">
        <v>216</v>
      </c>
      <c r="C58" s="94"/>
      <c r="D58" s="94"/>
      <c r="E58" s="94"/>
      <c r="F58" s="94"/>
      <c r="G58" s="94"/>
      <c r="H58" s="94"/>
      <c r="I58" s="94"/>
      <c r="J58" s="95"/>
    </row>
    <row r="59" spans="1:10" ht="36" customHeight="1" x14ac:dyDescent="0.25">
      <c r="A59" s="21" t="s">
        <v>195</v>
      </c>
      <c r="B59" s="94" t="s">
        <v>223</v>
      </c>
      <c r="C59" s="94"/>
      <c r="D59" s="94"/>
      <c r="E59" s="94"/>
      <c r="F59" s="94"/>
      <c r="G59" s="94"/>
      <c r="H59" s="94"/>
      <c r="I59" s="94"/>
      <c r="J59" s="95"/>
    </row>
    <row r="60" spans="1:10" ht="125.25" customHeight="1" x14ac:dyDescent="0.25">
      <c r="A60" s="21" t="s">
        <v>35</v>
      </c>
      <c r="B60" s="94" t="s">
        <v>233</v>
      </c>
      <c r="C60" s="94"/>
      <c r="D60" s="94"/>
      <c r="E60" s="94"/>
      <c r="F60" s="94"/>
      <c r="G60" s="94"/>
      <c r="H60" s="94"/>
      <c r="I60" s="94"/>
      <c r="J60" s="95"/>
    </row>
    <row r="61" spans="1:10" ht="83.25" customHeight="1" x14ac:dyDescent="0.25">
      <c r="A61" s="21" t="s">
        <v>22</v>
      </c>
      <c r="B61" s="94" t="s">
        <v>203</v>
      </c>
      <c r="C61" s="94"/>
      <c r="D61" s="94"/>
      <c r="E61" s="94"/>
      <c r="F61" s="94"/>
      <c r="G61" s="94"/>
      <c r="H61" s="94"/>
      <c r="I61" s="94"/>
      <c r="J61" s="95"/>
    </row>
    <row r="62" spans="1:10" ht="15.75" customHeight="1" x14ac:dyDescent="0.25">
      <c r="A62" s="96" t="s">
        <v>196</v>
      </c>
      <c r="B62" s="97"/>
      <c r="C62" s="97"/>
      <c r="D62" s="97"/>
      <c r="E62" s="97"/>
      <c r="F62" s="97"/>
      <c r="G62" s="97"/>
      <c r="H62" s="97"/>
      <c r="I62" s="97"/>
      <c r="J62" s="98"/>
    </row>
    <row r="63" spans="1:10" s="8" customFormat="1" ht="3" customHeight="1" x14ac:dyDescent="0.25">
      <c r="A63" s="20"/>
      <c r="B63"/>
      <c r="C63"/>
      <c r="D63"/>
      <c r="E63"/>
      <c r="F63"/>
      <c r="G63"/>
      <c r="H63"/>
      <c r="I63"/>
      <c r="J63" s="22"/>
    </row>
    <row r="64" spans="1:10" customFormat="1" ht="33" customHeight="1" x14ac:dyDescent="0.25">
      <c r="A64" s="99" t="s">
        <v>198</v>
      </c>
      <c r="B64" s="100"/>
      <c r="C64" s="100"/>
      <c r="D64" s="100"/>
      <c r="E64" s="100"/>
      <c r="F64" s="100"/>
      <c r="G64" s="100"/>
      <c r="H64" s="100"/>
      <c r="I64" s="100"/>
      <c r="J64" s="101"/>
    </row>
    <row r="65" spans="1:10" s="8" customFormat="1" ht="3" customHeight="1" x14ac:dyDescent="0.25">
      <c r="A65" s="18"/>
      <c r="J65" s="19"/>
    </row>
    <row r="66" spans="1:10" ht="80.25" customHeight="1" x14ac:dyDescent="0.25">
      <c r="A66" s="102" t="s">
        <v>199</v>
      </c>
      <c r="B66" s="103"/>
      <c r="C66" s="103"/>
      <c r="D66" s="103"/>
      <c r="E66" s="103"/>
      <c r="F66" s="103"/>
      <c r="G66" s="103"/>
      <c r="H66" s="103"/>
      <c r="I66" s="103"/>
      <c r="J66" s="104"/>
    </row>
    <row r="67" spans="1:10" ht="14.25" customHeight="1" x14ac:dyDescent="0.25">
      <c r="A67" s="105" t="s">
        <v>197</v>
      </c>
      <c r="B67" s="105"/>
      <c r="C67" s="105"/>
      <c r="D67" s="105"/>
      <c r="E67" s="105"/>
      <c r="F67" s="105"/>
      <c r="G67" s="105"/>
      <c r="H67" s="105"/>
      <c r="I67" s="105"/>
      <c r="J67" s="105"/>
    </row>
    <row r="68" spans="1:10" x14ac:dyDescent="0.25">
      <c r="A68" s="38" t="s">
        <v>207</v>
      </c>
    </row>
  </sheetData>
  <sheetProtection selectLockedCells="1" selectUnlockedCells="1"/>
  <mergeCells count="49">
    <mergeCell ref="A4:J4"/>
    <mergeCell ref="B1:J3"/>
    <mergeCell ref="B30:J30"/>
    <mergeCell ref="C20:J20"/>
    <mergeCell ref="A5:J5"/>
    <mergeCell ref="A6:J6"/>
    <mergeCell ref="A7:J7"/>
    <mergeCell ref="A8:J8"/>
    <mergeCell ref="A9:J9"/>
    <mergeCell ref="A10:J10"/>
    <mergeCell ref="B11:J11"/>
    <mergeCell ref="B13:J13"/>
    <mergeCell ref="B14:J14"/>
    <mergeCell ref="A16:J16"/>
    <mergeCell ref="C18:J18"/>
    <mergeCell ref="C22:J22"/>
    <mergeCell ref="B24:J24"/>
    <mergeCell ref="A26:J26"/>
    <mergeCell ref="B28:J28"/>
    <mergeCell ref="B29:J29"/>
    <mergeCell ref="C41:D41"/>
    <mergeCell ref="E41:F41"/>
    <mergeCell ref="G41:H41"/>
    <mergeCell ref="I41:J41"/>
    <mergeCell ref="A32:J32"/>
    <mergeCell ref="A34:J34"/>
    <mergeCell ref="A36:B36"/>
    <mergeCell ref="I36:J36"/>
    <mergeCell ref="A62:J62"/>
    <mergeCell ref="A64:J64"/>
    <mergeCell ref="A66:J66"/>
    <mergeCell ref="A67:J67"/>
    <mergeCell ref="C36:E36"/>
    <mergeCell ref="C37:E37"/>
    <mergeCell ref="F36:H36"/>
    <mergeCell ref="F37:H37"/>
    <mergeCell ref="A49:J49"/>
    <mergeCell ref="A51:J51"/>
    <mergeCell ref="B53:J53"/>
    <mergeCell ref="B54:J54"/>
    <mergeCell ref="B56:J56"/>
    <mergeCell ref="A37:B37"/>
    <mergeCell ref="I37:J37"/>
    <mergeCell ref="A39:J39"/>
    <mergeCell ref="B55:J55"/>
    <mergeCell ref="B60:J60"/>
    <mergeCell ref="B58:J58"/>
    <mergeCell ref="B59:J59"/>
    <mergeCell ref="B61:J61"/>
  </mergeCells>
  <dataValidations count="16">
    <dataValidation allowBlank="1" showInputMessage="1" showErrorMessage="1" prompt="¿En qué consiste el programa?" sqref="B29:J29" xr:uid="{00000000-0002-0000-0200-000000000000}"/>
    <dataValidation allowBlank="1" showInputMessage="1" showErrorMessage="1" prompt="Monto ejecutado en el trimestre" sqref="H42:H47" xr:uid="{00000000-0002-0000-0200-000001000000}"/>
    <dataValidation allowBlank="1" showInputMessage="1" showErrorMessage="1" prompt="Meta alcanzada en el trimestre" sqref="G42:G47 F45:F47" xr:uid="{00000000-0002-0000-0200-000002000000}"/>
    <dataValidation allowBlank="1" showInputMessage="1" showErrorMessage="1" prompt="Presupuesto del programa" sqref="A37:C37 F37" xr:uid="{00000000-0002-0000-0200-000003000000}"/>
    <dataValidation allowBlank="1" showInputMessage="1" showErrorMessage="1" prompt="Monto presupuestado para el producto" sqref="D42:D47 E43:E47 F42:F44" xr:uid="{00000000-0002-0000-0200-000004000000}"/>
    <dataValidation allowBlank="1" showInputMessage="1" showErrorMessage="1" prompt="Meta anual del indicador" sqref="E42 C42:C47" xr:uid="{00000000-0002-0000-0200-000005000000}"/>
    <dataValidation allowBlank="1" showInputMessage="1" showErrorMessage="1" prompt="Nombre del indicador" sqref="B42:B47" xr:uid="{00000000-0002-0000-0200-000006000000}"/>
    <dataValidation allowBlank="1" showInputMessage="1" showErrorMessage="1" prompt="Nombre de cada producto" sqref="A42:A47" xr:uid="{00000000-0002-0000-0200-000007000000}"/>
    <dataValidation allowBlank="1" showInputMessage="1" showErrorMessage="1" prompt="Oportunidades de mejora identificadas" sqref="A66:J66" xr:uid="{00000000-0002-0000-0200-000008000000}"/>
    <dataValidation allowBlank="1" showInputMessage="1" showErrorMessage="1" prompt="De existir desvío, explicar razones." sqref="B56:J56 B61:J61" xr:uid="{00000000-0002-0000-0200-000009000000}"/>
    <dataValidation allowBlank="1" showInputMessage="1" showErrorMessage="1" prompt="1. Describir lo plasmado en el presupuesto_x000a_2. Describir lo alcanzado en términos financieros y de producción " sqref="B55:J55 B60:J60" xr:uid="{00000000-0002-0000-0200-00000A000000}"/>
    <dataValidation allowBlank="1" showInputMessage="1" showErrorMessage="1" prompt="¿En qué consiste el producto? su objetivo" sqref="B54:J54 B59:J59" xr:uid="{00000000-0002-0000-0200-00000B000000}"/>
    <dataValidation allowBlank="1" showInputMessage="1" showErrorMessage="1" prompt="Nombre del producto" sqref="B53:J53 B58:J58" xr:uid="{00000000-0002-0000-0200-00000C000000}"/>
    <dataValidation allowBlank="1" showInputMessage="1" showErrorMessage="1" prompt="¿A quién va dirigido el programa?, ¿qué característica tiene esta población que requiere ser beneficiada?" sqref="B30:J30" xr:uid="{00000000-0002-0000-0200-00000D000000}"/>
    <dataValidation allowBlank="1" showInputMessage="1" prompt="Nombre del capítulo" sqref="B11:J11" xr:uid="{00000000-0002-0000-0200-00000E000000}"/>
    <dataValidation allowBlank="1" sqref="A11" xr:uid="{00000000-0002-0000-0200-00000F000000}"/>
  </dataValidations>
  <pageMargins left="0.23622047244094491" right="0.23622047244094491" top="0.74803149606299213" bottom="0.74803149606299213" header="0.31496062992125984" footer="0.31496062992125984"/>
  <pageSetup scale="50" orientation="portrait" horizontalDpi="4294967295" verticalDpi="4294967295" r:id="rId1"/>
  <headerFooter alignWithMargins="0"/>
  <rowBreaks count="1" manualBreakCount="1">
    <brk id="37" max="10" man="1"/>
  </rowBreaks>
  <ignoredErrors>
    <ignoredError sqref="J45" formula="1"/>
    <ignoredError sqref="F43:F44 A37 F37"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Código" prompt="Digitar/seleccionar el código del Objetivo Específico actual" xr:uid="{00000000-0002-0000-0200-000010000000}">
          <x14:formula1>
            <xm:f>'Validacion datos'!$D$7:$D$64</xm:f>
          </x14:formula1>
          <xm:sqref>B22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E93"/>
  <sheetViews>
    <sheetView workbookViewId="0">
      <selection activeCell="B1" sqref="B1"/>
    </sheetView>
  </sheetViews>
  <sheetFormatPr baseColWidth="10" defaultColWidth="11.42578125" defaultRowHeight="15" x14ac:dyDescent="0.25"/>
  <cols>
    <col min="1" max="1" width="4" style="9" bestFit="1" customWidth="1"/>
    <col min="2" max="2" width="67.42578125" style="9" customWidth="1"/>
    <col min="3" max="3" width="6" style="9" customWidth="1"/>
    <col min="4" max="4" width="5.140625" style="9" bestFit="1" customWidth="1"/>
    <col min="5" max="5" width="170.5703125" style="9" bestFit="1" customWidth="1"/>
    <col min="6" max="6" width="11.85546875" style="9" bestFit="1" customWidth="1"/>
    <col min="7" max="16384" width="11.42578125" style="9"/>
  </cols>
  <sheetData>
    <row r="1" spans="1:5" x14ac:dyDescent="0.25">
      <c r="A1" s="12"/>
      <c r="B1" s="13" t="s">
        <v>47</v>
      </c>
    </row>
    <row r="2" spans="1:5" x14ac:dyDescent="0.25">
      <c r="A2" s="14">
        <v>1</v>
      </c>
      <c r="B2" s="15" t="s">
        <v>101</v>
      </c>
      <c r="C2"/>
      <c r="D2"/>
      <c r="E2"/>
    </row>
    <row r="3" spans="1:5" x14ac:dyDescent="0.25">
      <c r="A3" s="14">
        <v>2</v>
      </c>
      <c r="B3" s="15" t="s">
        <v>103</v>
      </c>
      <c r="C3"/>
      <c r="D3"/>
      <c r="E3"/>
    </row>
    <row r="4" spans="1:5" x14ac:dyDescent="0.25">
      <c r="A4" s="14">
        <v>3</v>
      </c>
      <c r="B4" s="15" t="s">
        <v>105</v>
      </c>
      <c r="C4"/>
      <c r="D4"/>
      <c r="E4"/>
    </row>
    <row r="5" spans="1:5" x14ac:dyDescent="0.25">
      <c r="A5" s="14">
        <v>4</v>
      </c>
      <c r="B5" s="15" t="s">
        <v>107</v>
      </c>
      <c r="C5"/>
      <c r="D5"/>
      <c r="E5"/>
    </row>
    <row r="7" spans="1:5" x14ac:dyDescent="0.25">
      <c r="A7" s="12"/>
      <c r="B7" s="16" t="s">
        <v>48</v>
      </c>
      <c r="C7" s="10"/>
      <c r="E7" s="10" t="s">
        <v>49</v>
      </c>
    </row>
    <row r="8" spans="1:5" ht="30" x14ac:dyDescent="0.25">
      <c r="A8" s="14">
        <v>1.1000000000000001</v>
      </c>
      <c r="B8" s="15" t="s">
        <v>188</v>
      </c>
      <c r="D8" s="9" t="s">
        <v>52</v>
      </c>
      <c r="E8" s="11" t="s">
        <v>165</v>
      </c>
    </row>
    <row r="9" spans="1:5" ht="30" x14ac:dyDescent="0.25">
      <c r="A9" s="14">
        <v>1.2</v>
      </c>
      <c r="B9" s="15" t="s">
        <v>53</v>
      </c>
      <c r="D9" s="9" t="s">
        <v>54</v>
      </c>
      <c r="E9" s="11" t="s">
        <v>166</v>
      </c>
    </row>
    <row r="10" spans="1:5" ht="30" x14ac:dyDescent="0.25">
      <c r="A10" s="14">
        <v>1.3</v>
      </c>
      <c r="B10" s="15" t="s">
        <v>55</v>
      </c>
      <c r="D10" s="9" t="s">
        <v>56</v>
      </c>
      <c r="E10" s="11" t="s">
        <v>57</v>
      </c>
    </row>
    <row r="11" spans="1:5" ht="30" x14ac:dyDescent="0.25">
      <c r="A11" s="14">
        <v>1.4</v>
      </c>
      <c r="B11" s="15" t="s">
        <v>58</v>
      </c>
      <c r="D11" s="9" t="s">
        <v>59</v>
      </c>
      <c r="E11" s="11" t="s">
        <v>60</v>
      </c>
    </row>
    <row r="12" spans="1:5" ht="30" x14ac:dyDescent="0.25">
      <c r="A12" s="14">
        <v>2.1</v>
      </c>
      <c r="B12" s="15" t="s">
        <v>164</v>
      </c>
      <c r="D12" s="9" t="s">
        <v>61</v>
      </c>
      <c r="E12" s="11" t="s">
        <v>167</v>
      </c>
    </row>
    <row r="13" spans="1:5" ht="30" x14ac:dyDescent="0.25">
      <c r="A13" s="14">
        <v>2.2000000000000002</v>
      </c>
      <c r="B13" s="15" t="s">
        <v>62</v>
      </c>
      <c r="D13" s="9" t="s">
        <v>63</v>
      </c>
      <c r="E13" s="11" t="s">
        <v>168</v>
      </c>
    </row>
    <row r="14" spans="1:5" x14ac:dyDescent="0.25">
      <c r="A14" s="14">
        <v>2.2999999999999998</v>
      </c>
      <c r="B14" s="15" t="s">
        <v>64</v>
      </c>
      <c r="D14" s="9" t="s">
        <v>65</v>
      </c>
      <c r="E14" s="11" t="s">
        <v>169</v>
      </c>
    </row>
    <row r="15" spans="1:5" x14ac:dyDescent="0.25">
      <c r="A15" s="14">
        <v>2.4</v>
      </c>
      <c r="B15" s="15" t="s">
        <v>66</v>
      </c>
      <c r="D15" s="9" t="s">
        <v>67</v>
      </c>
      <c r="E15" s="11" t="s">
        <v>68</v>
      </c>
    </row>
    <row r="16" spans="1:5" ht="30" x14ac:dyDescent="0.25">
      <c r="A16" s="14">
        <v>2.5</v>
      </c>
      <c r="B16" s="15" t="s">
        <v>69</v>
      </c>
      <c r="D16" s="9" t="s">
        <v>70</v>
      </c>
      <c r="E16" s="11" t="s">
        <v>170</v>
      </c>
    </row>
    <row r="17" spans="1:5" x14ac:dyDescent="0.25">
      <c r="A17" s="14">
        <v>2.6</v>
      </c>
      <c r="B17" s="15" t="s">
        <v>71</v>
      </c>
      <c r="D17" s="9" t="s">
        <v>72</v>
      </c>
      <c r="E17" s="11" t="s">
        <v>73</v>
      </c>
    </row>
    <row r="18" spans="1:5" x14ac:dyDescent="0.25">
      <c r="A18" s="14">
        <v>2.7</v>
      </c>
      <c r="B18" s="15" t="s">
        <v>74</v>
      </c>
      <c r="D18" s="9" t="s">
        <v>75</v>
      </c>
      <c r="E18" s="11" t="s">
        <v>76</v>
      </c>
    </row>
    <row r="19" spans="1:5" ht="52.5" customHeight="1" x14ac:dyDescent="0.25">
      <c r="A19" s="14">
        <v>3.1</v>
      </c>
      <c r="B19" s="15" t="s">
        <v>77</v>
      </c>
      <c r="D19" s="9" t="s">
        <v>78</v>
      </c>
      <c r="E19" s="11" t="s">
        <v>79</v>
      </c>
    </row>
    <row r="20" spans="1:5" x14ac:dyDescent="0.25">
      <c r="A20" s="14">
        <v>3.2</v>
      </c>
      <c r="B20" s="15" t="s">
        <v>80</v>
      </c>
      <c r="D20" s="9" t="s">
        <v>81</v>
      </c>
      <c r="E20" s="11" t="s">
        <v>82</v>
      </c>
    </row>
    <row r="21" spans="1:5" ht="30" x14ac:dyDescent="0.25">
      <c r="A21" s="14">
        <v>3.3</v>
      </c>
      <c r="B21" s="15" t="s">
        <v>83</v>
      </c>
      <c r="D21" s="9" t="s">
        <v>84</v>
      </c>
      <c r="E21" s="11" t="s">
        <v>85</v>
      </c>
    </row>
    <row r="22" spans="1:5" x14ac:dyDescent="0.25">
      <c r="A22" s="14">
        <v>3.4</v>
      </c>
      <c r="B22" s="15" t="s">
        <v>86</v>
      </c>
      <c r="D22" s="9" t="s">
        <v>87</v>
      </c>
      <c r="E22" s="11" t="s">
        <v>88</v>
      </c>
    </row>
    <row r="23" spans="1:5" ht="45" x14ac:dyDescent="0.25">
      <c r="A23" s="14">
        <v>3.5</v>
      </c>
      <c r="B23" s="15" t="s">
        <v>163</v>
      </c>
      <c r="D23" s="9" t="s">
        <v>89</v>
      </c>
      <c r="E23" s="11" t="s">
        <v>90</v>
      </c>
    </row>
    <row r="24" spans="1:5" x14ac:dyDescent="0.25">
      <c r="A24" s="14">
        <v>4.0999999999999996</v>
      </c>
      <c r="B24" s="15" t="s">
        <v>91</v>
      </c>
      <c r="D24" s="9" t="s">
        <v>92</v>
      </c>
      <c r="E24" s="11" t="s">
        <v>93</v>
      </c>
    </row>
    <row r="25" spans="1:5" ht="30" x14ac:dyDescent="0.25">
      <c r="A25" s="14">
        <v>4.2</v>
      </c>
      <c r="B25" s="15" t="s">
        <v>94</v>
      </c>
      <c r="D25" s="9" t="s">
        <v>95</v>
      </c>
      <c r="E25" s="11" t="s">
        <v>171</v>
      </c>
    </row>
    <row r="26" spans="1:5" x14ac:dyDescent="0.25">
      <c r="A26" s="14">
        <v>4.3</v>
      </c>
      <c r="B26" s="15" t="s">
        <v>162</v>
      </c>
      <c r="D26" s="9" t="s">
        <v>96</v>
      </c>
      <c r="E26" s="11" t="s">
        <v>97</v>
      </c>
    </row>
    <row r="27" spans="1:5" x14ac:dyDescent="0.25">
      <c r="D27" s="9" t="s">
        <v>98</v>
      </c>
      <c r="E27" s="11" t="s">
        <v>99</v>
      </c>
    </row>
    <row r="28" spans="1:5" x14ac:dyDescent="0.25">
      <c r="D28" s="9" t="s">
        <v>100</v>
      </c>
      <c r="E28" s="11" t="s">
        <v>172</v>
      </c>
    </row>
    <row r="29" spans="1:5" x14ac:dyDescent="0.25">
      <c r="D29" s="9" t="s">
        <v>102</v>
      </c>
      <c r="E29" s="11" t="s">
        <v>173</v>
      </c>
    </row>
    <row r="30" spans="1:5" x14ac:dyDescent="0.25">
      <c r="D30" s="9" t="s">
        <v>104</v>
      </c>
      <c r="E30" s="11" t="s">
        <v>174</v>
      </c>
    </row>
    <row r="31" spans="1:5" x14ac:dyDescent="0.25">
      <c r="D31" s="9" t="s">
        <v>106</v>
      </c>
      <c r="E31" s="11" t="s">
        <v>175</v>
      </c>
    </row>
    <row r="32" spans="1:5" x14ac:dyDescent="0.25">
      <c r="D32" s="9" t="s">
        <v>108</v>
      </c>
      <c r="E32" s="11" t="s">
        <v>109</v>
      </c>
    </row>
    <row r="33" spans="1:5" ht="30" x14ac:dyDescent="0.25">
      <c r="A33"/>
      <c r="B33"/>
      <c r="D33" s="9" t="s">
        <v>110</v>
      </c>
      <c r="E33" s="11" t="s">
        <v>176</v>
      </c>
    </row>
    <row r="34" spans="1:5" x14ac:dyDescent="0.25">
      <c r="A34"/>
      <c r="B34"/>
      <c r="D34" s="9" t="s">
        <v>111</v>
      </c>
      <c r="E34" s="11" t="s">
        <v>112</v>
      </c>
    </row>
    <row r="35" spans="1:5" ht="30" x14ac:dyDescent="0.25">
      <c r="A35"/>
      <c r="B35"/>
      <c r="D35" s="9" t="s">
        <v>113</v>
      </c>
      <c r="E35" s="11" t="s">
        <v>114</v>
      </c>
    </row>
    <row r="36" spans="1:5" x14ac:dyDescent="0.25">
      <c r="A36"/>
      <c r="B36"/>
      <c r="D36" s="9" t="s">
        <v>115</v>
      </c>
      <c r="E36" s="11" t="s">
        <v>116</v>
      </c>
    </row>
    <row r="37" spans="1:5" x14ac:dyDescent="0.25">
      <c r="A37"/>
      <c r="B37"/>
      <c r="D37" s="9" t="s">
        <v>117</v>
      </c>
      <c r="E37" s="11" t="s">
        <v>118</v>
      </c>
    </row>
    <row r="38" spans="1:5" ht="15" customHeight="1" x14ac:dyDescent="0.25">
      <c r="A38"/>
      <c r="B38"/>
      <c r="D38" s="9" t="s">
        <v>119</v>
      </c>
      <c r="E38" s="11" t="s">
        <v>177</v>
      </c>
    </row>
    <row r="39" spans="1:5" ht="30" x14ac:dyDescent="0.25">
      <c r="A39"/>
      <c r="B39"/>
      <c r="D39" s="9" t="s">
        <v>120</v>
      </c>
      <c r="E39" s="11" t="s">
        <v>178</v>
      </c>
    </row>
    <row r="40" spans="1:5" x14ac:dyDescent="0.25">
      <c r="A40"/>
      <c r="B40"/>
      <c r="D40" s="9" t="s">
        <v>121</v>
      </c>
      <c r="E40" s="11" t="s">
        <v>179</v>
      </c>
    </row>
    <row r="41" spans="1:5" x14ac:dyDescent="0.25">
      <c r="A41"/>
      <c r="B41"/>
      <c r="D41" s="9" t="s">
        <v>122</v>
      </c>
      <c r="E41" s="11" t="s">
        <v>180</v>
      </c>
    </row>
    <row r="42" spans="1:5" x14ac:dyDescent="0.25">
      <c r="A42"/>
      <c r="B42"/>
      <c r="D42" s="9" t="s">
        <v>123</v>
      </c>
      <c r="E42" s="11" t="s">
        <v>124</v>
      </c>
    </row>
    <row r="43" spans="1:5" ht="15" customHeight="1" x14ac:dyDescent="0.25">
      <c r="A43"/>
      <c r="B43"/>
      <c r="D43" s="9" t="s">
        <v>125</v>
      </c>
      <c r="E43" s="11" t="s">
        <v>126</v>
      </c>
    </row>
    <row r="44" spans="1:5" x14ac:dyDescent="0.25">
      <c r="A44"/>
      <c r="B44"/>
      <c r="D44" s="9" t="s">
        <v>127</v>
      </c>
      <c r="E44" s="11" t="s">
        <v>128</v>
      </c>
    </row>
    <row r="45" spans="1:5" x14ac:dyDescent="0.25">
      <c r="A45"/>
      <c r="B45"/>
      <c r="D45" s="9" t="s">
        <v>129</v>
      </c>
      <c r="E45" s="11" t="s">
        <v>130</v>
      </c>
    </row>
    <row r="46" spans="1:5" ht="30" x14ac:dyDescent="0.25">
      <c r="A46"/>
      <c r="B46"/>
      <c r="D46" s="9" t="s">
        <v>131</v>
      </c>
      <c r="E46" s="11" t="s">
        <v>181</v>
      </c>
    </row>
    <row r="47" spans="1:5" x14ac:dyDescent="0.25">
      <c r="A47"/>
      <c r="B47"/>
      <c r="D47" s="9" t="s">
        <v>132</v>
      </c>
      <c r="E47" s="11" t="s">
        <v>133</v>
      </c>
    </row>
    <row r="48" spans="1:5" ht="30" x14ac:dyDescent="0.25">
      <c r="A48"/>
      <c r="B48"/>
      <c r="D48" s="9" t="s">
        <v>134</v>
      </c>
      <c r="E48" s="11" t="s">
        <v>135</v>
      </c>
    </row>
    <row r="49" spans="1:5" x14ac:dyDescent="0.25">
      <c r="A49"/>
      <c r="B49"/>
      <c r="D49" s="9" t="s">
        <v>136</v>
      </c>
      <c r="E49" s="11" t="s">
        <v>182</v>
      </c>
    </row>
    <row r="50" spans="1:5" x14ac:dyDescent="0.25">
      <c r="A50"/>
      <c r="B50"/>
      <c r="D50" s="9" t="s">
        <v>137</v>
      </c>
      <c r="E50" s="11" t="s">
        <v>138</v>
      </c>
    </row>
    <row r="51" spans="1:5" ht="30" x14ac:dyDescent="0.25">
      <c r="A51"/>
      <c r="B51"/>
      <c r="D51" s="9" t="s">
        <v>139</v>
      </c>
      <c r="E51" s="11" t="s">
        <v>183</v>
      </c>
    </row>
    <row r="52" spans="1:5" x14ac:dyDescent="0.25">
      <c r="A52"/>
      <c r="B52"/>
      <c r="D52" s="9" t="s">
        <v>140</v>
      </c>
      <c r="E52" s="11" t="s">
        <v>141</v>
      </c>
    </row>
    <row r="53" spans="1:5" ht="15" customHeight="1" x14ac:dyDescent="0.25">
      <c r="A53"/>
      <c r="B53"/>
      <c r="D53" s="9" t="s">
        <v>142</v>
      </c>
      <c r="E53" s="11" t="s">
        <v>143</v>
      </c>
    </row>
    <row r="54" spans="1:5" ht="30" x14ac:dyDescent="0.25">
      <c r="A54"/>
      <c r="B54"/>
      <c r="D54" s="9" t="s">
        <v>144</v>
      </c>
      <c r="E54" s="11" t="s">
        <v>145</v>
      </c>
    </row>
    <row r="55" spans="1:5" ht="30" x14ac:dyDescent="0.25">
      <c r="A55"/>
      <c r="B55"/>
      <c r="D55" s="9" t="s">
        <v>146</v>
      </c>
      <c r="E55" s="11" t="s">
        <v>147</v>
      </c>
    </row>
    <row r="56" spans="1:5" ht="30" x14ac:dyDescent="0.25">
      <c r="A56"/>
      <c r="B56"/>
      <c r="D56" s="9" t="s">
        <v>148</v>
      </c>
      <c r="E56" s="11" t="s">
        <v>149</v>
      </c>
    </row>
    <row r="57" spans="1:5" x14ac:dyDescent="0.25">
      <c r="A57"/>
      <c r="B57"/>
      <c r="D57" s="9" t="s">
        <v>150</v>
      </c>
      <c r="E57" s="11" t="s">
        <v>184</v>
      </c>
    </row>
    <row r="58" spans="1:5" x14ac:dyDescent="0.25">
      <c r="A58"/>
      <c r="B58"/>
      <c r="D58" s="9" t="s">
        <v>151</v>
      </c>
      <c r="E58" s="11" t="s">
        <v>152</v>
      </c>
    </row>
    <row r="59" spans="1:5" x14ac:dyDescent="0.25">
      <c r="A59"/>
      <c r="B59"/>
      <c r="D59" s="9" t="s">
        <v>153</v>
      </c>
      <c r="E59" s="11" t="s">
        <v>154</v>
      </c>
    </row>
    <row r="60" spans="1:5" x14ac:dyDescent="0.25">
      <c r="A60"/>
      <c r="B60"/>
      <c r="D60" s="9" t="s">
        <v>155</v>
      </c>
      <c r="E60" s="11" t="s">
        <v>185</v>
      </c>
    </row>
    <row r="61" spans="1:5" x14ac:dyDescent="0.25">
      <c r="A61"/>
      <c r="B61"/>
      <c r="D61" s="9" t="s">
        <v>156</v>
      </c>
      <c r="E61" s="11" t="s">
        <v>186</v>
      </c>
    </row>
    <row r="62" spans="1:5" x14ac:dyDescent="0.25">
      <c r="A62"/>
      <c r="B62"/>
      <c r="D62" s="9" t="s">
        <v>157</v>
      </c>
      <c r="E62" s="11" t="s">
        <v>158</v>
      </c>
    </row>
    <row r="63" spans="1:5" ht="30" x14ac:dyDescent="0.25">
      <c r="A63"/>
      <c r="B63"/>
      <c r="D63" s="9" t="s">
        <v>159</v>
      </c>
      <c r="E63" s="11" t="s">
        <v>187</v>
      </c>
    </row>
    <row r="64" spans="1:5" x14ac:dyDescent="0.25">
      <c r="A64"/>
      <c r="B64"/>
      <c r="D64" s="9" t="s">
        <v>160</v>
      </c>
      <c r="E64" s="11" t="s">
        <v>161</v>
      </c>
    </row>
    <row r="65" spans="1:2" x14ac:dyDescent="0.25">
      <c r="A65"/>
      <c r="B65"/>
    </row>
    <row r="66" spans="1:2" x14ac:dyDescent="0.25">
      <c r="A66"/>
      <c r="B66"/>
    </row>
    <row r="67" spans="1:2" x14ac:dyDescent="0.25">
      <c r="A67"/>
      <c r="B67"/>
    </row>
    <row r="68" spans="1:2" x14ac:dyDescent="0.25">
      <c r="A68"/>
      <c r="B68"/>
    </row>
    <row r="69" spans="1:2" x14ac:dyDescent="0.25">
      <c r="A69"/>
      <c r="B69"/>
    </row>
    <row r="70" spans="1:2" x14ac:dyDescent="0.25">
      <c r="A70"/>
      <c r="B70"/>
    </row>
    <row r="71" spans="1:2" x14ac:dyDescent="0.25">
      <c r="A71"/>
      <c r="B71"/>
    </row>
    <row r="72" spans="1:2" x14ac:dyDescent="0.25">
      <c r="A72"/>
      <c r="B72"/>
    </row>
    <row r="73" spans="1:2" x14ac:dyDescent="0.25">
      <c r="A73"/>
      <c r="B73"/>
    </row>
    <row r="74" spans="1:2" x14ac:dyDescent="0.25">
      <c r="A74"/>
      <c r="B74"/>
    </row>
    <row r="75" spans="1:2" x14ac:dyDescent="0.25">
      <c r="A75"/>
      <c r="B75"/>
    </row>
    <row r="76" spans="1:2" x14ac:dyDescent="0.25">
      <c r="A76"/>
      <c r="B76"/>
    </row>
    <row r="77" spans="1:2" x14ac:dyDescent="0.25">
      <c r="A77"/>
      <c r="B77"/>
    </row>
    <row r="78" spans="1:2" x14ac:dyDescent="0.25">
      <c r="A78"/>
      <c r="B78"/>
    </row>
    <row r="79" spans="1:2" x14ac:dyDescent="0.25">
      <c r="A79"/>
      <c r="B79"/>
    </row>
    <row r="80" spans="1:2" x14ac:dyDescent="0.25">
      <c r="A80"/>
      <c r="B80"/>
    </row>
    <row r="81" spans="1:2" x14ac:dyDescent="0.25">
      <c r="A81"/>
      <c r="B81"/>
    </row>
    <row r="82" spans="1:2" x14ac:dyDescent="0.25">
      <c r="A82"/>
      <c r="B82"/>
    </row>
    <row r="83" spans="1:2" x14ac:dyDescent="0.25">
      <c r="A83"/>
      <c r="B83"/>
    </row>
    <row r="84" spans="1:2" x14ac:dyDescent="0.25">
      <c r="A84"/>
      <c r="B84"/>
    </row>
    <row r="85" spans="1:2" x14ac:dyDescent="0.25">
      <c r="A85"/>
      <c r="B85"/>
    </row>
    <row r="86" spans="1:2" x14ac:dyDescent="0.25">
      <c r="A86"/>
      <c r="B86"/>
    </row>
    <row r="87" spans="1:2" x14ac:dyDescent="0.25">
      <c r="A87"/>
      <c r="B87"/>
    </row>
    <row r="88" spans="1:2" x14ac:dyDescent="0.25">
      <c r="A88"/>
      <c r="B88"/>
    </row>
    <row r="89" spans="1:2" x14ac:dyDescent="0.25">
      <c r="A89"/>
      <c r="B89"/>
    </row>
    <row r="90" spans="1:2" x14ac:dyDescent="0.25">
      <c r="A90"/>
      <c r="B90"/>
    </row>
    <row r="91" spans="1:2" x14ac:dyDescent="0.25">
      <c r="A91"/>
      <c r="B91"/>
    </row>
    <row r="92" spans="1:2" x14ac:dyDescent="0.25">
      <c r="A92"/>
      <c r="B92"/>
    </row>
    <row r="93" spans="1:2" x14ac:dyDescent="0.25">
      <c r="A93"/>
      <c r="B9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5175</vt:lpstr>
      <vt:lpstr>Formulario (Programación)</vt:lpstr>
      <vt:lpstr>Validacion datos</vt:lpstr>
      <vt:lpstr>'Formulario (Programación)'!Área_de_impresión</vt:lpstr>
      <vt:lpstr>'Formulario (Programación)'!Títulos_a_imprimir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MANUEL ANTONIO GUZMAN CUEVAS</cp:lastModifiedBy>
  <cp:lastPrinted>2026-01-20T16:13:50Z</cp:lastPrinted>
  <dcterms:created xsi:type="dcterms:W3CDTF">2018-02-28T12:31:13Z</dcterms:created>
  <dcterms:modified xsi:type="dcterms:W3CDTF">2026-01-20T16:14:08Z</dcterms:modified>
</cp:coreProperties>
</file>