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Enero\"/>
    </mc:Choice>
  </mc:AlternateContent>
  <xr:revisionPtr revIDLastSave="0" documentId="13_ncr:1_{008ED9DD-8ABB-4830-B0C3-79AD2EFE01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. Aprobado-Ejec OAI (2)" sheetId="2" r:id="rId1"/>
  </sheets>
  <definedNames>
    <definedName name="_xlnm.Print_Area" localSheetId="0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R10" i="2" s="1"/>
  <c r="G10" i="2"/>
  <c r="H10" i="2"/>
  <c r="I10" i="2"/>
  <c r="J10" i="2"/>
  <c r="K10" i="2"/>
  <c r="L10" i="2"/>
  <c r="M10" i="2"/>
  <c r="N10" i="2"/>
  <c r="O10" i="2"/>
  <c r="P10" i="2"/>
  <c r="Q10" i="2"/>
  <c r="R11" i="2"/>
  <c r="R12" i="2"/>
  <c r="R13" i="2"/>
  <c r="R14" i="2"/>
  <c r="R15" i="2"/>
  <c r="D16" i="2"/>
  <c r="E16" i="2"/>
  <c r="F16" i="2"/>
  <c r="R16" i="2" s="1"/>
  <c r="G16" i="2"/>
  <c r="H16" i="2"/>
  <c r="I16" i="2"/>
  <c r="J16" i="2"/>
  <c r="K16" i="2"/>
  <c r="L16" i="2"/>
  <c r="M16" i="2"/>
  <c r="N16" i="2"/>
  <c r="O16" i="2"/>
  <c r="P16" i="2"/>
  <c r="Q16" i="2"/>
  <c r="R17" i="2"/>
  <c r="R18" i="2"/>
  <c r="R19" i="2"/>
  <c r="R20" i="2"/>
  <c r="R21" i="2"/>
  <c r="R22" i="2"/>
  <c r="R23" i="2"/>
  <c r="R24" i="2"/>
  <c r="R25" i="2"/>
  <c r="D26" i="2"/>
  <c r="E26" i="2"/>
  <c r="F26" i="2"/>
  <c r="R26" i="2" s="1"/>
  <c r="H26" i="2"/>
  <c r="I26" i="2"/>
  <c r="J26" i="2"/>
  <c r="K26" i="2"/>
  <c r="L26" i="2"/>
  <c r="M26" i="2"/>
  <c r="N26" i="2"/>
  <c r="O26" i="2"/>
  <c r="P26" i="2"/>
  <c r="Q26" i="2"/>
  <c r="R27" i="2"/>
  <c r="R28" i="2"/>
  <c r="R29" i="2"/>
  <c r="R30" i="2"/>
  <c r="R31" i="2"/>
  <c r="R32" i="2"/>
  <c r="R33" i="2"/>
  <c r="R34" i="2"/>
  <c r="R35" i="2"/>
  <c r="D36" i="2"/>
  <c r="E36" i="2"/>
  <c r="F36" i="2"/>
  <c r="H36" i="2"/>
  <c r="I36" i="2"/>
  <c r="J36" i="2"/>
  <c r="K36" i="2"/>
  <c r="R36" i="2" s="1"/>
  <c r="L36" i="2"/>
  <c r="M36" i="2"/>
  <c r="N36" i="2"/>
  <c r="O36" i="2"/>
  <c r="P36" i="2"/>
  <c r="Q36" i="2"/>
  <c r="R37" i="2"/>
  <c r="R38" i="2"/>
  <c r="R39" i="2"/>
  <c r="R43" i="2"/>
  <c r="R44" i="2"/>
  <c r="R45" i="2"/>
  <c r="R46" i="2"/>
  <c r="R47" i="2"/>
  <c r="R48" i="2"/>
  <c r="R51" i="2"/>
  <c r="D52" i="2"/>
  <c r="E52" i="2"/>
  <c r="F52" i="2"/>
  <c r="G52" i="2"/>
  <c r="H52" i="2"/>
  <c r="I52" i="2"/>
  <c r="J52" i="2"/>
  <c r="K52" i="2"/>
  <c r="R52" i="2" s="1"/>
  <c r="L52" i="2"/>
  <c r="M52" i="2"/>
  <c r="N52" i="2"/>
  <c r="O52" i="2"/>
  <c r="P52" i="2"/>
  <c r="Q52" i="2"/>
  <c r="R53" i="2"/>
  <c r="R54" i="2"/>
  <c r="R55" i="2"/>
  <c r="R56" i="2"/>
  <c r="R57" i="2"/>
  <c r="R58" i="2"/>
  <c r="R59" i="2"/>
  <c r="R60" i="2"/>
  <c r="R61" i="2"/>
  <c r="D62" i="2"/>
  <c r="E62" i="2"/>
  <c r="F62" i="2"/>
  <c r="R62" i="2" s="1"/>
  <c r="G62" i="2"/>
  <c r="H62" i="2"/>
  <c r="I62" i="2"/>
  <c r="J62" i="2"/>
  <c r="N62" i="2"/>
  <c r="O62" i="2"/>
  <c r="P62" i="2"/>
  <c r="Q62" i="2"/>
  <c r="R63" i="2"/>
  <c r="R64" i="2"/>
  <c r="R65" i="2"/>
  <c r="R66" i="2"/>
  <c r="R67" i="2"/>
  <c r="R68" i="2"/>
  <c r="R69" i="2"/>
  <c r="R70" i="2"/>
  <c r="R71" i="2"/>
  <c r="R72" i="2"/>
  <c r="R73" i="2"/>
  <c r="R74" i="2"/>
  <c r="D75" i="2"/>
  <c r="E75" i="2"/>
  <c r="F75" i="2"/>
  <c r="G75" i="2"/>
  <c r="H75" i="2"/>
  <c r="I75" i="2"/>
  <c r="J75" i="2"/>
  <c r="R75" i="2"/>
  <c r="R76" i="2"/>
  <c r="D78" i="2"/>
  <c r="E78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 l="1"/>
</calcChain>
</file>

<file path=xl/sharedStrings.xml><?xml version="1.0" encoding="utf-8"?>
<sst xmlns="http://schemas.openxmlformats.org/spreadsheetml/2006/main" count="97" uniqueCount="97">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</sst>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/>
    <xf numFmtId="0" fontId="4" fillId="0" borderId="1" xfId="0" applyFont="1" applyBorder="1" applyAlignment="1">
      <alignment vertical="center" wrapText="1"/>
    </xf>
    <xf numFmtId="43" fontId="4" fillId="0" borderId="0" xfId="0" applyNumberFormat="1" applyFont="1"/>
    <xf numFmtId="43" fontId="4" fillId="0" borderId="0" xfId="0" applyNumberFormat="1" applyFont="1" applyAlignment="1">
      <alignment horizontal="center" readingOrder="1"/>
    </xf>
    <xf numFmtId="0" fontId="6" fillId="0" borderId="1" xfId="0" applyFont="1" applyBorder="1" applyAlignment="1">
      <alignment wrapText="1"/>
    </xf>
    <xf numFmtId="164" fontId="3" fillId="0" borderId="0" xfId="0" applyNumberFormat="1" applyFont="1"/>
    <xf numFmtId="43" fontId="4" fillId="0" borderId="0" xfId="1" applyFont="1"/>
    <xf numFmtId="164" fontId="0" fillId="0" borderId="0" xfId="0" applyNumberFormat="1"/>
    <xf numFmtId="164" fontId="7" fillId="2" borderId="0" xfId="1" applyNumberFormat="1" applyFont="1" applyFill="1" applyBorder="1" applyAlignment="1">
      <alignment horizontal="center" readingOrder="1"/>
    </xf>
    <xf numFmtId="164" fontId="7" fillId="2" borderId="2" xfId="1" applyNumberFormat="1" applyFont="1" applyFill="1" applyBorder="1" applyAlignment="1">
      <alignment horizontal="center" readingOrder="1"/>
    </xf>
    <xf numFmtId="0" fontId="8" fillId="2" borderId="2" xfId="0" applyFont="1" applyFill="1" applyBorder="1" applyAlignment="1">
      <alignment vertical="center" wrapText="1"/>
    </xf>
    <xf numFmtId="164" fontId="4" fillId="0" borderId="0" xfId="1" applyNumberFormat="1" applyFont="1"/>
    <xf numFmtId="164" fontId="4" fillId="0" borderId="0" xfId="1" applyNumberFormat="1" applyFont="1" applyAlignment="1">
      <alignment horizontal="center" readingOrder="1"/>
    </xf>
    <xf numFmtId="0" fontId="4" fillId="0" borderId="0" xfId="0" applyFont="1" applyAlignment="1">
      <alignment horizontal="left" wrapText="1"/>
    </xf>
    <xf numFmtId="164" fontId="6" fillId="0" borderId="0" xfId="1" applyNumberFormat="1" applyFont="1" applyAlignment="1">
      <alignment horizontal="center" readingOrder="1"/>
    </xf>
    <xf numFmtId="0" fontId="6" fillId="0" borderId="0" xfId="0" applyFont="1" applyAlignment="1">
      <alignment horizontal="left" wrapText="1"/>
    </xf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center" readingOrder="1"/>
    </xf>
    <xf numFmtId="164" fontId="6" fillId="0" borderId="0" xfId="1" applyNumberFormat="1" applyFont="1" applyBorder="1"/>
    <xf numFmtId="164" fontId="6" fillId="0" borderId="0" xfId="1" applyNumberFormat="1" applyFont="1" applyBorder="1" applyAlignment="1">
      <alignment horizontal="center" readingOrder="1"/>
    </xf>
    <xf numFmtId="0" fontId="6" fillId="0" borderId="3" xfId="0" applyFont="1" applyBorder="1" applyAlignment="1">
      <alignment horizontal="left" wrapText="1"/>
    </xf>
    <xf numFmtId="164" fontId="4" fillId="0" borderId="0" xfId="0" applyNumberFormat="1" applyFont="1" applyAlignment="1">
      <alignment horizontal="center" readingOrder="1"/>
    </xf>
    <xf numFmtId="164" fontId="6" fillId="0" borderId="0" xfId="0" applyNumberFormat="1" applyFont="1" applyAlignment="1">
      <alignment horizontal="center" readingOrder="1"/>
    </xf>
    <xf numFmtId="164" fontId="6" fillId="0" borderId="0" xfId="0" applyNumberFormat="1" applyFont="1"/>
    <xf numFmtId="164" fontId="4" fillId="0" borderId="0" xfId="1" applyNumberFormat="1" applyFont="1" applyBorder="1" applyAlignment="1">
      <alignment horizontal="center" vertical="center"/>
    </xf>
    <xf numFmtId="43" fontId="4" fillId="0" borderId="0" xfId="1" applyFont="1" applyBorder="1"/>
    <xf numFmtId="43" fontId="6" fillId="0" borderId="0" xfId="1" applyFont="1" applyBorder="1"/>
    <xf numFmtId="165" fontId="9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>
      <alignment horizontal="center" readingOrder="1"/>
    </xf>
    <xf numFmtId="0" fontId="10" fillId="3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43" fontId="7" fillId="4" borderId="6" xfId="1" applyFont="1" applyFill="1" applyBorder="1" applyAlignment="1">
      <alignment horizontal="center" vertical="center" wrapText="1"/>
    </xf>
    <xf numFmtId="43" fontId="7" fillId="4" borderId="6" xfId="1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3" fontId="7" fillId="4" borderId="7" xfId="1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1" fillId="0" borderId="1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1277470</xdr:colOff>
      <xdr:row>0</xdr:row>
      <xdr:rowOff>156882</xdr:rowOff>
    </xdr:from>
    <xdr:to>
      <xdr:col>2</xdr:col>
      <xdr:colOff>3901606</xdr:colOff>
      <xdr:row>4</xdr:row>
      <xdr:rowOff>96193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D5021DB-7351-47FA-AEE6-C0A71CEDF1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470" y="156882"/>
          <a:ext cx="2624136" cy="111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745468</xdr:colOff>
      <xdr:row>0</xdr:row>
      <xdr:rowOff>225061</xdr:rowOff>
    </xdr:from>
    <xdr:to>
      <xdr:col>14</xdr:col>
      <xdr:colOff>178451</xdr:colOff>
      <xdr:row>4</xdr:row>
      <xdr:rowOff>234305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10CCF50D-A646-4251-BAA7-22B179C642A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198380" y="225061"/>
          <a:ext cx="1371600" cy="11858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560294</xdr:colOff>
      <xdr:row>80</xdr:row>
      <xdr:rowOff>437029</xdr:rowOff>
    </xdr:from>
    <xdr:to>
      <xdr:col>6</xdr:col>
      <xdr:colOff>56590</xdr:colOff>
      <xdr:row>82</xdr:row>
      <xdr:rowOff>756407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B5AEAF9-BDBB-48DF-AB32-469E441F4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794" y="20641235"/>
          <a:ext cx="4505325" cy="178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600556</xdr:colOff>
      <xdr:row>80</xdr:row>
      <xdr:rowOff>453481</xdr:rowOff>
    </xdr:from>
    <xdr:to>
      <xdr:col>10</xdr:col>
      <xdr:colOff>850442</xdr:colOff>
      <xdr:row>82</xdr:row>
      <xdr:rowOff>407334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FC9D362-184A-4AE2-B4C7-CBFF7F6A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085" y="20657687"/>
          <a:ext cx="4272798" cy="142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380842</xdr:colOff>
      <xdr:row>80</xdr:row>
      <xdr:rowOff>577867</xdr:rowOff>
    </xdr:from>
    <xdr:to>
      <xdr:col>12</xdr:col>
      <xdr:colOff>91329</xdr:colOff>
      <xdr:row>82</xdr:row>
      <xdr:rowOff>574863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3CCE1BC-40ED-47A2-8001-9D1AA223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4283" y="20782073"/>
          <a:ext cx="1749958" cy="146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A1C9-FFBB-4DD3-A781-A5890B8DA04C}">
  <dimension ref="C1:T85"/>
  <sheetViews>
    <sheetView showGridLines="0" tabSelected="1" view="pageBreakPreview" topLeftCell="C76" zoomScale="85" zoomScaleNormal="85" zoomScaleSheetLayoutView="85" workbookViewId="0">
      <pane xSplit="1" topLeftCell="D1" activePane="topRight" state="frozen"/>
      <selection activeCell="C1" sqref="C1"/>
      <selection pane="topRight" activeCell="N83" sqref="N83"/>
    </sheetView>
  </sheetViews>
  <sheetFormatPr baseColWidth="10" defaultColWidth="11.42578125" defaultRowHeight="21" x14ac:dyDescent="0.35"/>
  <cols>
    <col min="1" max="2" width="0" hidden="1" customWidth="1"/>
    <col min="3" max="3" width="65.7109375" style="5" customWidth="1"/>
    <col min="4" max="4" width="33.7109375" style="4" bestFit="1" customWidth="1"/>
    <col min="5" max="5" width="16.140625" style="2" customWidth="1"/>
    <col min="6" max="6" width="25.28515625" style="2" customWidth="1"/>
    <col min="7" max="7" width="14.5703125" style="2" customWidth="1"/>
    <col min="8" max="8" width="14.7109375" style="2" customWidth="1"/>
    <col min="9" max="9" width="15.140625" style="2" customWidth="1"/>
    <col min="10" max="10" width="15.7109375" style="3" customWidth="1"/>
    <col min="11" max="11" width="15" style="2" customWidth="1"/>
    <col min="12" max="12" width="15.5703125" style="2" customWidth="1"/>
    <col min="13" max="13" width="14.42578125" style="2" customWidth="1"/>
    <col min="14" max="14" width="14.5703125" style="2" customWidth="1"/>
    <col min="15" max="15" width="13.28515625" style="2" customWidth="1"/>
    <col min="16" max="17" width="14.42578125" style="1" bestFit="1" customWidth="1"/>
    <col min="18" max="18" width="18.85546875" style="1" bestFit="1" customWidth="1"/>
    <col min="19" max="19" width="1.7109375" style="1" customWidth="1"/>
    <col min="20" max="20" width="12.5703125" bestFit="1" customWidth="1"/>
  </cols>
  <sheetData>
    <row r="1" spans="3:20" ht="28.5" customHeight="1" x14ac:dyDescent="0.25">
      <c r="C1" s="59" t="s">
        <v>96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7"/>
    </row>
    <row r="2" spans="3:20" ht="21.75" customHeight="1" x14ac:dyDescent="0.25">
      <c r="C2" s="53" t="s">
        <v>95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1"/>
    </row>
    <row r="3" spans="3:20" ht="15" customHeight="1" x14ac:dyDescent="0.25">
      <c r="C3" s="56">
        <v>2026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4"/>
    </row>
    <row r="4" spans="3:20" ht="27" customHeight="1" x14ac:dyDescent="0.25">
      <c r="C4" s="53" t="s">
        <v>94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1"/>
    </row>
    <row r="5" spans="3:20" ht="21.75" customHeight="1" x14ac:dyDescent="0.25">
      <c r="C5" s="52" t="s">
        <v>93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1"/>
    </row>
    <row r="6" spans="3:20" ht="9.75" customHeight="1" x14ac:dyDescent="0.35"/>
    <row r="7" spans="3:20" s="6" customFormat="1" ht="25.5" customHeight="1" x14ac:dyDescent="0.25">
      <c r="C7" s="44" t="s">
        <v>92</v>
      </c>
      <c r="D7" s="50" t="s">
        <v>91</v>
      </c>
      <c r="E7" s="49" t="s">
        <v>90</v>
      </c>
      <c r="F7" s="48" t="s">
        <v>89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6"/>
      <c r="S7" s="45"/>
    </row>
    <row r="8" spans="3:20" s="6" customFormat="1" x14ac:dyDescent="0.35">
      <c r="C8" s="44"/>
      <c r="D8" s="43"/>
      <c r="E8" s="42"/>
      <c r="F8" s="40" t="s">
        <v>88</v>
      </c>
      <c r="G8" s="40" t="s">
        <v>87</v>
      </c>
      <c r="H8" s="40" t="s">
        <v>86</v>
      </c>
      <c r="I8" s="40" t="s">
        <v>85</v>
      </c>
      <c r="J8" s="41" t="s">
        <v>84</v>
      </c>
      <c r="K8" s="40" t="s">
        <v>83</v>
      </c>
      <c r="L8" s="39" t="s">
        <v>82</v>
      </c>
      <c r="M8" s="40" t="s">
        <v>81</v>
      </c>
      <c r="N8" s="40" t="s">
        <v>80</v>
      </c>
      <c r="O8" s="40" t="s">
        <v>79</v>
      </c>
      <c r="P8" s="40" t="s">
        <v>78</v>
      </c>
      <c r="Q8" s="39" t="s">
        <v>77</v>
      </c>
      <c r="R8" s="38" t="s">
        <v>76</v>
      </c>
      <c r="S8" s="37"/>
    </row>
    <row r="9" spans="3:20" s="2" customFormat="1" x14ac:dyDescent="0.35">
      <c r="C9" s="27" t="s">
        <v>75</v>
      </c>
      <c r="D9" s="36"/>
      <c r="E9" s="35"/>
      <c r="F9" s="35"/>
      <c r="G9" s="35"/>
      <c r="H9" s="35"/>
      <c r="I9" s="35"/>
      <c r="J9" s="30"/>
      <c r="K9" s="35"/>
      <c r="L9" s="35"/>
      <c r="M9" s="35"/>
      <c r="N9" s="35"/>
      <c r="O9" s="35"/>
      <c r="P9" s="35"/>
      <c r="Q9" s="35"/>
      <c r="R9" s="34"/>
      <c r="S9" s="34"/>
    </row>
    <row r="10" spans="3:20" ht="15.75" x14ac:dyDescent="0.25">
      <c r="C10" s="22" t="s">
        <v>74</v>
      </c>
      <c r="D10" s="29">
        <f>D11+D12+D13+D14+D15</f>
        <v>1315474222</v>
      </c>
      <c r="E10" s="29">
        <f>E11+E12+E13+E14+E15</f>
        <v>1315474222</v>
      </c>
      <c r="F10" s="25">
        <f>SUM(F11:F15)</f>
        <v>3869449.08</v>
      </c>
      <c r="G10" s="33">
        <f>SUM(G11:G15)</f>
        <v>0</v>
      </c>
      <c r="H10" s="25">
        <f>SUM(H11:H15)</f>
        <v>0</v>
      </c>
      <c r="I10" s="25">
        <f>SUM(I11:I15)</f>
        <v>0</v>
      </c>
      <c r="J10" s="25">
        <f>SUM(J11:J15)</f>
        <v>0</v>
      </c>
      <c r="K10" s="25">
        <f>SUM(K11:K15)</f>
        <v>0</v>
      </c>
      <c r="L10" s="25">
        <f>SUM(L11:L15)</f>
        <v>0</v>
      </c>
      <c r="M10" s="25">
        <f>SUM(M11:M15)</f>
        <v>0</v>
      </c>
      <c r="N10" s="25">
        <f>SUM(N11:N15)</f>
        <v>0</v>
      </c>
      <c r="O10" s="30">
        <f>SUM(O11:O15)</f>
        <v>0</v>
      </c>
      <c r="P10" s="30">
        <f>SUM(P11:P15)</f>
        <v>0</v>
      </c>
      <c r="Q10" s="30">
        <f>SUM(Q11:Q15)</f>
        <v>0</v>
      </c>
      <c r="R10" s="25">
        <f>SUM(F10:Q10)</f>
        <v>3869449.08</v>
      </c>
      <c r="S10" s="25"/>
      <c r="T10" s="14"/>
    </row>
    <row r="11" spans="3:20" ht="22.5" customHeight="1" x14ac:dyDescent="0.25">
      <c r="C11" s="20" t="s">
        <v>73</v>
      </c>
      <c r="D11" s="28">
        <v>882654345</v>
      </c>
      <c r="E11" s="28">
        <v>882654345</v>
      </c>
      <c r="F11" s="28">
        <v>534235.32000000007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>
        <f>SUM(F11:Q11)</f>
        <v>534235.32000000007</v>
      </c>
      <c r="S11" s="23"/>
      <c r="T11" s="14"/>
    </row>
    <row r="12" spans="3:20" ht="22.5" customHeight="1" x14ac:dyDescent="0.25">
      <c r="C12" s="20" t="s">
        <v>72</v>
      </c>
      <c r="D12" s="28">
        <v>143846303</v>
      </c>
      <c r="E12" s="28">
        <v>143846303</v>
      </c>
      <c r="F12" s="28">
        <v>3060000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f>SUM(F12:Q12)</f>
        <v>3060000</v>
      </c>
      <c r="S12" s="23"/>
      <c r="T12" s="14"/>
    </row>
    <row r="13" spans="3:20" ht="22.5" customHeight="1" x14ac:dyDescent="0.25">
      <c r="C13" s="20" t="s">
        <v>71</v>
      </c>
      <c r="D13" s="28">
        <v>1648500</v>
      </c>
      <c r="E13" s="28">
        <v>1648500</v>
      </c>
      <c r="F13" s="28">
        <v>220000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>
        <f>SUM(F13:Q13)</f>
        <v>220000</v>
      </c>
      <c r="S13" s="23"/>
      <c r="T13" s="14"/>
    </row>
    <row r="14" spans="3:20" ht="22.5" customHeight="1" x14ac:dyDescent="0.25">
      <c r="C14" s="20" t="s">
        <v>70</v>
      </c>
      <c r="D14" s="28">
        <v>110381333</v>
      </c>
      <c r="E14" s="28">
        <v>110381333</v>
      </c>
      <c r="F14" s="28">
        <v>55000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>
        <f>SUM(F14:Q14)</f>
        <v>55000</v>
      </c>
      <c r="S14" s="23"/>
      <c r="T14" s="14"/>
    </row>
    <row r="15" spans="3:20" ht="22.5" customHeight="1" x14ac:dyDescent="0.25">
      <c r="C15" s="20" t="s">
        <v>69</v>
      </c>
      <c r="D15" s="28">
        <v>176943741</v>
      </c>
      <c r="E15" s="28">
        <v>176943741</v>
      </c>
      <c r="F15" s="28">
        <v>213.76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>
        <f>SUM(F15:Q15)</f>
        <v>213.76</v>
      </c>
      <c r="S15" s="23"/>
      <c r="T15" s="14"/>
    </row>
    <row r="16" spans="3:20" ht="19.5" customHeight="1" x14ac:dyDescent="0.25">
      <c r="C16" s="22" t="s">
        <v>68</v>
      </c>
      <c r="D16" s="29">
        <f>D17+D18+D19+D20+D21+D22+D23+D24+D25</f>
        <v>414373418</v>
      </c>
      <c r="E16" s="29">
        <f>E17+E18+E19+E20+E21+E22+E23+E24+E25</f>
        <v>354934396.15999997</v>
      </c>
      <c r="F16" s="29">
        <f>F17+F18+F19+F20+F21+F22+F23+F24+F25</f>
        <v>9521466.1199999992</v>
      </c>
      <c r="G16" s="29">
        <f>G17+G18+G19+G20+G21+G22+G23+G24+G25</f>
        <v>0</v>
      </c>
      <c r="H16" s="25">
        <f>SUM(H17:H25)</f>
        <v>0</v>
      </c>
      <c r="I16" s="25">
        <f>SUM(I17:I25)</f>
        <v>0</v>
      </c>
      <c r="J16" s="25">
        <f>SUM(J17:J25)</f>
        <v>0</v>
      </c>
      <c r="K16" s="25">
        <f>SUM(K17:K25)</f>
        <v>0</v>
      </c>
      <c r="L16" s="25">
        <f>SUM(L17:L25)</f>
        <v>0</v>
      </c>
      <c r="M16" s="25">
        <f>SUM(M17:M25)</f>
        <v>0</v>
      </c>
      <c r="N16" s="25">
        <f>SUM(N17:N25)</f>
        <v>0</v>
      </c>
      <c r="O16" s="25">
        <f>SUM(O17:O25)</f>
        <v>0</v>
      </c>
      <c r="P16" s="25">
        <f>SUM(P17:P25)</f>
        <v>0</v>
      </c>
      <c r="Q16" s="30">
        <f>SUM(Q17:Q25)</f>
        <v>0</v>
      </c>
      <c r="R16" s="25">
        <f>SUM(F16:Q16)</f>
        <v>9521466.1199999992</v>
      </c>
      <c r="S16" s="25"/>
      <c r="T16" s="14"/>
    </row>
    <row r="17" spans="3:20" ht="19.5" customHeight="1" x14ac:dyDescent="0.25">
      <c r="C17" s="20" t="s">
        <v>67</v>
      </c>
      <c r="D17" s="28">
        <v>35051141</v>
      </c>
      <c r="E17" s="28">
        <v>35051141</v>
      </c>
      <c r="F17" s="28">
        <v>23805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>
        <f>SUM(F17:Q17)</f>
        <v>23805</v>
      </c>
      <c r="S17" s="23"/>
      <c r="T17" s="14"/>
    </row>
    <row r="18" spans="3:20" ht="17.25" customHeight="1" x14ac:dyDescent="0.25">
      <c r="C18" s="20" t="s">
        <v>66</v>
      </c>
      <c r="D18" s="28">
        <v>62816535</v>
      </c>
      <c r="E18" s="28">
        <v>62816535</v>
      </c>
      <c r="F18" s="28">
        <v>0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>
        <f>SUM(F18:Q18)</f>
        <v>0</v>
      </c>
      <c r="S18" s="23"/>
      <c r="T18" s="14"/>
    </row>
    <row r="19" spans="3:20" ht="24" customHeight="1" x14ac:dyDescent="0.25">
      <c r="C19" s="20" t="s">
        <v>65</v>
      </c>
      <c r="D19" s="28">
        <v>14325617</v>
      </c>
      <c r="E19" s="28">
        <v>14325617</v>
      </c>
      <c r="F19" s="28">
        <v>476631.39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f>SUM(F19:Q19)</f>
        <v>476631.39</v>
      </c>
      <c r="S19" s="23"/>
      <c r="T19" s="14"/>
    </row>
    <row r="20" spans="3:20" ht="25.5" customHeight="1" x14ac:dyDescent="0.25">
      <c r="C20" s="20" t="s">
        <v>64</v>
      </c>
      <c r="D20" s="28">
        <v>1210508</v>
      </c>
      <c r="E20" s="28">
        <v>1210508</v>
      </c>
      <c r="F20" s="28">
        <v>112765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>
        <f>SUM(F20:Q20)</f>
        <v>112765</v>
      </c>
      <c r="S20" s="23"/>
      <c r="T20" s="14"/>
    </row>
    <row r="21" spans="3:20" ht="24" customHeight="1" x14ac:dyDescent="0.25">
      <c r="C21" s="20" t="s">
        <v>63</v>
      </c>
      <c r="D21" s="28">
        <v>19410066</v>
      </c>
      <c r="E21" s="28">
        <v>12410066</v>
      </c>
      <c r="F21" s="28">
        <v>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>
        <f>SUM(F21:Q21)</f>
        <v>0</v>
      </c>
      <c r="S21" s="23"/>
      <c r="T21" s="14"/>
    </row>
    <row r="22" spans="3:20" ht="19.5" customHeight="1" x14ac:dyDescent="0.25">
      <c r="C22" s="20" t="s">
        <v>62</v>
      </c>
      <c r="D22" s="28">
        <v>43616689</v>
      </c>
      <c r="E22" s="28">
        <v>43616689</v>
      </c>
      <c r="F22" s="28">
        <v>251299.69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f>SUM(F22:Q22)</f>
        <v>251299.69</v>
      </c>
      <c r="S22" s="23"/>
      <c r="T22" s="14"/>
    </row>
    <row r="23" spans="3:20" ht="35.25" customHeight="1" x14ac:dyDescent="0.25">
      <c r="C23" s="20" t="s">
        <v>61</v>
      </c>
      <c r="D23" s="28">
        <v>20233742</v>
      </c>
      <c r="E23" s="28">
        <v>20233742</v>
      </c>
      <c r="F23" s="28">
        <v>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>SUM(F23:Q23)</f>
        <v>0</v>
      </c>
      <c r="S23" s="23"/>
      <c r="T23" s="14"/>
    </row>
    <row r="24" spans="3:20" ht="30.75" customHeight="1" x14ac:dyDescent="0.25">
      <c r="C24" s="20" t="s">
        <v>60</v>
      </c>
      <c r="D24" s="28">
        <v>215882302</v>
      </c>
      <c r="E24" s="28">
        <v>163443280.16</v>
      </c>
      <c r="F24" s="3">
        <v>8656965.0399999991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>
        <f>SUM(F24:Q24)</f>
        <v>8656965.0399999991</v>
      </c>
      <c r="S24" s="23"/>
      <c r="T24" s="14"/>
    </row>
    <row r="25" spans="3:20" ht="15.75" x14ac:dyDescent="0.25">
      <c r="C25" s="20" t="s">
        <v>59</v>
      </c>
      <c r="D25" s="28">
        <v>1826818</v>
      </c>
      <c r="E25" s="28">
        <v>1826818</v>
      </c>
      <c r="F25" s="28">
        <v>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f>SUM(F25:Q25)</f>
        <v>0</v>
      </c>
      <c r="S25" s="23"/>
      <c r="T25" s="14"/>
    </row>
    <row r="26" spans="3:20" ht="15.75" x14ac:dyDescent="0.25">
      <c r="C26" s="22" t="s">
        <v>58</v>
      </c>
      <c r="D26" s="29">
        <f>D27+D28+D29+D30+D31+D32+D33+D34+D35</f>
        <v>72735410</v>
      </c>
      <c r="E26" s="29">
        <f>E27+E28+E29+E30+E31+E32+E33+E34+E35</f>
        <v>38735410</v>
      </c>
      <c r="F26" s="29">
        <f>F27+F28+F29+F30+F31+F32+F33+F34+F35</f>
        <v>5467</v>
      </c>
      <c r="G26" s="25"/>
      <c r="H26" s="25">
        <f>SUM(H27:H35)</f>
        <v>0</v>
      </c>
      <c r="I26" s="25">
        <f>SUM(I27:I35)</f>
        <v>0</v>
      </c>
      <c r="J26" s="25">
        <f>SUM(J27:J35)</f>
        <v>0</v>
      </c>
      <c r="K26" s="25">
        <f>SUM(K27:K35)</f>
        <v>0</v>
      </c>
      <c r="L26" s="25">
        <f>SUM(L27:L35)</f>
        <v>0</v>
      </c>
      <c r="M26" s="25">
        <f>SUM(M27:M35)</f>
        <v>0</v>
      </c>
      <c r="N26" s="25">
        <f>SUM(N27:N35)</f>
        <v>0</v>
      </c>
      <c r="O26" s="25">
        <f>SUM(O27:O35)</f>
        <v>0</v>
      </c>
      <c r="P26" s="25">
        <f>SUM(P27:P35)</f>
        <v>0</v>
      </c>
      <c r="Q26" s="30">
        <f>SUM(Q27:Q35)</f>
        <v>0</v>
      </c>
      <c r="R26" s="25">
        <f>SUM(F26:Q26)</f>
        <v>5467</v>
      </c>
      <c r="S26" s="25"/>
      <c r="T26" s="14"/>
    </row>
    <row r="27" spans="3:20" ht="15.75" x14ac:dyDescent="0.25">
      <c r="C27" s="20" t="s">
        <v>57</v>
      </c>
      <c r="D27" s="28">
        <v>6206033</v>
      </c>
      <c r="E27" s="28">
        <v>2206033</v>
      </c>
      <c r="F27" s="23">
        <v>2567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>
        <f>SUM(F27:Q27)</f>
        <v>2567</v>
      </c>
      <c r="S27" s="23"/>
      <c r="T27" s="14"/>
    </row>
    <row r="28" spans="3:20" ht="15.75" x14ac:dyDescent="0.25">
      <c r="C28" s="20" t="s">
        <v>56</v>
      </c>
      <c r="D28" s="28">
        <v>2622890</v>
      </c>
      <c r="E28" s="28">
        <v>2622890</v>
      </c>
      <c r="F28" s="23">
        <v>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>
        <f>SUM(F28:Q28)</f>
        <v>0</v>
      </c>
      <c r="S28" s="23"/>
      <c r="T28" s="14"/>
    </row>
    <row r="29" spans="3:20" ht="15.75" x14ac:dyDescent="0.25">
      <c r="C29" s="20" t="s">
        <v>55</v>
      </c>
      <c r="D29" s="28">
        <v>1974194</v>
      </c>
      <c r="E29" s="28">
        <v>1974194</v>
      </c>
      <c r="F29" s="23"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/>
      <c r="Q29" s="23"/>
      <c r="R29" s="23">
        <f>SUM(F29:Q29)</f>
        <v>0</v>
      </c>
      <c r="S29" s="23"/>
      <c r="T29" s="14"/>
    </row>
    <row r="30" spans="3:20" ht="15.75" x14ac:dyDescent="0.25">
      <c r="C30" s="20" t="s">
        <v>54</v>
      </c>
      <c r="D30" s="28">
        <v>421458</v>
      </c>
      <c r="E30" s="28">
        <v>421458</v>
      </c>
      <c r="F30" s="23">
        <v>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>
        <f>SUM(F30:Q30)</f>
        <v>0</v>
      </c>
      <c r="S30" s="23"/>
      <c r="T30" s="14"/>
    </row>
    <row r="31" spans="3:20" ht="15.75" x14ac:dyDescent="0.25">
      <c r="C31" s="20" t="s">
        <v>53</v>
      </c>
      <c r="D31" s="28">
        <v>205737</v>
      </c>
      <c r="E31" s="28">
        <v>205737</v>
      </c>
      <c r="F31" s="23">
        <v>1300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>SUM(F31:Q31)</f>
        <v>1300</v>
      </c>
      <c r="S31" s="23"/>
      <c r="T31" s="14"/>
    </row>
    <row r="32" spans="3:20" ht="15.75" x14ac:dyDescent="0.25">
      <c r="C32" s="20" t="s">
        <v>52</v>
      </c>
      <c r="D32" s="28">
        <v>31852950</v>
      </c>
      <c r="E32" s="28">
        <v>1852950</v>
      </c>
      <c r="F32" s="23">
        <v>1100</v>
      </c>
      <c r="G32" s="23"/>
      <c r="H32" s="23"/>
      <c r="I32" s="23"/>
      <c r="J32" s="23"/>
      <c r="K32" s="23"/>
      <c r="L32" s="23"/>
      <c r="M32" s="23"/>
      <c r="N32" s="23"/>
      <c r="O32" s="23"/>
      <c r="P32"/>
      <c r="Q32" s="23"/>
      <c r="R32" s="23">
        <f>SUM(F32:Q32)</f>
        <v>1100</v>
      </c>
      <c r="S32" s="23"/>
      <c r="T32" s="14"/>
    </row>
    <row r="33" spans="3:20" ht="31.5" x14ac:dyDescent="0.25">
      <c r="C33" s="20" t="s">
        <v>51</v>
      </c>
      <c r="D33" s="28">
        <v>12353872</v>
      </c>
      <c r="E33" s="28">
        <v>12353872</v>
      </c>
      <c r="F33" s="23">
        <v>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>SUM(F33:Q33)</f>
        <v>0</v>
      </c>
      <c r="S33" s="23"/>
      <c r="T33" s="14"/>
    </row>
    <row r="34" spans="3:20" ht="31.5" x14ac:dyDescent="0.25">
      <c r="C34" s="20" t="s">
        <v>50</v>
      </c>
      <c r="D34" s="28">
        <v>0</v>
      </c>
      <c r="E34" s="28">
        <v>0</v>
      </c>
      <c r="F34" s="23">
        <v>0</v>
      </c>
      <c r="G34" s="23"/>
      <c r="H34" s="23"/>
      <c r="I34" s="23"/>
      <c r="J34" s="23"/>
      <c r="K34" s="23">
        <v>0</v>
      </c>
      <c r="L34" s="23"/>
      <c r="M34" s="23"/>
      <c r="N34" s="23"/>
      <c r="O34" s="23"/>
      <c r="P34" s="23"/>
      <c r="Q34" s="23"/>
      <c r="R34" s="23">
        <f>SUM(F34:Q34)</f>
        <v>0</v>
      </c>
      <c r="S34" s="23"/>
      <c r="T34" s="14"/>
    </row>
    <row r="35" spans="3:20" ht="15.75" x14ac:dyDescent="0.25">
      <c r="C35" s="20" t="s">
        <v>49</v>
      </c>
      <c r="D35" s="28">
        <v>17098276</v>
      </c>
      <c r="E35" s="28">
        <v>17098276</v>
      </c>
      <c r="F35" s="23">
        <v>500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>
        <f>SUM(F35:Q35)</f>
        <v>500</v>
      </c>
      <c r="S35" s="23"/>
      <c r="T35" s="14"/>
    </row>
    <row r="36" spans="3:20" ht="15.75" x14ac:dyDescent="0.25">
      <c r="C36" s="22" t="s">
        <v>48</v>
      </c>
      <c r="D36" s="29">
        <f>D37+D43+D38+D44+D39</f>
        <v>6693083</v>
      </c>
      <c r="E36" s="29">
        <f>E37+E43+E38+E44+E39</f>
        <v>6693083</v>
      </c>
      <c r="F36" s="29">
        <f>F37+F43+F38+F44</f>
        <v>1016994.1799999999</v>
      </c>
      <c r="G36" s="25"/>
      <c r="H36" s="25">
        <f>SUM(H37:H51)</f>
        <v>0</v>
      </c>
      <c r="I36" s="25">
        <f>SUM(I37:I51)</f>
        <v>0</v>
      </c>
      <c r="J36" s="25">
        <f>SUM(J37:J51)</f>
        <v>0</v>
      </c>
      <c r="K36" s="25">
        <f>SUM(K37:K51)</f>
        <v>0</v>
      </c>
      <c r="L36" s="25">
        <f>SUM(L37:L51)</f>
        <v>0</v>
      </c>
      <c r="M36" s="25">
        <f>SUM(M37:M51)</f>
        <v>0</v>
      </c>
      <c r="N36" s="25">
        <f>SUM(N37:N51)</f>
        <v>0</v>
      </c>
      <c r="O36" s="25">
        <f>SUM(O37:O51)</f>
        <v>0</v>
      </c>
      <c r="P36" s="25">
        <f>SUM(P37:P51)</f>
        <v>0</v>
      </c>
      <c r="Q36" s="30">
        <f>SUM(Q37:Q51)</f>
        <v>0</v>
      </c>
      <c r="R36" s="23">
        <f>SUM(F36:Q36)</f>
        <v>1016994.1799999999</v>
      </c>
      <c r="S36" s="25"/>
      <c r="T36" s="14"/>
    </row>
    <row r="37" spans="3:20" ht="15.75" x14ac:dyDescent="0.25">
      <c r="C37" s="20" t="s">
        <v>47</v>
      </c>
      <c r="D37" s="28">
        <v>3998719</v>
      </c>
      <c r="E37" s="28">
        <v>3998719</v>
      </c>
      <c r="F37" s="23">
        <v>600000</v>
      </c>
      <c r="G37" s="23"/>
      <c r="H37" s="23"/>
      <c r="I37" s="23"/>
      <c r="J37" s="23"/>
      <c r="K37" s="23"/>
      <c r="L37" s="23"/>
      <c r="M37" s="23"/>
      <c r="N37" s="32"/>
      <c r="O37" s="23"/>
      <c r="P37" s="23"/>
      <c r="Q37" s="23"/>
      <c r="R37" s="23">
        <f>SUM(F37:Q37)</f>
        <v>600000</v>
      </c>
      <c r="S37" s="23"/>
      <c r="T37" s="14"/>
    </row>
    <row r="38" spans="3:20" ht="31.5" x14ac:dyDescent="0.25">
      <c r="C38" s="20" t="s">
        <v>46</v>
      </c>
      <c r="D38" s="28">
        <v>363919</v>
      </c>
      <c r="E38" s="28">
        <v>363919</v>
      </c>
      <c r="F38" s="23">
        <v>416994.18</v>
      </c>
      <c r="G38" s="23"/>
      <c r="H38" s="23"/>
      <c r="I38" s="23"/>
      <c r="J38" s="23"/>
      <c r="K38" s="23"/>
      <c r="L38" s="31"/>
      <c r="M38" s="23"/>
      <c r="N38" s="23"/>
      <c r="O38" s="23"/>
      <c r="P38" s="23"/>
      <c r="Q38" s="23"/>
      <c r="R38" s="23">
        <f>SUM(F38:Q38)</f>
        <v>416994.18</v>
      </c>
      <c r="S38" s="23"/>
      <c r="T38" s="14"/>
    </row>
    <row r="39" spans="3:20" ht="31.5" x14ac:dyDescent="0.25">
      <c r="C39" s="20" t="s">
        <v>45</v>
      </c>
      <c r="D39" s="28">
        <v>527250</v>
      </c>
      <c r="E39" s="28">
        <v>527250</v>
      </c>
      <c r="F39" s="23">
        <v>0</v>
      </c>
      <c r="G39" s="23"/>
      <c r="H39" s="23"/>
      <c r="I39" s="23"/>
      <c r="J39" s="23"/>
      <c r="K39" s="23"/>
      <c r="L39" s="31"/>
      <c r="M39" s="23"/>
      <c r="N39" s="23"/>
      <c r="O39" s="23"/>
      <c r="P39" s="23"/>
      <c r="Q39" s="23"/>
      <c r="R39" s="23">
        <f>SUM(F39:Q39)</f>
        <v>0</v>
      </c>
      <c r="S39" s="23"/>
      <c r="T39" s="14"/>
    </row>
    <row r="40" spans="3:20" ht="31.5" hidden="1" x14ac:dyDescent="0.25">
      <c r="C40" s="20" t="s">
        <v>44</v>
      </c>
      <c r="D40" s="28"/>
      <c r="E40" s="28"/>
      <c r="F40" s="23">
        <v>0</v>
      </c>
      <c r="G40" s="23">
        <v>0</v>
      </c>
      <c r="H40" s="23"/>
      <c r="I40" s="23"/>
      <c r="J40" s="23"/>
      <c r="K40" s="23">
        <v>0</v>
      </c>
      <c r="L40" s="31"/>
      <c r="M40" s="23"/>
      <c r="N40" s="23"/>
      <c r="O40" s="23"/>
      <c r="P40" s="23"/>
      <c r="Q40" s="23"/>
      <c r="R40" s="23">
        <v>0</v>
      </c>
      <c r="S40" s="23"/>
      <c r="T40" s="14"/>
    </row>
    <row r="41" spans="3:20" ht="31.5" hidden="1" x14ac:dyDescent="0.25">
      <c r="C41" s="20" t="s">
        <v>43</v>
      </c>
      <c r="D41" s="28"/>
      <c r="E41" s="28"/>
      <c r="F41" s="23">
        <v>0</v>
      </c>
      <c r="G41" s="23">
        <v>0</v>
      </c>
      <c r="H41" s="23"/>
      <c r="I41" s="23"/>
      <c r="J41" s="23"/>
      <c r="K41" s="23">
        <v>0</v>
      </c>
      <c r="L41" s="31"/>
      <c r="M41" s="23"/>
      <c r="N41" s="23"/>
      <c r="O41" s="23"/>
      <c r="P41" s="23"/>
      <c r="Q41" s="23"/>
      <c r="R41" s="23">
        <v>0</v>
      </c>
      <c r="S41" s="23"/>
      <c r="T41" s="14"/>
    </row>
    <row r="42" spans="3:20" ht="15.75" hidden="1" x14ac:dyDescent="0.25">
      <c r="C42" s="20" t="s">
        <v>42</v>
      </c>
      <c r="D42" s="28"/>
      <c r="E42" s="28"/>
      <c r="F42" s="23">
        <v>0</v>
      </c>
      <c r="G42" s="23"/>
      <c r="H42" s="23"/>
      <c r="I42" s="23"/>
      <c r="J42" s="23"/>
      <c r="K42" s="23"/>
      <c r="L42" s="31"/>
      <c r="M42" s="23"/>
      <c r="N42" s="23"/>
      <c r="O42" s="23"/>
      <c r="P42" s="23"/>
      <c r="Q42" s="23"/>
      <c r="R42" s="23">
        <v>0</v>
      </c>
      <c r="S42" s="23"/>
      <c r="T42" s="14"/>
    </row>
    <row r="43" spans="3:20" ht="15.75" x14ac:dyDescent="0.25">
      <c r="C43" s="20" t="s">
        <v>41</v>
      </c>
      <c r="D43" s="28">
        <v>1803195</v>
      </c>
      <c r="E43" s="28">
        <v>1803195</v>
      </c>
      <c r="F43" s="3">
        <v>0</v>
      </c>
      <c r="G43" s="23">
        <v>0</v>
      </c>
      <c r="H43" s="23"/>
      <c r="I43" s="23"/>
      <c r="J43" s="23"/>
      <c r="K43" s="23">
        <v>0</v>
      </c>
      <c r="L43" s="23"/>
      <c r="M43" s="23"/>
      <c r="N43" s="23"/>
      <c r="O43" s="23"/>
      <c r="P43" s="23"/>
      <c r="Q43" s="23"/>
      <c r="R43" s="23">
        <f>SUM(F43:Q43)</f>
        <v>0</v>
      </c>
      <c r="S43" s="23"/>
      <c r="T43" s="14"/>
    </row>
    <row r="44" spans="3:20" ht="31.5" x14ac:dyDescent="0.25">
      <c r="C44" s="20" t="s">
        <v>40</v>
      </c>
      <c r="D44" s="28">
        <v>0</v>
      </c>
      <c r="E44" s="28">
        <v>0</v>
      </c>
      <c r="F44" s="23">
        <v>0</v>
      </c>
      <c r="G44" s="23">
        <v>0</v>
      </c>
      <c r="H44" s="23"/>
      <c r="I44" s="23"/>
      <c r="J44" s="23"/>
      <c r="K44" s="23">
        <v>0</v>
      </c>
      <c r="L44" s="23"/>
      <c r="M44" s="23"/>
      <c r="N44" s="23"/>
      <c r="O44" s="23"/>
      <c r="P44" s="23"/>
      <c r="Q44" s="23"/>
      <c r="R44" s="23">
        <f>SUM(F44:Q44)</f>
        <v>0</v>
      </c>
      <c r="S44" s="23"/>
      <c r="T44" s="14"/>
    </row>
    <row r="45" spans="3:20" ht="15.75" x14ac:dyDescent="0.25">
      <c r="C45" s="22" t="s">
        <v>39</v>
      </c>
      <c r="D45" s="29"/>
      <c r="E45" s="29"/>
      <c r="F45" s="25"/>
      <c r="G45" s="23">
        <v>0</v>
      </c>
      <c r="H45" s="25">
        <v>0</v>
      </c>
      <c r="I45" s="25">
        <v>0</v>
      </c>
      <c r="J45" s="25">
        <v>0</v>
      </c>
      <c r="K45" s="23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3">
        <f>SUM(F45:Q45)</f>
        <v>0</v>
      </c>
      <c r="S45" s="23"/>
      <c r="T45" s="14"/>
    </row>
    <row r="46" spans="3:20" ht="15.75" x14ac:dyDescent="0.25">
      <c r="C46" s="20" t="s">
        <v>38</v>
      </c>
      <c r="D46" s="28">
        <v>0</v>
      </c>
      <c r="E46" s="28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/>
      <c r="R46" s="23">
        <f>SUM(F46:Q46)</f>
        <v>0</v>
      </c>
      <c r="S46" s="23"/>
      <c r="T46" s="14"/>
    </row>
    <row r="47" spans="3:20" ht="31.5" x14ac:dyDescent="0.25">
      <c r="C47" s="20" t="s">
        <v>37</v>
      </c>
      <c r="D47" s="28">
        <v>0</v>
      </c>
      <c r="E47" s="28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/>
      <c r="R47" s="23">
        <f>SUM(F47:Q47)</f>
        <v>0</v>
      </c>
      <c r="S47" s="23"/>
      <c r="T47" s="14"/>
    </row>
    <row r="48" spans="3:20" ht="31.5" x14ac:dyDescent="0.25">
      <c r="C48" s="20" t="s">
        <v>36</v>
      </c>
      <c r="D48" s="28">
        <v>0</v>
      </c>
      <c r="E48" s="28">
        <v>0</v>
      </c>
      <c r="F48" s="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/>
      <c r="R48" s="23">
        <f>SUM(F48:Q48)</f>
        <v>0</v>
      </c>
      <c r="S48" s="23"/>
      <c r="T48" s="14"/>
    </row>
    <row r="49" spans="3:20" ht="31.5" hidden="1" x14ac:dyDescent="0.25">
      <c r="C49" s="20" t="s">
        <v>35</v>
      </c>
      <c r="D49" s="28">
        <v>0</v>
      </c>
      <c r="E49" s="28">
        <v>0</v>
      </c>
      <c r="F49" s="23"/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/>
      <c r="R49" s="23">
        <v>0</v>
      </c>
      <c r="S49" s="23"/>
      <c r="T49" s="14"/>
    </row>
    <row r="50" spans="3:20" ht="15.75" hidden="1" x14ac:dyDescent="0.25">
      <c r="C50" s="20" t="s">
        <v>34</v>
      </c>
      <c r="D50" s="28">
        <v>0</v>
      </c>
      <c r="E50" s="28">
        <v>0</v>
      </c>
      <c r="F50" s="23"/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/>
      <c r="R50" s="23">
        <v>0</v>
      </c>
      <c r="S50" s="23"/>
      <c r="T50" s="14"/>
    </row>
    <row r="51" spans="3:20" ht="40.5" customHeight="1" x14ac:dyDescent="0.25">
      <c r="C51" s="20" t="s">
        <v>33</v>
      </c>
      <c r="D51" s="28">
        <v>0</v>
      </c>
      <c r="E51" s="28">
        <v>0</v>
      </c>
      <c r="F51" s="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/>
      <c r="R51" s="23">
        <f>SUM(F51:Q51)</f>
        <v>0</v>
      </c>
      <c r="S51" s="23"/>
      <c r="T51" s="14"/>
    </row>
    <row r="52" spans="3:20" ht="15.75" x14ac:dyDescent="0.25">
      <c r="C52" s="22" t="s">
        <v>32</v>
      </c>
      <c r="D52" s="29">
        <f>D53+D54+D55+D56+D57+D58+D59+D60+D61</f>
        <v>72995903</v>
      </c>
      <c r="E52" s="29">
        <f>E53+E54+E55+E56+E57+E58+E59+E60+E61</f>
        <v>70995903</v>
      </c>
      <c r="F52" s="29">
        <f>F53+F54+F55+F56+F57+F58+F59+F60+F61</f>
        <v>0</v>
      </c>
      <c r="G52" s="29">
        <f>G53+G54+G55+G56+G57+G58+G59+G60+G61</f>
        <v>0</v>
      </c>
      <c r="H52" s="29">
        <f>H53+H54+H55+H56+H57+H58+H59+H60+H61</f>
        <v>0</v>
      </c>
      <c r="I52" s="29">
        <f>I53+I54+I55+I56+I57+I58+I59+I60+I61</f>
        <v>0</v>
      </c>
      <c r="J52" s="29">
        <f>J53+J54+J55+J56+J57+J58+J59+J60+J61</f>
        <v>0</v>
      </c>
      <c r="K52" s="29">
        <f>K53+K54+K55+K56+K57+K58+K59+K60+K61</f>
        <v>0</v>
      </c>
      <c r="L52" s="29">
        <f>L53+L54+L55+L56+L57+L58+L59+L60+L61</f>
        <v>0</v>
      </c>
      <c r="M52" s="29">
        <f>M53+M54+M55+M56+M57+M58+M59+M60+M61</f>
        <v>0</v>
      </c>
      <c r="N52" s="25">
        <f>SUM(N53:N61)</f>
        <v>0</v>
      </c>
      <c r="O52" s="30">
        <f>SUM(O53:O61)</f>
        <v>0</v>
      </c>
      <c r="P52" s="30">
        <f>SUM(P53:P61)</f>
        <v>0</v>
      </c>
      <c r="Q52" s="30">
        <f>SUM(Q53:Q61)</f>
        <v>0</v>
      </c>
      <c r="R52" s="25">
        <f>SUM(F52:Q52)</f>
        <v>0</v>
      </c>
      <c r="S52" s="25"/>
      <c r="T52" s="14"/>
    </row>
    <row r="53" spans="3:20" ht="15.75" x14ac:dyDescent="0.25">
      <c r="C53" s="20" t="s">
        <v>31</v>
      </c>
      <c r="D53" s="28">
        <v>29273690</v>
      </c>
      <c r="E53" s="28">
        <v>29273690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>
        <f>SUM(F53:Q53)</f>
        <v>0</v>
      </c>
      <c r="S53" s="23"/>
      <c r="T53" s="14"/>
    </row>
    <row r="54" spans="3:20" ht="31.5" x14ac:dyDescent="0.25">
      <c r="C54" s="20" t="s">
        <v>30</v>
      </c>
      <c r="D54" s="28">
        <v>2512868</v>
      </c>
      <c r="E54" s="28">
        <v>2512868</v>
      </c>
      <c r="F54" s="23">
        <v>0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>
        <f>SUM(F54:Q54)</f>
        <v>0</v>
      </c>
      <c r="S54" s="23"/>
      <c r="T54" s="14"/>
    </row>
    <row r="55" spans="3:20" ht="15.75" x14ac:dyDescent="0.25">
      <c r="C55" s="20" t="s">
        <v>29</v>
      </c>
      <c r="D55" s="28">
        <v>759173</v>
      </c>
      <c r="E55" s="28">
        <v>759173</v>
      </c>
      <c r="F55" s="23">
        <v>0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>
        <f>SUM(F55:Q55)</f>
        <v>0</v>
      </c>
      <c r="S55" s="23"/>
      <c r="T55" s="14"/>
    </row>
    <row r="56" spans="3:20" ht="31.5" x14ac:dyDescent="0.25">
      <c r="C56" s="20" t="s">
        <v>28</v>
      </c>
      <c r="D56" s="28">
        <v>14128539</v>
      </c>
      <c r="E56" s="28">
        <v>14128539</v>
      </c>
      <c r="F56" s="23">
        <v>0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>
        <f>SUM(F56:Q56)</f>
        <v>0</v>
      </c>
      <c r="S56" s="23"/>
      <c r="T56" s="14"/>
    </row>
    <row r="57" spans="3:20" ht="17.25" customHeight="1" x14ac:dyDescent="0.25">
      <c r="C57" s="20" t="s">
        <v>27</v>
      </c>
      <c r="D57" s="28">
        <v>4279974</v>
      </c>
      <c r="E57" s="28">
        <v>4279974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>
        <f>SUM(F57:Q57)</f>
        <v>0</v>
      </c>
      <c r="S57" s="23"/>
      <c r="T57" s="14"/>
    </row>
    <row r="58" spans="3:20" ht="15.75" x14ac:dyDescent="0.25">
      <c r="C58" s="20" t="s">
        <v>26</v>
      </c>
      <c r="D58" s="28">
        <v>234415</v>
      </c>
      <c r="E58" s="28">
        <v>234415</v>
      </c>
      <c r="F58" s="23">
        <v>0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>
        <f>SUM(F58:Q58)</f>
        <v>0</v>
      </c>
      <c r="S58" s="23"/>
      <c r="T58" s="14"/>
    </row>
    <row r="59" spans="3:20" ht="19.5" customHeight="1" x14ac:dyDescent="0.25">
      <c r="C59" s="20" t="s">
        <v>25</v>
      </c>
      <c r="D59" s="28">
        <v>64664</v>
      </c>
      <c r="E59" s="28">
        <v>64664</v>
      </c>
      <c r="F59" s="23">
        <v>0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>
        <f>SUM(F59:Q59)</f>
        <v>0</v>
      </c>
      <c r="S59" s="23"/>
      <c r="T59" s="14"/>
    </row>
    <row r="60" spans="3:20" ht="17.25" customHeight="1" x14ac:dyDescent="0.25">
      <c r="C60" s="20" t="s">
        <v>24</v>
      </c>
      <c r="D60" s="28">
        <v>21357943</v>
      </c>
      <c r="E60" s="28">
        <v>19357943</v>
      </c>
      <c r="F60" s="23">
        <v>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>
        <f>SUM(F60:Q60)</f>
        <v>0</v>
      </c>
      <c r="S60" s="23"/>
      <c r="T60" s="14"/>
    </row>
    <row r="61" spans="3:20" ht="44.25" customHeight="1" x14ac:dyDescent="0.25">
      <c r="C61" s="20" t="s">
        <v>23</v>
      </c>
      <c r="D61" s="28">
        <v>384637</v>
      </c>
      <c r="E61" s="28">
        <v>384637</v>
      </c>
      <c r="F61" s="23">
        <v>0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>
        <f>SUM(F61:Q61)</f>
        <v>0</v>
      </c>
      <c r="S61" s="23"/>
      <c r="T61" s="14"/>
    </row>
    <row r="62" spans="3:20" ht="15.75" x14ac:dyDescent="0.25">
      <c r="C62" s="22" t="s">
        <v>22</v>
      </c>
      <c r="D62" s="29">
        <f>D63+D64+D65</f>
        <v>61773254</v>
      </c>
      <c r="E62" s="29">
        <f>E63+E64+E65</f>
        <v>143859976</v>
      </c>
      <c r="F62" s="29">
        <f>F63+F64+F65</f>
        <v>0</v>
      </c>
      <c r="G62" s="29">
        <f>G63+G64+G65</f>
        <v>0</v>
      </c>
      <c r="H62" s="29">
        <f>H63+H64+H65</f>
        <v>0</v>
      </c>
      <c r="I62" s="29">
        <f>I63+I64+I65</f>
        <v>0</v>
      </c>
      <c r="J62" s="29">
        <f>J63+J64+J65</f>
        <v>0</v>
      </c>
      <c r="K62" s="25">
        <v>0</v>
      </c>
      <c r="L62" s="25">
        <v>0</v>
      </c>
      <c r="M62" s="25">
        <v>0</v>
      </c>
      <c r="N62" s="30">
        <f>SUM(N63)</f>
        <v>0</v>
      </c>
      <c r="O62" s="30">
        <f>SUM(O63)</f>
        <v>0</v>
      </c>
      <c r="P62" s="30">
        <f>SUM(P64)</f>
        <v>0</v>
      </c>
      <c r="Q62" s="30">
        <f>SUM(Q64)</f>
        <v>0</v>
      </c>
      <c r="R62" s="25">
        <f>SUM(F62:Q62)</f>
        <v>0</v>
      </c>
      <c r="S62" s="25"/>
      <c r="T62" s="14"/>
    </row>
    <row r="63" spans="3:20" ht="15.75" x14ac:dyDescent="0.25">
      <c r="C63" s="20" t="s">
        <v>21</v>
      </c>
      <c r="D63" s="28">
        <v>21848914</v>
      </c>
      <c r="E63" s="28">
        <v>21848914</v>
      </c>
      <c r="F63" s="23">
        <v>0</v>
      </c>
      <c r="G63" s="23">
        <v>0</v>
      </c>
      <c r="H63" s="23"/>
      <c r="I63" s="23"/>
      <c r="J63" s="23"/>
      <c r="K63" s="23"/>
      <c r="L63" s="23"/>
      <c r="M63" s="23"/>
      <c r="N63" s="23"/>
      <c r="O63" s="23"/>
      <c r="P63"/>
      <c r="Q63" s="23"/>
      <c r="R63" s="23">
        <f>SUM(F63:Q63)</f>
        <v>0</v>
      </c>
      <c r="S63" s="23"/>
      <c r="T63" s="14"/>
    </row>
    <row r="64" spans="3:20" ht="15.75" x14ac:dyDescent="0.25">
      <c r="C64" s="20" t="s">
        <v>20</v>
      </c>
      <c r="D64" s="28">
        <v>39924340</v>
      </c>
      <c r="E64" s="28">
        <v>122011062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>
        <f>SUM(F64:Q64)</f>
        <v>0</v>
      </c>
      <c r="S64" s="23"/>
      <c r="T64" s="14"/>
    </row>
    <row r="65" spans="3:20" ht="15.75" x14ac:dyDescent="0.25">
      <c r="C65" s="20" t="s">
        <v>19</v>
      </c>
      <c r="D65" s="28">
        <v>0</v>
      </c>
      <c r="E65" s="28">
        <v>0</v>
      </c>
      <c r="F65" s="23">
        <v>0</v>
      </c>
      <c r="G65" s="23">
        <v>0</v>
      </c>
      <c r="H65" s="23"/>
      <c r="I65" s="23"/>
      <c r="J65" s="23"/>
      <c r="K65" s="23">
        <v>0</v>
      </c>
      <c r="L65" s="23"/>
      <c r="M65" s="23"/>
      <c r="N65" s="23"/>
      <c r="O65" s="23"/>
      <c r="P65" s="23"/>
      <c r="Q65" s="23"/>
      <c r="R65" s="23">
        <f>SUM(F65:Q65)</f>
        <v>0</v>
      </c>
      <c r="S65" s="23"/>
      <c r="T65" s="14"/>
    </row>
    <row r="66" spans="3:20" ht="31.5" x14ac:dyDescent="0.25">
      <c r="C66" s="22" t="s">
        <v>18</v>
      </c>
      <c r="D66" s="29"/>
      <c r="E66" s="29"/>
      <c r="F66" s="25"/>
      <c r="G66" s="23">
        <v>0</v>
      </c>
      <c r="H66" s="25">
        <v>0</v>
      </c>
      <c r="I66" s="25">
        <v>0</v>
      </c>
      <c r="J66" s="25">
        <v>0</v>
      </c>
      <c r="K66" s="23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3">
        <f>SUM(F66:Q66)</f>
        <v>0</v>
      </c>
      <c r="S66" s="23"/>
      <c r="T66" s="14"/>
    </row>
    <row r="67" spans="3:20" ht="15.75" x14ac:dyDescent="0.25">
      <c r="C67" s="20" t="s">
        <v>17</v>
      </c>
      <c r="D67" s="28">
        <v>0</v>
      </c>
      <c r="E67" s="28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/>
      <c r="R67" s="23">
        <f>SUM(F67:Q67)</f>
        <v>0</v>
      </c>
      <c r="S67" s="23"/>
      <c r="T67" s="14"/>
    </row>
    <row r="68" spans="3:20" ht="31.5" x14ac:dyDescent="0.25">
      <c r="C68" s="20" t="s">
        <v>16</v>
      </c>
      <c r="D68" s="28">
        <v>0</v>
      </c>
      <c r="E68" s="28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/>
      <c r="R68" s="23">
        <f>SUM(F68:Q68)</f>
        <v>0</v>
      </c>
      <c r="S68" s="23"/>
      <c r="T68" s="14"/>
    </row>
    <row r="69" spans="3:20" ht="15.75" x14ac:dyDescent="0.25">
      <c r="C69" s="22" t="s">
        <v>15</v>
      </c>
      <c r="D69" s="29"/>
      <c r="E69" s="29"/>
      <c r="F69" s="25"/>
      <c r="G69" s="23">
        <v>0</v>
      </c>
      <c r="H69" s="25">
        <v>0</v>
      </c>
      <c r="I69" s="25">
        <v>0</v>
      </c>
      <c r="J69" s="25">
        <v>0</v>
      </c>
      <c r="K69" s="23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3">
        <f>SUM(F69:Q69)</f>
        <v>0</v>
      </c>
      <c r="S69" s="23"/>
      <c r="T69" s="14"/>
    </row>
    <row r="70" spans="3:20" ht="15.75" x14ac:dyDescent="0.25">
      <c r="C70" s="20" t="s">
        <v>14</v>
      </c>
      <c r="D70" s="28">
        <v>0</v>
      </c>
      <c r="E70" s="28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/>
      <c r="R70" s="23">
        <f>SUM(F70:Q70)</f>
        <v>0</v>
      </c>
      <c r="S70" s="23"/>
      <c r="T70" s="14"/>
    </row>
    <row r="71" spans="3:20" ht="15.75" x14ac:dyDescent="0.25">
      <c r="C71" s="27" t="s">
        <v>13</v>
      </c>
      <c r="D71" s="26"/>
      <c r="E71" s="26"/>
      <c r="F71" s="25"/>
      <c r="G71" s="23">
        <v>0</v>
      </c>
      <c r="H71" s="25"/>
      <c r="I71" s="25"/>
      <c r="J71" s="25"/>
      <c r="K71" s="23">
        <v>0</v>
      </c>
      <c r="L71" s="25">
        <v>0</v>
      </c>
      <c r="M71" s="25"/>
      <c r="N71" s="25"/>
      <c r="O71" s="25"/>
      <c r="P71" s="25"/>
      <c r="Q71" s="25"/>
      <c r="R71" s="23">
        <f>SUM(F71:Q71)</f>
        <v>0</v>
      </c>
      <c r="S71" s="23"/>
      <c r="T71" s="14"/>
    </row>
    <row r="72" spans="3:20" ht="15.75" x14ac:dyDescent="0.25">
      <c r="C72" s="22" t="s">
        <v>12</v>
      </c>
      <c r="D72" s="26"/>
      <c r="E72" s="26"/>
      <c r="F72" s="25"/>
      <c r="G72" s="23">
        <v>0</v>
      </c>
      <c r="H72" s="25">
        <v>0</v>
      </c>
      <c r="I72" s="25"/>
      <c r="J72" s="23">
        <v>0</v>
      </c>
      <c r="K72" s="23">
        <v>0</v>
      </c>
      <c r="L72" s="25">
        <v>0</v>
      </c>
      <c r="M72" s="23">
        <v>0</v>
      </c>
      <c r="N72" s="25">
        <v>0</v>
      </c>
      <c r="O72" s="25">
        <v>0</v>
      </c>
      <c r="P72" s="23">
        <v>0</v>
      </c>
      <c r="Q72" s="25">
        <v>0</v>
      </c>
      <c r="R72" s="23">
        <f>SUM(F72:Q72)</f>
        <v>0</v>
      </c>
      <c r="S72" s="23"/>
      <c r="T72" s="14"/>
    </row>
    <row r="73" spans="3:20" ht="15.75" x14ac:dyDescent="0.25">
      <c r="C73" s="20" t="s">
        <v>11</v>
      </c>
      <c r="D73" s="24">
        <v>0</v>
      </c>
      <c r="E73" s="24">
        <v>0</v>
      </c>
      <c r="F73" s="23">
        <v>0</v>
      </c>
      <c r="G73" s="23">
        <v>0</v>
      </c>
      <c r="H73" s="23"/>
      <c r="I73" s="23"/>
      <c r="J73" s="23"/>
      <c r="K73" s="23">
        <v>0</v>
      </c>
      <c r="L73" s="23"/>
      <c r="M73" s="23"/>
      <c r="N73" s="23"/>
      <c r="O73" s="23"/>
      <c r="P73" s="23"/>
      <c r="Q73" s="23"/>
      <c r="R73" s="23">
        <f>SUM(F73:Q73)</f>
        <v>0</v>
      </c>
      <c r="S73" s="23"/>
      <c r="T73" s="14"/>
    </row>
    <row r="74" spans="3:20" ht="23.25" customHeight="1" x14ac:dyDescent="0.25">
      <c r="C74" s="20" t="s">
        <v>10</v>
      </c>
      <c r="D74" s="24">
        <v>0</v>
      </c>
      <c r="E74" s="24">
        <v>0</v>
      </c>
      <c r="F74" s="23">
        <v>0</v>
      </c>
      <c r="G74" s="23">
        <v>0</v>
      </c>
      <c r="H74" s="23"/>
      <c r="I74" s="23"/>
      <c r="J74" s="23"/>
      <c r="K74" s="23">
        <v>0</v>
      </c>
      <c r="L74" s="23"/>
      <c r="M74" s="23"/>
      <c r="N74" s="23"/>
      <c r="O74" s="23"/>
      <c r="P74" s="23"/>
      <c r="Q74" s="23"/>
      <c r="R74" s="23">
        <f>SUM(F74:Q74)</f>
        <v>0</v>
      </c>
      <c r="S74" s="23"/>
      <c r="T74" s="14"/>
    </row>
    <row r="75" spans="3:20" ht="15.75" x14ac:dyDescent="0.25">
      <c r="C75" s="22" t="s">
        <v>9</v>
      </c>
      <c r="D75" s="26">
        <f>D76+D77</f>
        <v>4343762</v>
      </c>
      <c r="E75" s="26">
        <f>E76+E77</f>
        <v>17696062</v>
      </c>
      <c r="F75" s="26">
        <f>+F76+F77</f>
        <v>17696061.84</v>
      </c>
      <c r="G75" s="26">
        <f>G76+G77</f>
        <v>0</v>
      </c>
      <c r="H75" s="26">
        <f>H76+H77</f>
        <v>0</v>
      </c>
      <c r="I75" s="26">
        <f>I76+I77</f>
        <v>0</v>
      </c>
      <c r="J75" s="26">
        <f>J76+J77</f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f>SUM(F75:Q75)</f>
        <v>17696061.84</v>
      </c>
      <c r="S75" s="25"/>
      <c r="T75" s="14"/>
    </row>
    <row r="76" spans="3:20" ht="15.75" x14ac:dyDescent="0.25">
      <c r="C76" s="20" t="s">
        <v>8</v>
      </c>
      <c r="D76" s="24">
        <v>4343762</v>
      </c>
      <c r="E76" s="24">
        <v>17696062</v>
      </c>
      <c r="F76" s="3">
        <v>17696061.84</v>
      </c>
      <c r="G76" s="3"/>
      <c r="H76" s="3"/>
      <c r="I76" s="3"/>
      <c r="K76" s="3"/>
      <c r="L76" s="3"/>
      <c r="M76" s="3"/>
      <c r="N76" s="3"/>
      <c r="O76" s="3"/>
      <c r="P76" s="3"/>
      <c r="Q76" s="3"/>
      <c r="R76" s="23">
        <f>SUM(F76:Q76)</f>
        <v>17696061.84</v>
      </c>
      <c r="S76" s="23"/>
      <c r="T76" s="14"/>
    </row>
    <row r="77" spans="3:20" ht="15.75" x14ac:dyDescent="0.25">
      <c r="C77" s="20" t="s">
        <v>7</v>
      </c>
      <c r="D77" s="19">
        <v>0</v>
      </c>
      <c r="E77" s="19">
        <v>0</v>
      </c>
      <c r="F77" s="3">
        <v>0</v>
      </c>
      <c r="G77" s="3"/>
      <c r="H77" s="3"/>
      <c r="I77" s="3"/>
      <c r="K77" s="3"/>
      <c r="L77" s="3"/>
      <c r="M77" s="3"/>
      <c r="N77" s="3"/>
      <c r="O77" s="3"/>
      <c r="P77" s="3"/>
      <c r="Q77" s="3"/>
      <c r="R77" s="3"/>
      <c r="S77" s="23"/>
      <c r="T77" s="14"/>
    </row>
    <row r="78" spans="3:20" ht="15.75" x14ac:dyDescent="0.25">
      <c r="C78" s="22" t="s">
        <v>6</v>
      </c>
      <c r="D78" s="21">
        <f>D79</f>
        <v>0</v>
      </c>
      <c r="E78" s="21">
        <f>E79</f>
        <v>0</v>
      </c>
      <c r="F78" s="3"/>
      <c r="G78" s="3"/>
      <c r="H78" s="3"/>
      <c r="I78" s="3"/>
      <c r="K78" s="3"/>
      <c r="L78" s="3"/>
      <c r="M78" s="3"/>
      <c r="N78" s="3"/>
      <c r="O78" s="3"/>
      <c r="P78" s="3"/>
      <c r="Q78" s="3"/>
      <c r="R78" s="3"/>
      <c r="S78" s="3"/>
      <c r="T78" s="14"/>
    </row>
    <row r="79" spans="3:20" ht="15.75" x14ac:dyDescent="0.25">
      <c r="C79" s="20" t="s">
        <v>5</v>
      </c>
      <c r="D79" s="19">
        <v>0</v>
      </c>
      <c r="E79" s="19">
        <v>0</v>
      </c>
      <c r="F79" s="18">
        <v>0</v>
      </c>
      <c r="G79" s="18">
        <v>0</v>
      </c>
      <c r="H79" s="18"/>
      <c r="I79" s="18"/>
      <c r="J79" s="18"/>
      <c r="K79" s="18">
        <v>0</v>
      </c>
      <c r="L79" s="18"/>
      <c r="M79" s="18"/>
      <c r="N79" s="18"/>
      <c r="O79" s="18"/>
      <c r="P79" s="18"/>
      <c r="Q79" s="18"/>
      <c r="R79" s="18">
        <v>0</v>
      </c>
      <c r="S79" s="18"/>
      <c r="T79" s="14"/>
    </row>
    <row r="80" spans="3:20" ht="16.5" thickBot="1" x14ac:dyDescent="0.3">
      <c r="C80" s="17" t="s">
        <v>4</v>
      </c>
      <c r="D80" s="16">
        <f>D10+D16+D26+D36+D52+D62+D75</f>
        <v>1948389052</v>
      </c>
      <c r="E80" s="16">
        <f>+E75+E62+E52+E36+E26+E16+E10</f>
        <v>1948389052.1599998</v>
      </c>
      <c r="F80" s="16">
        <f>F10+F16+F26+F36+F52+F62+F75</f>
        <v>32109438.219999999</v>
      </c>
      <c r="G80" s="16">
        <f>G10+G16+G26+G36+G52+G62+G75</f>
        <v>0</v>
      </c>
      <c r="H80" s="16">
        <f>H10+H16+H26+H36+H52+H62+H75</f>
        <v>0</v>
      </c>
      <c r="I80" s="16">
        <f>I10+I16+I26+I36+I52+I62+I75</f>
        <v>0</v>
      </c>
      <c r="J80" s="16">
        <f>J10+J16+J26+J36+J52+J62+J75</f>
        <v>0</v>
      </c>
      <c r="K80" s="16">
        <f>K10+K16+K26+K36+K52+K62+K75</f>
        <v>0</v>
      </c>
      <c r="L80" s="16">
        <f>L10+L16+L26+L36+L52+L62+L75</f>
        <v>0</v>
      </c>
      <c r="M80" s="16">
        <f>M10+M16+M26+M36+M52+M62+M75</f>
        <v>0</v>
      </c>
      <c r="N80" s="16">
        <f>+N75+N62+N52+N36+N26+N16+N10</f>
        <v>0</v>
      </c>
      <c r="O80" s="16">
        <f>+O75+O62+O52+O36+O26+O16+O10</f>
        <v>0</v>
      </c>
      <c r="P80" s="16">
        <f>+P75+P62+P52+P36+P26+P16+P10</f>
        <v>0</v>
      </c>
      <c r="Q80" s="16">
        <f>+Q75+Q62+Q52+Q36+Q26+Q16+Q10</f>
        <v>0</v>
      </c>
      <c r="R80" s="16">
        <f>+R75+R62+R52+R36+R26+R16+R10</f>
        <v>32109438.219999999</v>
      </c>
      <c r="S80" s="15"/>
      <c r="T80" s="14"/>
    </row>
    <row r="81" spans="3:19" ht="48.75" customHeight="1" thickBot="1" x14ac:dyDescent="0.4">
      <c r="C81" s="8" t="s">
        <v>3</v>
      </c>
      <c r="E81" s="9"/>
      <c r="F81" s="13"/>
      <c r="G81" s="13"/>
      <c r="H81" s="13"/>
      <c r="I81" s="13"/>
      <c r="J81" s="13"/>
      <c r="K81" s="13"/>
      <c r="L81" s="9"/>
      <c r="M81" s="9"/>
      <c r="P81"/>
      <c r="Q81"/>
      <c r="R81" s="12"/>
      <c r="S81" s="12"/>
    </row>
    <row r="82" spans="3:19" ht="66.75" customHeight="1" thickBot="1" x14ac:dyDescent="0.4">
      <c r="C82" s="11" t="s">
        <v>2</v>
      </c>
      <c r="D82" s="10"/>
      <c r="F82" s="9"/>
      <c r="G82" s="9"/>
      <c r="H82" s="9"/>
      <c r="I82" s="9"/>
      <c r="J82" s="9"/>
      <c r="K82" s="9"/>
      <c r="L82" s="9"/>
      <c r="M82" s="9"/>
      <c r="P82"/>
      <c r="Q82"/>
    </row>
    <row r="83" spans="3:19" ht="126.75" customHeight="1" thickBot="1" x14ac:dyDescent="0.4">
      <c r="C83" s="8" t="s">
        <v>1</v>
      </c>
      <c r="I83" s="3"/>
      <c r="K83" s="7"/>
      <c r="P83"/>
      <c r="Q83"/>
    </row>
    <row r="84" spans="3:19" ht="39" customHeight="1" x14ac:dyDescent="0.35">
      <c r="C84" s="6" t="s">
        <v>0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/>
    </row>
    <row r="85" spans="3:19" x14ac:dyDescent="0.3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(2)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2015-06-05T18:19:34Z</dcterms:created>
  <dcterms:modified xsi:type="dcterms:W3CDTF">2026-02-20T14:15:49Z</dcterms:modified>
</cp:coreProperties>
</file>