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Abril\"/>
    </mc:Choice>
  </mc:AlternateContent>
  <xr:revisionPtr revIDLastSave="0" documentId="13_ncr:1_{F9132978-CE9B-4A9E-B840-1ADDCBB12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OAI 2026" sheetId="1" r:id="rId1"/>
  </sheets>
  <definedNames>
    <definedName name="_xlnm._FilterDatabase" localSheetId="0" hidden="1">'Ejecución OAI 2026'!$A$2:$A$98</definedName>
    <definedName name="_xlnm.Print_Area" localSheetId="0">'Ejecución OAI 2026'!$A$2:$N$98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F67" i="1"/>
  <c r="E16" i="1"/>
  <c r="D70" i="1"/>
  <c r="E70" i="1"/>
  <c r="F70" i="1"/>
  <c r="G70" i="1"/>
  <c r="G62" i="1" s="1"/>
  <c r="H70" i="1"/>
  <c r="I70" i="1"/>
  <c r="I62" i="1" s="1"/>
  <c r="J70" i="1"/>
  <c r="J62" i="1" s="1"/>
  <c r="K70" i="1"/>
  <c r="K62" i="1" s="1"/>
  <c r="L70" i="1"/>
  <c r="M70" i="1"/>
  <c r="N70" i="1"/>
  <c r="H62" i="1"/>
  <c r="L62" i="1"/>
  <c r="M62" i="1"/>
  <c r="N62" i="1"/>
  <c r="G67" i="1"/>
  <c r="H67" i="1"/>
  <c r="I67" i="1"/>
  <c r="J67" i="1"/>
  <c r="K67" i="1"/>
  <c r="L67" i="1"/>
  <c r="M67" i="1"/>
  <c r="N67" i="1"/>
  <c r="D67" i="1"/>
  <c r="D62" i="1"/>
  <c r="D36" i="1"/>
  <c r="D26" i="1"/>
  <c r="D16" i="1"/>
  <c r="E10" i="1"/>
  <c r="B43" i="1"/>
  <c r="D52" i="1"/>
  <c r="E52" i="1"/>
  <c r="E36" i="1"/>
  <c r="D11" i="1"/>
  <c r="D10" i="1" s="1"/>
  <c r="F62" i="1" l="1"/>
  <c r="E62" i="1"/>
  <c r="C36" i="1" l="1"/>
  <c r="C26" i="1"/>
  <c r="C16" i="1"/>
  <c r="C10" i="1"/>
  <c r="C70" i="1"/>
  <c r="C67" i="1"/>
  <c r="C52" i="1"/>
  <c r="B44" i="1" l="1"/>
  <c r="C79" i="1" l="1"/>
  <c r="C85" i="1" s="1"/>
  <c r="B85" i="1" l="1"/>
  <c r="B84" i="1"/>
  <c r="B82" i="1"/>
  <c r="B81" i="1"/>
  <c r="B80" i="1"/>
  <c r="B78" i="1"/>
  <c r="B77" i="1"/>
  <c r="B73" i="1"/>
  <c r="B72" i="1"/>
  <c r="B71" i="1"/>
  <c r="B69" i="1"/>
  <c r="B68" i="1"/>
  <c r="B66" i="1"/>
  <c r="B65" i="1"/>
  <c r="B64" i="1"/>
  <c r="B63" i="1"/>
  <c r="B61" i="1"/>
  <c r="B60" i="1"/>
  <c r="B59" i="1"/>
  <c r="B58" i="1"/>
  <c r="B57" i="1"/>
  <c r="B56" i="1"/>
  <c r="B55" i="1"/>
  <c r="B54" i="1"/>
  <c r="B53" i="1"/>
  <c r="B51" i="1"/>
  <c r="B50" i="1"/>
  <c r="B49" i="1"/>
  <c r="B48" i="1"/>
  <c r="B47" i="1"/>
  <c r="B46" i="1"/>
  <c r="B45" i="1"/>
  <c r="B42" i="1"/>
  <c r="B41" i="1"/>
  <c r="B40" i="1"/>
  <c r="B39" i="1"/>
  <c r="B38" i="1"/>
  <c r="B37" i="1"/>
  <c r="B35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 l="1"/>
  <c r="N52" i="1" l="1"/>
  <c r="N36" i="1"/>
  <c r="N26" i="1"/>
  <c r="N16" i="1"/>
  <c r="N10" i="1"/>
  <c r="M52" i="1" l="1"/>
  <c r="M36" i="1"/>
  <c r="M26" i="1"/>
  <c r="M16" i="1"/>
  <c r="M10" i="1"/>
  <c r="M74" i="1" l="1"/>
  <c r="M87" i="1" s="1"/>
  <c r="L52" i="1" l="1"/>
  <c r="L36" i="1"/>
  <c r="L26" i="1"/>
  <c r="L16" i="1"/>
  <c r="L10" i="1"/>
  <c r="L74" i="1" l="1"/>
  <c r="L87" i="1" s="1"/>
  <c r="K52" i="1" l="1"/>
  <c r="F52" i="1"/>
  <c r="G52" i="1"/>
  <c r="H52" i="1"/>
  <c r="I52" i="1"/>
  <c r="J52" i="1"/>
  <c r="F36" i="1"/>
  <c r="G36" i="1"/>
  <c r="H36" i="1"/>
  <c r="I36" i="1"/>
  <c r="J36" i="1"/>
  <c r="K36" i="1"/>
  <c r="E26" i="1"/>
  <c r="F26" i="1"/>
  <c r="G26" i="1"/>
  <c r="H26" i="1"/>
  <c r="I26" i="1"/>
  <c r="J26" i="1"/>
  <c r="K26" i="1"/>
  <c r="K16" i="1"/>
  <c r="J16" i="1"/>
  <c r="I16" i="1"/>
  <c r="H16" i="1"/>
  <c r="G16" i="1"/>
  <c r="D74" i="1"/>
  <c r="D87" i="1" s="1"/>
  <c r="F16" i="1"/>
  <c r="F10" i="1"/>
  <c r="G10" i="1"/>
  <c r="H10" i="1"/>
  <c r="I10" i="1"/>
  <c r="J10" i="1"/>
  <c r="K10" i="1"/>
  <c r="B52" i="1" l="1"/>
  <c r="B16" i="1"/>
  <c r="B36" i="1"/>
  <c r="B26" i="1"/>
  <c r="I74" i="1"/>
  <c r="I87" i="1" s="1"/>
  <c r="J74" i="1"/>
  <c r="J87" i="1" s="1"/>
  <c r="G74" i="1"/>
  <c r="G87" i="1" s="1"/>
  <c r="E74" i="1"/>
  <c r="E87" i="1" s="1"/>
  <c r="H74" i="1"/>
  <c r="H87" i="1" s="1"/>
  <c r="F74" i="1"/>
  <c r="F87" i="1" s="1"/>
  <c r="K74" i="1"/>
  <c r="K87" i="1" s="1"/>
  <c r="B83" i="1" l="1"/>
  <c r="N74" i="1"/>
  <c r="B76" i="1" l="1"/>
  <c r="B79" i="1"/>
  <c r="N87" i="1"/>
  <c r="B34" i="1" l="1"/>
  <c r="B67" i="1"/>
  <c r="B70" i="1"/>
  <c r="C62" i="1"/>
  <c r="B62" i="1" s="1"/>
  <c r="C74" i="1" l="1"/>
  <c r="B74" i="1" l="1"/>
  <c r="C87" i="1"/>
  <c r="B87" i="1" s="1"/>
</calcChain>
</file>

<file path=xl/sharedStrings.xml><?xml version="1.0" encoding="utf-8"?>
<sst xmlns="http://schemas.openxmlformats.org/spreadsheetml/2006/main" count="106" uniqueCount="106">
  <si>
    <t xml:space="preserve">Autoridad Portuaria Dominicana 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</si>
  <si>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</si>
  <si>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</si>
  <si>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</si>
  <si>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</si>
  <si>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</si>
  <si>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</si>
  <si>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</si>
  <si>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</si>
  <si>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</si>
  <si>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</si>
  <si>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</si>
  <si>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</si>
  <si>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</si>
  <si>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</si>
  <si>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</si>
  <si>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</si>
  <si>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</si>
  <si>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</si>
  <si>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</si>
  <si>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</si>
  <si>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</si>
  <si>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</si>
  <si>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</si>
  <si>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</si>
  <si>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</si>
  <si>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</si>
  <si>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</si>
  <si>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</si>
  <si>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</si>
  <si>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</si>
  <si>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</si>
  <si>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</si>
  <si>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</si>
  <si>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</si>
  <si>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</si>
  <si>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</si>
  <si>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</si>
  <si>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</si>
  <si>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</si>
  <si>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</si>
  <si>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</si>
  <si>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</si>
  <si>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</si>
  <si>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</si>
  <si>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</si>
  <si>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</si>
  <si>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</si>
  <si>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</si>
  <si>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</si>
  <si>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</si>
  <si>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</si>
  <si>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</si>
  <si>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</si>
  <si>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</si>
  <si>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</si>
  <si>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</si>
  <si>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</si>
  <si>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</si>
  <si>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</si>
  <si>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</si>
  <si>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</si>
  <si>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</si>
  <si>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</si>
  <si>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</si>
  <si>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</si>
  <si>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</si>
  <si>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</si>
  <si>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</si>
  <si>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</si>
  <si>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</si>
  <si>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</si>
  <si>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</si>
  <si>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</si>
  <si>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</si>
  <si>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</si>
  <si>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</si>
  <si>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</si>
  <si>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</si>
  <si>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</si>
  <si>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</si>
  <si>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</si>
  <si>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</si>
  <si>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</si>
  <si>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</si>
  <si>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</si>
  <si>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</si>
  <si>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</si>
  <si>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</si>
  <si>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</si>
  <si>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4.2.3 - DISMINUCIÓN DE PRESTAMO INTERNO A CORTO PLAZO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</si>
  <si>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</si>
  <si>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</si>
  <si>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</si>
  <si>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</si>
  <si>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</si>
  <si>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</si>
  <si>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</si>
  <si>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</si>
  <si>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objetar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</si>
  <si>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</si>
  <si>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</si>
  <si>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</si>
  <si>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Año 2026</t>
  </si>
  <si>
    <t>Fecha de imputación: hasta el 30 de abril del 2026</t>
  </si>
  <si>
    <t>Fuente: Sistema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</si>
</sst>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right" vertical="center"/>
    </xf>
    <xf numFmtId="43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10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0" xfId="1" applyFont="1" applyFill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0" fontId="10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2" xfId="0" applyNumberFormat="1" applyFont="1" applyFill="1" applyBorder="1" applyAlignment="1">
      <alignment horizontal="center" vertical="center"/>
    </xf>
    <xf numFmtId="43" fontId="5" fillId="0" borderId="0" xfId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Border="1"/>
    <xf numFmtId="43" fontId="4" fillId="0" borderId="0" xfId="1" applyFont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5" fillId="3" borderId="0" xfId="1" applyNumberFormat="1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164" fontId="4" fillId="0" borderId="0" xfId="1" applyNumberFormat="1" applyFont="1" applyFill="1" applyBorder="1" applyAlignment="1">
      <alignment horizontal="left" vertical="center"/>
    </xf>
    <xf numFmtId="164" fontId="5" fillId="3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center"/>
    </xf>
    <xf numFmtId="164" fontId="5" fillId="2" borderId="0" xfId="2" applyNumberFormat="1" applyFont="1" applyFill="1" applyBorder="1" applyAlignment="1">
      <alignment horizontal="center" vertical="center" wrapText="1"/>
    </xf>
    <xf numFmtId="164" fontId="5" fillId="0" borderId="0" xfId="1" applyNumberFormat="1" applyFont="1" applyBorder="1"/>
    <xf numFmtId="164" fontId="4" fillId="0" borderId="0" xfId="0" applyNumberFormat="1" applyFont="1" applyAlignment="1">
      <alignment horizontal="center" readingOrder="1"/>
    </xf>
    <xf numFmtId="164" fontId="5" fillId="0" borderId="0" xfId="1" applyNumberFormat="1" applyFont="1" applyBorder="1" applyAlignment="1">
      <alignment horizontal="center" readingOrder="1"/>
    </xf>
    <xf numFmtId="0" fontId="5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4" fontId="5" fillId="4" borderId="0" xfId="1" applyNumberFormat="1" applyFont="1" applyFill="1" applyBorder="1" applyAlignment="1">
      <alignment horizontal="left" vertical="center"/>
    </xf>
    <xf numFmtId="164" fontId="5" fillId="5" borderId="0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right" vertical="center"/>
    </xf>
    <xf numFmtId="164" fontId="5" fillId="3" borderId="0" xfId="0" applyNumberFormat="1" applyFont="1" applyFill="1" applyAlignment="1">
      <alignment horizontal="left" vertical="center"/>
    </xf>
    <xf numFmtId="164" fontId="5" fillId="0" borderId="0" xfId="1" applyNumberFormat="1" applyFont="1"/>
    <xf numFmtId="0" fontId="10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766765</xdr:colOff>
      <xdr:row>2</xdr:row>
      <xdr:rowOff>8021</xdr:rowOff>
    </xdr:from>
    <xdr:to>
      <xdr:col>0</xdr:col>
      <xdr:colOff>3390901</xdr:colOff>
      <xdr:row>5</xdr:row>
      <xdr:rowOff>238125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5" y="541421"/>
          <a:ext cx="2624136" cy="1115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809625</xdr:colOff>
      <xdr:row>2</xdr:row>
      <xdr:rowOff>76200</xdr:rowOff>
    </xdr:from>
    <xdr:to>
      <xdr:col>12</xdr:col>
      <xdr:colOff>1076325</xdr:colOff>
      <xdr:row>6</xdr:row>
      <xdr:rowOff>80962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5687675" y="609600"/>
          <a:ext cx="1371600" cy="11858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1028700</xdr:colOff>
      <xdr:row>90</xdr:row>
      <xdr:rowOff>85725</xdr:rowOff>
    </xdr:from>
    <xdr:to>
      <xdr:col>5</xdr:col>
      <xdr:colOff>361950</xdr:colOff>
      <xdr:row>96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7AA2DF-B292-482C-BAC0-A81AA30E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5950" y="17849850"/>
          <a:ext cx="4019550" cy="189547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88</xdr:row>
      <xdr:rowOff>28575</xdr:rowOff>
    </xdr:from>
    <xdr:to>
      <xdr:col>10</xdr:col>
      <xdr:colOff>447675</xdr:colOff>
      <xdr:row>96</xdr:row>
      <xdr:rowOff>169601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A0A0D5-D4EB-4185-8BDC-ED8AF554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77625" y="17468850"/>
          <a:ext cx="3457575" cy="2179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T99"/>
  <sheetViews>
    <sheetView showGridLines="0" tabSelected="1" view="pageBreakPreview" topLeftCell="A65" zoomScaleNormal="100" zoomScaleSheetLayoutView="100" zoomScalePageLayoutView="50" workbookViewId="0">
      <pane xSplit="1" topLeftCell="B1" activePane="topRight" state="frozen"/>
      <selection pane="topRight" activeCell="A88" sqref="A88"/>
    </sheetView>
  </sheetViews>
  <sheetFormatPr baseColWidth="10" defaultColWidth="9.140625" defaultRowHeight="18.75" x14ac:dyDescent="0.3"/>
  <cols>
    <col min="1" max="1" width="70" style="25" customWidth="1"/>
    <col min="2" max="2" width="15.5703125" style="26" customWidth="1"/>
    <col min="3" max="3" width="24.42578125" style="26" customWidth="1"/>
    <col min="4" max="4" width="15.5703125" style="27" customWidth="1"/>
    <col min="5" max="5" width="14.7109375" style="26" customWidth="1"/>
    <col min="6" max="6" width="15.42578125" style="26" customWidth="1"/>
    <col min="7" max="7" width="14.5703125" style="26" customWidth="1"/>
    <col min="8" max="8" width="14.7109375" style="28" customWidth="1"/>
    <col min="9" max="9" width="15.7109375" style="29" customWidth="1"/>
    <col min="10" max="10" width="16.5703125" style="28" customWidth="1"/>
    <col min="11" max="11" width="15.5703125" style="26" customWidth="1"/>
    <col min="12" max="12" width="16.5703125" style="27" customWidth="1"/>
    <col min="13" max="13" width="17.28515625" style="27" customWidth="1"/>
    <col min="14" max="14" width="19.140625" style="27" customWidth="1"/>
    <col min="15" max="16" width="6" style="1" bestFit="1" customWidth="1"/>
    <col min="17" max="17" width="12.140625" style="1" customWidth="1"/>
    <col min="18" max="18" width="16.5703125" style="1" customWidth="1"/>
    <col min="19" max="20" width="7" style="1" bestFit="1" customWidth="1"/>
    <col min="21" max="16384" width="9.140625" style="1"/>
  </cols>
  <sheetData>
    <row r="1" spans="1:20" x14ac:dyDescent="0.3">
      <c r="A1" s="22"/>
      <c r="B1" s="73"/>
      <c r="C1" s="73"/>
      <c r="D1" s="9"/>
      <c r="E1" s="73"/>
      <c r="F1" s="73"/>
      <c r="G1" s="73"/>
      <c r="H1" s="74"/>
      <c r="I1" s="75"/>
      <c r="J1" s="74"/>
      <c r="K1" s="73"/>
      <c r="L1" s="9"/>
      <c r="M1" s="9"/>
      <c r="N1" s="9"/>
    </row>
    <row r="2" spans="1:20" ht="23.25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20" ht="23.25" x14ac:dyDescent="0.3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20" ht="23.25" x14ac:dyDescent="0.3">
      <c r="A4" s="82" t="s">
        <v>103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0" ht="23.25" x14ac:dyDescent="0.3">
      <c r="A5" s="82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20" ht="23.25" x14ac:dyDescent="0.3">
      <c r="A6" s="82" t="s">
        <v>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20" ht="23.25" x14ac:dyDescent="0.3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7" customFormat="1" ht="31.5" customHeight="1" x14ac:dyDescent="0.25">
      <c r="A8" s="40" t="s">
        <v>3</v>
      </c>
      <c r="B8" s="40" t="s">
        <v>4</v>
      </c>
      <c r="C8" s="41" t="s">
        <v>5</v>
      </c>
      <c r="D8" s="41" t="s">
        <v>6</v>
      </c>
      <c r="E8" s="41" t="s">
        <v>7</v>
      </c>
      <c r="F8" s="41" t="s">
        <v>8</v>
      </c>
      <c r="G8" s="41" t="s">
        <v>9</v>
      </c>
      <c r="H8" s="42" t="s">
        <v>10</v>
      </c>
      <c r="I8" s="42" t="s">
        <v>11</v>
      </c>
      <c r="J8" s="42" t="s">
        <v>12</v>
      </c>
      <c r="K8" s="41" t="s">
        <v>13</v>
      </c>
      <c r="L8" s="41" t="s">
        <v>14</v>
      </c>
      <c r="M8" s="41" t="s">
        <v>15</v>
      </c>
      <c r="N8" s="41" t="s">
        <v>16</v>
      </c>
      <c r="S8" s="8"/>
      <c r="T8" s="8"/>
    </row>
    <row r="9" spans="1:20" s="2" customFormat="1" x14ac:dyDescent="0.25">
      <c r="A9" s="68" t="s">
        <v>17</v>
      </c>
      <c r="B9" s="43"/>
      <c r="C9" s="43"/>
      <c r="D9" s="43" t="s">
        <v>102</v>
      </c>
      <c r="E9" s="43"/>
      <c r="F9" s="43"/>
      <c r="G9" s="43"/>
      <c r="H9" s="43"/>
      <c r="I9" s="43"/>
      <c r="J9" s="43"/>
      <c r="K9" s="44"/>
      <c r="L9" s="43"/>
      <c r="M9" s="43"/>
      <c r="N9" s="43"/>
      <c r="O9" s="3"/>
      <c r="P9" s="3"/>
      <c r="Q9" s="3"/>
      <c r="R9" s="3"/>
      <c r="S9" s="3"/>
      <c r="T9" s="3"/>
    </row>
    <row r="10" spans="1:20" s="4" customFormat="1" ht="14.25" customHeight="1" x14ac:dyDescent="0.25">
      <c r="A10" s="68" t="s">
        <v>18</v>
      </c>
      <c r="B10" s="45">
        <f>SUM(B11:B15)</f>
        <v>368475892.04000002</v>
      </c>
      <c r="C10" s="45">
        <f>SUM(C11:C15)</f>
        <v>89016390.289999992</v>
      </c>
      <c r="D10" s="45">
        <f>SUM(D11:D15)</f>
        <v>93030583.560000002</v>
      </c>
      <c r="E10" s="45">
        <f t="shared" ref="E10" si="0">SUM(E11:E15)</f>
        <v>92654471.870000005</v>
      </c>
      <c r="F10" s="45">
        <f t="shared" ref="F10:N10" si="1">SUM(F11:F15)</f>
        <v>93774446.320000008</v>
      </c>
      <c r="G10" s="45">
        <f t="shared" si="1"/>
        <v>0</v>
      </c>
      <c r="H10" s="45">
        <f t="shared" si="1"/>
        <v>0</v>
      </c>
      <c r="I10" s="45">
        <f t="shared" si="1"/>
        <v>0</v>
      </c>
      <c r="J10" s="45">
        <f t="shared" si="1"/>
        <v>0</v>
      </c>
      <c r="K10" s="45">
        <f t="shared" si="1"/>
        <v>0</v>
      </c>
      <c r="L10" s="45">
        <f t="shared" si="1"/>
        <v>0</v>
      </c>
      <c r="M10" s="45">
        <f t="shared" si="1"/>
        <v>0</v>
      </c>
      <c r="N10" s="45">
        <f t="shared" si="1"/>
        <v>0</v>
      </c>
    </row>
    <row r="11" spans="1:20" s="2" customFormat="1" ht="14.25" customHeight="1" x14ac:dyDescent="0.25">
      <c r="A11" s="69" t="s">
        <v>19</v>
      </c>
      <c r="B11" s="46">
        <f t="shared" ref="B11:B15" si="2">SUM(C11+D11+C2+E11+F11+G11+H11+I11+J11+K11+L11+M11+N11)</f>
        <v>311814034.75</v>
      </c>
      <c r="C11" s="47">
        <v>74936405.989999995</v>
      </c>
      <c r="D11" s="48">
        <f>3689393.59+75297004</f>
        <v>78986397.590000004</v>
      </c>
      <c r="E11" s="47">
        <v>78223743</v>
      </c>
      <c r="F11" s="48">
        <v>79667488.170000002</v>
      </c>
      <c r="G11" s="47"/>
      <c r="H11" s="47"/>
      <c r="I11" s="46"/>
      <c r="J11" s="46"/>
      <c r="K11" s="48"/>
      <c r="L11" s="48"/>
      <c r="M11" s="49"/>
      <c r="N11" s="48"/>
    </row>
    <row r="12" spans="1:20" s="2" customFormat="1" ht="14.25" customHeight="1" x14ac:dyDescent="0.25">
      <c r="A12" s="69" t="s">
        <v>20</v>
      </c>
      <c r="B12" s="46">
        <f t="shared" si="2"/>
        <v>12300000</v>
      </c>
      <c r="C12" s="47">
        <v>3060000</v>
      </c>
      <c r="D12" s="48">
        <v>3120000</v>
      </c>
      <c r="E12" s="47">
        <v>3060000</v>
      </c>
      <c r="F12" s="48">
        <v>3060000</v>
      </c>
      <c r="G12" s="47"/>
      <c r="H12" s="47"/>
      <c r="I12" s="46"/>
      <c r="J12" s="46"/>
      <c r="K12" s="48"/>
      <c r="L12" s="49"/>
      <c r="M12" s="49"/>
      <c r="N12" s="49"/>
    </row>
    <row r="13" spans="1:20" s="2" customFormat="1" ht="14.25" customHeight="1" x14ac:dyDescent="0.25">
      <c r="A13" s="69" t="s">
        <v>21</v>
      </c>
      <c r="B13" s="46">
        <f t="shared" si="2"/>
        <v>720000</v>
      </c>
      <c r="C13" s="47">
        <v>220000</v>
      </c>
      <c r="D13" s="48">
        <v>30000</v>
      </c>
      <c r="E13" s="47">
        <v>440000</v>
      </c>
      <c r="F13" s="48">
        <v>30000</v>
      </c>
      <c r="G13" s="47"/>
      <c r="H13" s="47"/>
      <c r="I13" s="46"/>
      <c r="J13" s="46"/>
      <c r="K13" s="48"/>
      <c r="L13" s="49"/>
      <c r="M13" s="49"/>
      <c r="N13" s="49"/>
    </row>
    <row r="14" spans="1:20" s="2" customFormat="1" ht="14.25" customHeight="1" x14ac:dyDescent="0.25">
      <c r="A14" s="69" t="s">
        <v>22</v>
      </c>
      <c r="B14" s="46">
        <f t="shared" si="2"/>
        <v>85000</v>
      </c>
      <c r="C14" s="47">
        <v>55000</v>
      </c>
      <c r="D14" s="48">
        <v>0</v>
      </c>
      <c r="E14" s="47">
        <v>0</v>
      </c>
      <c r="F14" s="48">
        <v>30000</v>
      </c>
      <c r="G14" s="47"/>
      <c r="H14" s="47"/>
      <c r="I14" s="46"/>
      <c r="J14" s="46"/>
      <c r="K14" s="48"/>
      <c r="L14" s="49"/>
      <c r="M14" s="49"/>
      <c r="N14" s="49"/>
    </row>
    <row r="15" spans="1:20" s="2" customFormat="1" ht="14.25" customHeight="1" x14ac:dyDescent="0.25">
      <c r="A15" s="69" t="s">
        <v>23</v>
      </c>
      <c r="B15" s="46">
        <f t="shared" si="2"/>
        <v>43556857.289999999</v>
      </c>
      <c r="C15" s="47">
        <v>10744984.299999999</v>
      </c>
      <c r="D15" s="48">
        <v>10894185.970000001</v>
      </c>
      <c r="E15" s="47">
        <v>10930728.869999999</v>
      </c>
      <c r="F15" s="47">
        <v>10986958.15</v>
      </c>
      <c r="G15" s="47"/>
      <c r="H15" s="47"/>
      <c r="I15" s="46"/>
      <c r="J15" s="46"/>
      <c r="K15" s="48"/>
      <c r="L15" s="49"/>
      <c r="M15" s="49"/>
      <c r="N15" s="49"/>
    </row>
    <row r="16" spans="1:20" s="4" customFormat="1" ht="14.25" customHeight="1" x14ac:dyDescent="0.25">
      <c r="A16" s="68" t="s">
        <v>24</v>
      </c>
      <c r="B16" s="45">
        <f>SUM(C16+D16+C7+E16+F16+G16+H16+I16+J16+K16+L16+M16+N16)</f>
        <v>55331046.680000007</v>
      </c>
      <c r="C16" s="45">
        <f>SUM(C17:C25)</f>
        <v>9521466.1199999992</v>
      </c>
      <c r="D16" s="45">
        <f>SUM(D17:D25)</f>
        <v>30983224.200000003</v>
      </c>
      <c r="E16" s="45">
        <f t="shared" ref="E16:F16" si="3">SUM(E17:E25)</f>
        <v>5930422.9100000001</v>
      </c>
      <c r="F16" s="45">
        <f t="shared" si="3"/>
        <v>8895933.4499999993</v>
      </c>
      <c r="G16" s="45">
        <f t="shared" ref="G16:N16" si="4">SUM(G17:G25)</f>
        <v>0</v>
      </c>
      <c r="H16" s="45">
        <f t="shared" si="4"/>
        <v>0</v>
      </c>
      <c r="I16" s="45">
        <f t="shared" si="4"/>
        <v>0</v>
      </c>
      <c r="J16" s="45">
        <f t="shared" si="4"/>
        <v>0</v>
      </c>
      <c r="K16" s="45">
        <f t="shared" si="4"/>
        <v>0</v>
      </c>
      <c r="L16" s="45">
        <f t="shared" si="4"/>
        <v>0</v>
      </c>
      <c r="M16" s="45">
        <f t="shared" si="4"/>
        <v>0</v>
      </c>
      <c r="N16" s="45">
        <f t="shared" si="4"/>
        <v>0</v>
      </c>
    </row>
    <row r="17" spans="1:14" s="2" customFormat="1" ht="14.25" customHeight="1" x14ac:dyDescent="0.25">
      <c r="A17" s="69" t="s">
        <v>25</v>
      </c>
      <c r="B17" s="46">
        <f t="shared" ref="B17:B48" si="5">SUM(C17+D17+E17+F17+G17+H17+I17+J17+K17+L17+M17+N17)</f>
        <v>1306168.97</v>
      </c>
      <c r="C17" s="65">
        <v>23805</v>
      </c>
      <c r="D17" s="48">
        <v>1243413.97</v>
      </c>
      <c r="E17" s="47">
        <v>33050</v>
      </c>
      <c r="F17" s="47">
        <v>5900</v>
      </c>
      <c r="G17" s="47"/>
      <c r="H17" s="47"/>
      <c r="I17" s="46"/>
      <c r="J17" s="46"/>
      <c r="K17" s="48"/>
      <c r="L17" s="49"/>
      <c r="M17" s="49"/>
      <c r="N17" s="49"/>
    </row>
    <row r="18" spans="1:14" s="2" customFormat="1" ht="14.25" customHeight="1" x14ac:dyDescent="0.25">
      <c r="A18" s="69" t="s">
        <v>26</v>
      </c>
      <c r="B18" s="46">
        <f t="shared" si="5"/>
        <v>4921534.1100000003</v>
      </c>
      <c r="C18" s="65">
        <v>0</v>
      </c>
      <c r="D18" s="48">
        <v>52590.65</v>
      </c>
      <c r="E18" s="47">
        <v>4620</v>
      </c>
      <c r="F18" s="47">
        <v>4864323.46</v>
      </c>
      <c r="G18" s="47"/>
      <c r="H18" s="47"/>
      <c r="I18" s="46"/>
      <c r="J18" s="46"/>
      <c r="K18" s="48"/>
      <c r="L18" s="49"/>
      <c r="M18" s="49"/>
      <c r="N18" s="49"/>
    </row>
    <row r="19" spans="1:14" s="2" customFormat="1" ht="14.25" customHeight="1" x14ac:dyDescent="0.25">
      <c r="A19" s="69" t="s">
        <v>27</v>
      </c>
      <c r="B19" s="46">
        <f t="shared" si="5"/>
        <v>3548205.87</v>
      </c>
      <c r="C19" s="65">
        <v>476631.39</v>
      </c>
      <c r="D19" s="48">
        <v>1049196.5900000001</v>
      </c>
      <c r="E19" s="47">
        <v>980062.56</v>
      </c>
      <c r="F19" s="47">
        <v>1042315.3300000003</v>
      </c>
      <c r="G19" s="47"/>
      <c r="H19" s="47"/>
      <c r="I19" s="46"/>
      <c r="J19" s="46"/>
      <c r="K19" s="48"/>
      <c r="L19" s="49"/>
      <c r="M19" s="49"/>
      <c r="N19" s="49"/>
    </row>
    <row r="20" spans="1:14" s="2" customFormat="1" ht="14.25" customHeight="1" x14ac:dyDescent="0.25">
      <c r="A20" s="69" t="s">
        <v>28</v>
      </c>
      <c r="B20" s="46">
        <f t="shared" si="5"/>
        <v>178515</v>
      </c>
      <c r="C20" s="65">
        <v>112765</v>
      </c>
      <c r="D20" s="48">
        <v>45085</v>
      </c>
      <c r="E20" s="47">
        <v>0</v>
      </c>
      <c r="F20" s="47">
        <v>20665</v>
      </c>
      <c r="G20" s="47"/>
      <c r="H20" s="47"/>
      <c r="I20" s="46"/>
      <c r="J20" s="46"/>
      <c r="K20" s="48"/>
      <c r="L20" s="49"/>
      <c r="M20" s="49"/>
      <c r="N20" s="49"/>
    </row>
    <row r="21" spans="1:14" s="2" customFormat="1" ht="14.25" customHeight="1" x14ac:dyDescent="0.25">
      <c r="A21" s="69" t="s">
        <v>29</v>
      </c>
      <c r="B21" s="46">
        <f t="shared" si="5"/>
        <v>644326.17000000004</v>
      </c>
      <c r="C21" s="65">
        <v>0</v>
      </c>
      <c r="D21" s="48">
        <v>351339.67</v>
      </c>
      <c r="E21" s="47">
        <v>147200.73000000001</v>
      </c>
      <c r="F21" s="47">
        <v>145785.76999999999</v>
      </c>
      <c r="G21" s="47"/>
      <c r="H21" s="47"/>
      <c r="I21" s="46"/>
      <c r="J21" s="46"/>
      <c r="K21" s="48"/>
      <c r="L21" s="49"/>
      <c r="M21" s="49"/>
      <c r="N21" s="49"/>
    </row>
    <row r="22" spans="1:14" s="2" customFormat="1" ht="14.25" customHeight="1" x14ac:dyDescent="0.25">
      <c r="A22" s="69" t="s">
        <v>30</v>
      </c>
      <c r="B22" s="46">
        <f t="shared" si="5"/>
        <v>2571844.73</v>
      </c>
      <c r="C22" s="65">
        <v>251299.69</v>
      </c>
      <c r="D22" s="48">
        <v>2320545.04</v>
      </c>
      <c r="E22" s="47">
        <v>0</v>
      </c>
      <c r="F22" s="47">
        <v>0</v>
      </c>
      <c r="G22" s="47"/>
      <c r="H22" s="47"/>
      <c r="I22" s="46"/>
      <c r="J22" s="46"/>
      <c r="K22" s="48"/>
      <c r="L22" s="49"/>
      <c r="M22" s="49"/>
      <c r="N22" s="49"/>
    </row>
    <row r="23" spans="1:14" s="2" customFormat="1" ht="14.25" customHeight="1" x14ac:dyDescent="0.25">
      <c r="A23" s="69" t="s">
        <v>31</v>
      </c>
      <c r="B23" s="46">
        <f t="shared" si="5"/>
        <v>3699970.36</v>
      </c>
      <c r="C23" s="65">
        <v>0</v>
      </c>
      <c r="D23" s="48">
        <v>781822.79</v>
      </c>
      <c r="E23" s="47">
        <v>2121245.61</v>
      </c>
      <c r="F23" s="47">
        <v>796901.96</v>
      </c>
      <c r="G23" s="47"/>
      <c r="H23" s="47"/>
      <c r="I23" s="46"/>
      <c r="J23" s="46"/>
      <c r="K23" s="48"/>
      <c r="L23" s="49"/>
      <c r="M23" s="49"/>
      <c r="N23" s="49"/>
    </row>
    <row r="24" spans="1:14" s="2" customFormat="1" ht="14.25" customHeight="1" x14ac:dyDescent="0.25">
      <c r="A24" s="69" t="s">
        <v>32</v>
      </c>
      <c r="B24" s="46">
        <f t="shared" si="5"/>
        <v>37352488.009999998</v>
      </c>
      <c r="C24" s="23">
        <v>8656965.0399999991</v>
      </c>
      <c r="D24" s="48">
        <v>24161567.870000001</v>
      </c>
      <c r="E24" s="47">
        <v>2589649.34</v>
      </c>
      <c r="F24" s="47">
        <v>1944305.76</v>
      </c>
      <c r="G24" s="47"/>
      <c r="H24" s="47"/>
      <c r="I24" s="46"/>
      <c r="J24" s="46"/>
      <c r="K24" s="48"/>
      <c r="L24" s="49"/>
      <c r="M24" s="49"/>
      <c r="N24" s="49"/>
    </row>
    <row r="25" spans="1:14" s="2" customFormat="1" ht="14.25" customHeight="1" x14ac:dyDescent="0.25">
      <c r="A25" s="69" t="s">
        <v>33</v>
      </c>
      <c r="B25" s="46">
        <f t="shared" si="5"/>
        <v>1107993.46</v>
      </c>
      <c r="C25" s="65">
        <v>0</v>
      </c>
      <c r="D25" s="48">
        <v>977662.62</v>
      </c>
      <c r="E25" s="47">
        <v>54594.67</v>
      </c>
      <c r="F25" s="47">
        <v>75736.17</v>
      </c>
      <c r="G25" s="47"/>
      <c r="H25" s="47"/>
      <c r="I25" s="46"/>
      <c r="J25" s="46"/>
      <c r="K25" s="48"/>
      <c r="L25" s="49"/>
      <c r="M25" s="49"/>
      <c r="N25" s="49"/>
    </row>
    <row r="26" spans="1:14" s="4" customFormat="1" ht="14.25" customHeight="1" x14ac:dyDescent="0.25">
      <c r="A26" s="68" t="s">
        <v>34</v>
      </c>
      <c r="B26" s="45">
        <f t="shared" si="5"/>
        <v>5621323.3200000003</v>
      </c>
      <c r="C26" s="45">
        <f>SUM(C27:C35)</f>
        <v>5467</v>
      </c>
      <c r="D26" s="45">
        <f>SUM(D27:D35)</f>
        <v>2481623.6799999997</v>
      </c>
      <c r="E26" s="45">
        <f t="shared" ref="E26:J26" si="6">SUM(E27:E35)</f>
        <v>1588050.6400000001</v>
      </c>
      <c r="F26" s="45">
        <f t="shared" si="6"/>
        <v>1546182</v>
      </c>
      <c r="G26" s="45">
        <f t="shared" si="6"/>
        <v>0</v>
      </c>
      <c r="H26" s="45">
        <f t="shared" si="6"/>
        <v>0</v>
      </c>
      <c r="I26" s="45">
        <f t="shared" si="6"/>
        <v>0</v>
      </c>
      <c r="J26" s="45">
        <f t="shared" si="6"/>
        <v>0</v>
      </c>
      <c r="K26" s="45">
        <f>SUM(K27:K35)</f>
        <v>0</v>
      </c>
      <c r="L26" s="45">
        <f>SUM(L27:L35)</f>
        <v>0</v>
      </c>
      <c r="M26" s="45">
        <f>SUM(M27:M35)</f>
        <v>0</v>
      </c>
      <c r="N26" s="45">
        <f>SUM(N27:N35)</f>
        <v>0</v>
      </c>
    </row>
    <row r="27" spans="1:14" s="2" customFormat="1" ht="14.25" customHeight="1" x14ac:dyDescent="0.25">
      <c r="A27" s="69" t="s">
        <v>35</v>
      </c>
      <c r="B27" s="46">
        <f t="shared" si="5"/>
        <v>853342.47</v>
      </c>
      <c r="C27" s="47">
        <v>2567</v>
      </c>
      <c r="D27" s="48">
        <v>696623.64</v>
      </c>
      <c r="E27" s="47">
        <v>107862.76</v>
      </c>
      <c r="F27" s="47">
        <v>46289.07</v>
      </c>
      <c r="G27" s="47"/>
      <c r="H27" s="47"/>
      <c r="I27" s="46"/>
      <c r="J27" s="46"/>
      <c r="K27" s="48"/>
      <c r="L27" s="49"/>
      <c r="M27" s="49"/>
      <c r="N27" s="49"/>
    </row>
    <row r="28" spans="1:14" s="2" customFormat="1" ht="14.25" customHeight="1" x14ac:dyDescent="0.25">
      <c r="A28" s="69" t="s">
        <v>36</v>
      </c>
      <c r="B28" s="46">
        <f t="shared" si="5"/>
        <v>6951.19</v>
      </c>
      <c r="C28" s="47">
        <v>0</v>
      </c>
      <c r="D28" s="48">
        <v>6166.19</v>
      </c>
      <c r="E28" s="47">
        <v>0</v>
      </c>
      <c r="F28" s="47">
        <v>785</v>
      </c>
      <c r="G28" s="47"/>
      <c r="H28" s="47"/>
      <c r="I28" s="46"/>
      <c r="J28" s="46"/>
      <c r="K28" s="48"/>
      <c r="L28" s="49"/>
      <c r="M28" s="49"/>
      <c r="N28" s="49"/>
    </row>
    <row r="29" spans="1:14" s="2" customFormat="1" ht="14.25" customHeight="1" x14ac:dyDescent="0.25">
      <c r="A29" s="69" t="s">
        <v>37</v>
      </c>
      <c r="B29" s="46">
        <f t="shared" si="5"/>
        <v>116963.73</v>
      </c>
      <c r="C29" s="47">
        <v>0</v>
      </c>
      <c r="D29" s="48">
        <v>112938.08</v>
      </c>
      <c r="E29" s="47">
        <v>0</v>
      </c>
      <c r="F29" s="47">
        <v>4025.65</v>
      </c>
      <c r="G29" s="47"/>
      <c r="H29" s="47"/>
      <c r="I29" s="46"/>
      <c r="J29" s="46"/>
      <c r="K29" s="48"/>
      <c r="L29" s="49"/>
      <c r="M29" s="49"/>
      <c r="N29" s="49"/>
    </row>
    <row r="30" spans="1:14" s="2" customFormat="1" ht="14.25" customHeight="1" x14ac:dyDescent="0.25">
      <c r="A30" s="69" t="s">
        <v>38</v>
      </c>
      <c r="B30" s="46">
        <f t="shared" si="5"/>
        <v>0</v>
      </c>
      <c r="C30" s="47">
        <v>0</v>
      </c>
      <c r="D30" s="48">
        <v>0</v>
      </c>
      <c r="E30" s="47">
        <v>0</v>
      </c>
      <c r="F30" s="47">
        <v>0</v>
      </c>
      <c r="G30" s="47"/>
      <c r="H30" s="47"/>
      <c r="I30" s="46"/>
      <c r="J30" s="46"/>
      <c r="K30" s="48"/>
      <c r="L30" s="49"/>
      <c r="M30" s="49"/>
      <c r="N30" s="49"/>
    </row>
    <row r="31" spans="1:14" s="2" customFormat="1" ht="14.25" customHeight="1" x14ac:dyDescent="0.25">
      <c r="A31" s="69" t="s">
        <v>39</v>
      </c>
      <c r="B31" s="46">
        <f t="shared" si="5"/>
        <v>120031.81</v>
      </c>
      <c r="C31" s="47">
        <v>1300</v>
      </c>
      <c r="D31" s="48">
        <v>110251.61</v>
      </c>
      <c r="E31" s="47">
        <v>1560</v>
      </c>
      <c r="F31" s="47">
        <v>6920.2</v>
      </c>
      <c r="G31" s="47"/>
      <c r="H31" s="47"/>
      <c r="I31" s="46"/>
      <c r="J31" s="46"/>
      <c r="K31" s="48"/>
      <c r="L31" s="49"/>
      <c r="M31" s="49"/>
      <c r="N31" s="49"/>
    </row>
    <row r="32" spans="1:14" s="2" customFormat="1" ht="14.25" customHeight="1" x14ac:dyDescent="0.25">
      <c r="A32" s="69" t="s">
        <v>40</v>
      </c>
      <c r="B32" s="46">
        <f t="shared" si="5"/>
        <v>49220.31</v>
      </c>
      <c r="C32" s="47">
        <v>1100</v>
      </c>
      <c r="D32" s="48">
        <v>27963</v>
      </c>
      <c r="E32" s="47">
        <v>13267.31</v>
      </c>
      <c r="F32" s="47">
        <v>6890</v>
      </c>
      <c r="G32" s="47"/>
      <c r="H32" s="47"/>
      <c r="I32" s="46"/>
      <c r="J32" s="46"/>
      <c r="K32" s="48"/>
      <c r="L32" s="49"/>
      <c r="M32" s="49"/>
      <c r="N32" s="49"/>
    </row>
    <row r="33" spans="1:14" s="2" customFormat="1" ht="14.25" customHeight="1" x14ac:dyDescent="0.25">
      <c r="A33" s="69" t="s">
        <v>41</v>
      </c>
      <c r="B33" s="46">
        <f t="shared" si="5"/>
        <v>3598964.61</v>
      </c>
      <c r="C33" s="47">
        <v>0</v>
      </c>
      <c r="D33" s="48">
        <v>863049.59</v>
      </c>
      <c r="E33" s="47">
        <v>1278221.02</v>
      </c>
      <c r="F33" s="47">
        <v>1457694</v>
      </c>
      <c r="G33" s="47"/>
      <c r="H33" s="47"/>
      <c r="I33" s="46"/>
      <c r="J33" s="46"/>
      <c r="K33" s="48"/>
      <c r="L33" s="49"/>
      <c r="M33" s="49"/>
      <c r="N33" s="49"/>
    </row>
    <row r="34" spans="1:14" s="2" customFormat="1" ht="14.25" customHeight="1" x14ac:dyDescent="0.25">
      <c r="A34" s="69" t="s">
        <v>42</v>
      </c>
      <c r="B34" s="46">
        <f t="shared" si="5"/>
        <v>0</v>
      </c>
      <c r="C34" s="47">
        <v>0</v>
      </c>
      <c r="D34" s="48">
        <v>0</v>
      </c>
      <c r="E34" s="47">
        <v>0</v>
      </c>
      <c r="F34" s="47">
        <v>0</v>
      </c>
      <c r="G34" s="47"/>
      <c r="H34" s="47"/>
      <c r="I34" s="46"/>
      <c r="J34" s="46"/>
      <c r="K34" s="48"/>
      <c r="L34" s="49"/>
      <c r="M34" s="49"/>
      <c r="N34" s="49"/>
    </row>
    <row r="35" spans="1:14" s="2" customFormat="1" ht="14.25" customHeight="1" x14ac:dyDescent="0.25">
      <c r="A35" s="69" t="s">
        <v>43</v>
      </c>
      <c r="B35" s="46">
        <f t="shared" si="5"/>
        <v>875849.19999999984</v>
      </c>
      <c r="C35" s="47">
        <v>500</v>
      </c>
      <c r="D35" s="48">
        <v>664631.56999999995</v>
      </c>
      <c r="E35" s="47">
        <v>187139.55</v>
      </c>
      <c r="F35" s="47">
        <v>23578.080000000002</v>
      </c>
      <c r="G35" s="47"/>
      <c r="H35" s="47"/>
      <c r="I35" s="46"/>
      <c r="J35" s="46"/>
      <c r="K35" s="48"/>
      <c r="L35" s="49"/>
      <c r="M35" s="49"/>
      <c r="N35" s="49"/>
    </row>
    <row r="36" spans="1:14" s="4" customFormat="1" ht="14.25" customHeight="1" x14ac:dyDescent="0.25">
      <c r="A36" s="68" t="s">
        <v>44</v>
      </c>
      <c r="B36" s="45">
        <f t="shared" si="5"/>
        <v>4388862.5599999996</v>
      </c>
      <c r="C36" s="45">
        <f>SUM(C37:C43)</f>
        <v>1016994.1799999999</v>
      </c>
      <c r="D36" s="45">
        <f>SUM(D37:D43)</f>
        <v>2871868.38</v>
      </c>
      <c r="E36" s="45">
        <f t="shared" ref="E36" si="7">SUM(E37:E43)</f>
        <v>300000</v>
      </c>
      <c r="F36" s="45">
        <f t="shared" ref="F36:K36" si="8">SUM(F37:F43)</f>
        <v>200000</v>
      </c>
      <c r="G36" s="45">
        <f t="shared" si="8"/>
        <v>0</v>
      </c>
      <c r="H36" s="45">
        <f t="shared" si="8"/>
        <v>0</v>
      </c>
      <c r="I36" s="45">
        <f t="shared" si="8"/>
        <v>0</v>
      </c>
      <c r="J36" s="45">
        <f t="shared" si="8"/>
        <v>0</v>
      </c>
      <c r="K36" s="45">
        <f t="shared" si="8"/>
        <v>0</v>
      </c>
      <c r="L36" s="45">
        <f>SUM(L37:L43)</f>
        <v>0</v>
      </c>
      <c r="M36" s="45">
        <f>SUM(M37:M43)</f>
        <v>0</v>
      </c>
      <c r="N36" s="45">
        <f>SUM(N37:N43)</f>
        <v>0</v>
      </c>
    </row>
    <row r="37" spans="1:14" s="2" customFormat="1" ht="14.25" customHeight="1" x14ac:dyDescent="0.25">
      <c r="A37" s="69" t="s">
        <v>45</v>
      </c>
      <c r="B37" s="46">
        <f t="shared" si="5"/>
        <v>3567500</v>
      </c>
      <c r="C37" s="48">
        <v>600000</v>
      </c>
      <c r="D37" s="48">
        <v>2467500</v>
      </c>
      <c r="E37" s="47">
        <v>300000</v>
      </c>
      <c r="F37" s="47">
        <v>200000</v>
      </c>
      <c r="G37" s="47"/>
      <c r="H37" s="47"/>
      <c r="I37" s="46"/>
      <c r="J37" s="46"/>
      <c r="L37" s="49"/>
      <c r="M37" s="49"/>
      <c r="N37" s="49"/>
    </row>
    <row r="38" spans="1:14" s="2" customFormat="1" ht="14.25" customHeight="1" x14ac:dyDescent="0.25">
      <c r="A38" s="69" t="s">
        <v>46</v>
      </c>
      <c r="B38" s="46">
        <f t="shared" si="5"/>
        <v>416994.18</v>
      </c>
      <c r="C38" s="48">
        <v>416994.18</v>
      </c>
      <c r="D38" s="48">
        <v>0</v>
      </c>
      <c r="E38" s="47">
        <v>0</v>
      </c>
      <c r="F38" s="47">
        <v>0</v>
      </c>
      <c r="G38" s="47"/>
      <c r="H38" s="47"/>
      <c r="I38" s="46"/>
      <c r="J38" s="46"/>
      <c r="K38" s="49"/>
      <c r="L38" s="49"/>
      <c r="M38" s="49"/>
      <c r="N38" s="49"/>
    </row>
    <row r="39" spans="1:14" s="2" customFormat="1" ht="14.25" customHeight="1" x14ac:dyDescent="0.25">
      <c r="A39" s="69" t="s">
        <v>47</v>
      </c>
      <c r="B39" s="46">
        <f t="shared" si="5"/>
        <v>200000</v>
      </c>
      <c r="C39" s="48">
        <v>0</v>
      </c>
      <c r="D39" s="48">
        <v>200000</v>
      </c>
      <c r="E39" s="47">
        <v>0</v>
      </c>
      <c r="F39" s="47">
        <v>0</v>
      </c>
      <c r="G39" s="47"/>
      <c r="H39" s="47"/>
      <c r="I39" s="46"/>
      <c r="J39" s="46"/>
      <c r="K39" s="49"/>
      <c r="L39" s="49"/>
      <c r="M39" s="49"/>
      <c r="N39" s="49"/>
    </row>
    <row r="40" spans="1:14" s="2" customFormat="1" ht="14.25" customHeight="1" x14ac:dyDescent="0.25">
      <c r="A40" s="69" t="s">
        <v>48</v>
      </c>
      <c r="B40" s="46">
        <f t="shared" si="5"/>
        <v>0</v>
      </c>
      <c r="C40" s="48">
        <v>0</v>
      </c>
      <c r="D40" s="48">
        <v>0</v>
      </c>
      <c r="E40" s="47">
        <v>0</v>
      </c>
      <c r="F40" s="47">
        <v>0</v>
      </c>
      <c r="G40" s="47"/>
      <c r="H40" s="47"/>
      <c r="I40" s="46"/>
      <c r="J40" s="46"/>
      <c r="K40" s="49"/>
      <c r="L40" s="49"/>
      <c r="M40" s="49"/>
      <c r="N40" s="49"/>
    </row>
    <row r="41" spans="1:14" s="2" customFormat="1" ht="14.25" customHeight="1" x14ac:dyDescent="0.25">
      <c r="A41" s="69" t="s">
        <v>49</v>
      </c>
      <c r="B41" s="46">
        <f t="shared" si="5"/>
        <v>0</v>
      </c>
      <c r="C41" s="48">
        <v>0</v>
      </c>
      <c r="D41" s="48">
        <v>0</v>
      </c>
      <c r="E41" s="47">
        <v>0</v>
      </c>
      <c r="F41" s="47">
        <v>0</v>
      </c>
      <c r="G41" s="47"/>
      <c r="H41" s="47"/>
      <c r="I41" s="46"/>
      <c r="J41" s="46"/>
      <c r="K41" s="49"/>
      <c r="L41" s="49"/>
      <c r="M41" s="49"/>
      <c r="N41" s="49"/>
    </row>
    <row r="42" spans="1:14" s="2" customFormat="1" ht="14.25" customHeight="1" x14ac:dyDescent="0.25">
      <c r="A42" s="69" t="s">
        <v>50</v>
      </c>
      <c r="B42" s="46">
        <f t="shared" si="5"/>
        <v>0</v>
      </c>
      <c r="C42" s="48">
        <v>0</v>
      </c>
      <c r="D42" s="48">
        <v>0</v>
      </c>
      <c r="E42" s="47">
        <v>0</v>
      </c>
      <c r="F42" s="47">
        <v>0</v>
      </c>
      <c r="G42" s="47"/>
      <c r="H42" s="47"/>
      <c r="I42" s="46"/>
      <c r="J42" s="46"/>
      <c r="K42" s="49"/>
      <c r="L42" s="49"/>
      <c r="M42" s="49"/>
      <c r="N42" s="49"/>
    </row>
    <row r="43" spans="1:14" s="2" customFormat="1" ht="14.25" customHeight="1" x14ac:dyDescent="0.25">
      <c r="A43" s="69" t="s">
        <v>51</v>
      </c>
      <c r="B43" s="46">
        <f>SUM(C43+D43+E43+F43+G43+H43+I43+J43+K43+L43+M43+N43)</f>
        <v>204368.38</v>
      </c>
      <c r="C43" s="23">
        <v>0</v>
      </c>
      <c r="D43" s="48">
        <v>204368.38</v>
      </c>
      <c r="E43" s="47">
        <v>0</v>
      </c>
      <c r="F43" s="47">
        <v>0</v>
      </c>
      <c r="G43" s="47"/>
      <c r="H43" s="47"/>
      <c r="I43" s="46"/>
      <c r="J43" s="46"/>
      <c r="K43" s="49"/>
      <c r="L43" s="49"/>
      <c r="M43" s="49"/>
      <c r="N43" s="49"/>
    </row>
    <row r="44" spans="1:14" s="4" customFormat="1" ht="14.25" customHeight="1" x14ac:dyDescent="0.25">
      <c r="A44" s="68" t="s">
        <v>52</v>
      </c>
      <c r="B44" s="45">
        <f>SUM(C44+D44+E44+F44+G44+H44+I44+J44+K44+L44+M44+N44)</f>
        <v>0</v>
      </c>
      <c r="C44" s="45">
        <v>0</v>
      </c>
      <c r="D44" s="64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</row>
    <row r="45" spans="1:14" s="2" customFormat="1" ht="14.25" customHeight="1" x14ac:dyDescent="0.25">
      <c r="A45" s="69" t="s">
        <v>53</v>
      </c>
      <c r="B45" s="46">
        <f t="shared" si="5"/>
        <v>0</v>
      </c>
      <c r="C45" s="48">
        <v>0</v>
      </c>
      <c r="D45" s="47">
        <v>0</v>
      </c>
      <c r="E45" s="47">
        <v>0</v>
      </c>
      <c r="F45" s="47">
        <v>0</v>
      </c>
      <c r="G45" s="47"/>
      <c r="H45" s="47"/>
      <c r="I45" s="46"/>
      <c r="J45" s="46"/>
      <c r="K45" s="49"/>
      <c r="L45" s="49"/>
      <c r="M45" s="49"/>
      <c r="N45" s="49"/>
    </row>
    <row r="46" spans="1:14" s="2" customFormat="1" ht="14.25" customHeight="1" x14ac:dyDescent="0.25">
      <c r="A46" s="69" t="s">
        <v>54</v>
      </c>
      <c r="B46" s="46">
        <f t="shared" si="5"/>
        <v>0</v>
      </c>
      <c r="C46" s="48">
        <v>0</v>
      </c>
      <c r="D46" s="47">
        <v>0</v>
      </c>
      <c r="E46" s="47">
        <v>0</v>
      </c>
      <c r="F46" s="47">
        <v>0</v>
      </c>
      <c r="G46" s="47"/>
      <c r="H46" s="47"/>
      <c r="I46" s="46"/>
      <c r="J46" s="46"/>
      <c r="K46" s="49"/>
      <c r="L46" s="49"/>
      <c r="M46" s="49"/>
      <c r="N46" s="49"/>
    </row>
    <row r="47" spans="1:14" s="2" customFormat="1" ht="14.25" customHeight="1" x14ac:dyDescent="0.25">
      <c r="A47" s="69" t="s">
        <v>55</v>
      </c>
      <c r="B47" s="46">
        <f t="shared" si="5"/>
        <v>0</v>
      </c>
      <c r="C47" s="48">
        <v>0</v>
      </c>
      <c r="D47" s="47">
        <v>0</v>
      </c>
      <c r="E47" s="47">
        <v>0</v>
      </c>
      <c r="F47" s="47">
        <v>0</v>
      </c>
      <c r="G47" s="47"/>
      <c r="H47" s="47"/>
      <c r="I47" s="46"/>
      <c r="J47" s="46"/>
      <c r="K47" s="49"/>
      <c r="L47" s="49"/>
      <c r="M47" s="49"/>
      <c r="N47" s="49"/>
    </row>
    <row r="48" spans="1:14" s="2" customFormat="1" ht="14.25" customHeight="1" x14ac:dyDescent="0.25">
      <c r="A48" s="69" t="s">
        <v>56</v>
      </c>
      <c r="B48" s="46">
        <f t="shared" si="5"/>
        <v>0</v>
      </c>
      <c r="C48" s="23">
        <v>0</v>
      </c>
      <c r="D48" s="47">
        <v>0</v>
      </c>
      <c r="E48" s="47">
        <v>0</v>
      </c>
      <c r="F48" s="47">
        <v>0</v>
      </c>
      <c r="G48" s="47"/>
      <c r="H48" s="47"/>
      <c r="I48" s="46"/>
      <c r="J48" s="46"/>
      <c r="K48" s="49"/>
      <c r="L48" s="49"/>
      <c r="M48" s="49"/>
      <c r="N48" s="49"/>
    </row>
    <row r="49" spans="1:16" s="2" customFormat="1" ht="14.25" customHeight="1" x14ac:dyDescent="0.25">
      <c r="A49" s="69" t="s">
        <v>57</v>
      </c>
      <c r="B49" s="46">
        <f t="shared" ref="B49:B73" si="9">SUM(C49+D49+E49+F49+G49+H49+I49+J49+K49+L49+M49+N49)</f>
        <v>0</v>
      </c>
      <c r="C49" s="48">
        <v>0</v>
      </c>
      <c r="D49" s="47">
        <v>0</v>
      </c>
      <c r="E49" s="47">
        <v>0</v>
      </c>
      <c r="F49" s="47">
        <v>0</v>
      </c>
      <c r="G49" s="47"/>
      <c r="H49" s="47"/>
      <c r="I49" s="46"/>
      <c r="J49" s="46"/>
      <c r="K49" s="49"/>
      <c r="L49" s="49"/>
      <c r="M49" s="49"/>
      <c r="N49" s="49"/>
    </row>
    <row r="50" spans="1:16" s="2" customFormat="1" ht="14.25" customHeight="1" x14ac:dyDescent="0.25">
      <c r="A50" s="69" t="s">
        <v>58</v>
      </c>
      <c r="B50" s="46">
        <f t="shared" si="9"/>
        <v>0</v>
      </c>
      <c r="C50" s="48">
        <v>0</v>
      </c>
      <c r="D50" s="47">
        <v>0</v>
      </c>
      <c r="E50" s="47">
        <v>0</v>
      </c>
      <c r="F50" s="47">
        <v>0</v>
      </c>
      <c r="G50" s="47"/>
      <c r="H50" s="47"/>
      <c r="I50" s="46"/>
      <c r="J50" s="46"/>
      <c r="K50" s="49"/>
      <c r="L50" s="49"/>
      <c r="M50" s="49"/>
      <c r="N50" s="49"/>
    </row>
    <row r="51" spans="1:16" s="2" customFormat="1" ht="14.25" customHeight="1" x14ac:dyDescent="0.25">
      <c r="A51" s="69" t="s">
        <v>59</v>
      </c>
      <c r="B51" s="46">
        <f t="shared" si="9"/>
        <v>0</v>
      </c>
      <c r="C51" s="23">
        <v>0</v>
      </c>
      <c r="D51" s="47">
        <v>0</v>
      </c>
      <c r="E51" s="47">
        <v>0</v>
      </c>
      <c r="F51" s="47">
        <v>0</v>
      </c>
      <c r="G51" s="47"/>
      <c r="H51" s="47"/>
      <c r="I51" s="46"/>
      <c r="J51" s="46"/>
      <c r="K51" s="49"/>
      <c r="L51" s="49"/>
      <c r="M51" s="49"/>
      <c r="N51" s="49"/>
    </row>
    <row r="52" spans="1:16" s="4" customFormat="1" ht="14.25" customHeight="1" x14ac:dyDescent="0.25">
      <c r="A52" s="68" t="s">
        <v>60</v>
      </c>
      <c r="B52" s="45">
        <f>SUM(C52+D52+E52+F52+G52+H52+I52+J52+K52+L52+M52+N52)</f>
        <v>0</v>
      </c>
      <c r="C52" s="45">
        <f>SUM(C53:C61)</f>
        <v>0</v>
      </c>
      <c r="D52" s="45">
        <f t="shared" ref="D52:E52" si="10">SUM(D53:D61)</f>
        <v>0</v>
      </c>
      <c r="E52" s="45">
        <f t="shared" si="10"/>
        <v>0</v>
      </c>
      <c r="F52" s="45">
        <f t="shared" ref="F52:J52" si="11">SUM(F53:F61)</f>
        <v>0</v>
      </c>
      <c r="G52" s="45">
        <f t="shared" si="11"/>
        <v>0</v>
      </c>
      <c r="H52" s="45">
        <f t="shared" si="11"/>
        <v>0</v>
      </c>
      <c r="I52" s="45">
        <f t="shared" si="11"/>
        <v>0</v>
      </c>
      <c r="J52" s="45">
        <f t="shared" si="11"/>
        <v>0</v>
      </c>
      <c r="K52" s="45">
        <f>SUM(K53:K61)</f>
        <v>0</v>
      </c>
      <c r="L52" s="45">
        <f>SUM(L53:L61)</f>
        <v>0</v>
      </c>
      <c r="M52" s="45">
        <f>SUM(M53:M61)</f>
        <v>0</v>
      </c>
      <c r="N52" s="45">
        <f>SUM(N53:N61)</f>
        <v>0</v>
      </c>
    </row>
    <row r="53" spans="1:16" s="2" customFormat="1" ht="14.25" customHeight="1" x14ac:dyDescent="0.25">
      <c r="A53" s="69" t="s">
        <v>61</v>
      </c>
      <c r="B53" s="46">
        <f t="shared" si="9"/>
        <v>0</v>
      </c>
      <c r="C53" s="48">
        <v>0</v>
      </c>
      <c r="D53" s="47">
        <v>0</v>
      </c>
      <c r="E53" s="47">
        <v>0</v>
      </c>
      <c r="F53" s="47">
        <v>0</v>
      </c>
      <c r="G53" s="47"/>
      <c r="H53" s="47"/>
      <c r="I53" s="46"/>
      <c r="J53" s="46"/>
      <c r="K53" s="48"/>
      <c r="L53" s="49"/>
      <c r="M53" s="49"/>
      <c r="N53" s="49"/>
    </row>
    <row r="54" spans="1:16" s="2" customFormat="1" ht="14.25" customHeight="1" x14ac:dyDescent="0.25">
      <c r="A54" s="69" t="s">
        <v>62</v>
      </c>
      <c r="B54" s="46">
        <f t="shared" si="9"/>
        <v>0</v>
      </c>
      <c r="C54" s="48">
        <v>0</v>
      </c>
      <c r="D54" s="47">
        <v>0</v>
      </c>
      <c r="E54" s="47">
        <v>0</v>
      </c>
      <c r="F54" s="47">
        <v>0</v>
      </c>
      <c r="G54" s="47"/>
      <c r="H54" s="47"/>
      <c r="I54" s="46"/>
      <c r="J54" s="46"/>
      <c r="K54" s="49"/>
      <c r="L54" s="49"/>
      <c r="M54" s="49"/>
      <c r="N54" s="49"/>
    </row>
    <row r="55" spans="1:16" s="2" customFormat="1" ht="14.25" customHeight="1" x14ac:dyDescent="0.25">
      <c r="A55" s="69" t="s">
        <v>63</v>
      </c>
      <c r="B55" s="46">
        <f t="shared" si="9"/>
        <v>0</v>
      </c>
      <c r="C55" s="48">
        <v>0</v>
      </c>
      <c r="D55" s="47">
        <v>0</v>
      </c>
      <c r="E55" s="47">
        <v>0</v>
      </c>
      <c r="F55" s="47">
        <v>0</v>
      </c>
      <c r="G55" s="47"/>
      <c r="H55" s="47"/>
      <c r="I55" s="46"/>
      <c r="J55" s="46"/>
      <c r="K55" s="49"/>
      <c r="L55" s="49"/>
      <c r="M55" s="49"/>
      <c r="N55" s="49"/>
    </row>
    <row r="56" spans="1:16" s="2" customFormat="1" ht="14.25" customHeight="1" x14ac:dyDescent="0.25">
      <c r="A56" s="69" t="s">
        <v>64</v>
      </c>
      <c r="B56" s="46">
        <f t="shared" si="9"/>
        <v>0</v>
      </c>
      <c r="C56" s="48">
        <v>0</v>
      </c>
      <c r="D56" s="47">
        <v>0</v>
      </c>
      <c r="E56" s="47">
        <v>0</v>
      </c>
      <c r="F56" s="47">
        <v>0</v>
      </c>
      <c r="G56" s="47"/>
      <c r="H56" s="47"/>
      <c r="I56" s="46"/>
      <c r="J56" s="46"/>
      <c r="K56" s="49"/>
      <c r="L56" s="49"/>
      <c r="M56" s="49"/>
      <c r="N56" s="49"/>
    </row>
    <row r="57" spans="1:16" s="2" customFormat="1" ht="14.25" customHeight="1" x14ac:dyDescent="0.25">
      <c r="A57" s="69" t="s">
        <v>65</v>
      </c>
      <c r="B57" s="46">
        <f t="shared" si="9"/>
        <v>0</v>
      </c>
      <c r="C57" s="48">
        <v>0</v>
      </c>
      <c r="D57" s="47">
        <v>0</v>
      </c>
      <c r="E57" s="47">
        <v>0</v>
      </c>
      <c r="F57" s="47">
        <v>0</v>
      </c>
      <c r="G57" s="47"/>
      <c r="H57" s="47"/>
      <c r="I57" s="46"/>
      <c r="J57" s="46"/>
      <c r="K57" s="49"/>
      <c r="L57" s="49"/>
      <c r="M57" s="49"/>
      <c r="N57" s="49"/>
    </row>
    <row r="58" spans="1:16" s="2" customFormat="1" ht="14.25" customHeight="1" x14ac:dyDescent="0.25">
      <c r="A58" s="69" t="s">
        <v>66</v>
      </c>
      <c r="B58" s="46">
        <f t="shared" si="9"/>
        <v>0</v>
      </c>
      <c r="C58" s="48">
        <v>0</v>
      </c>
      <c r="D58" s="47">
        <v>0</v>
      </c>
      <c r="E58" s="47">
        <v>0</v>
      </c>
      <c r="F58" s="47">
        <v>0</v>
      </c>
      <c r="G58" s="47"/>
      <c r="H58" s="47"/>
      <c r="I58" s="46"/>
      <c r="J58" s="46"/>
      <c r="K58" s="49"/>
      <c r="L58" s="49"/>
      <c r="M58" s="49"/>
      <c r="N58" s="49"/>
    </row>
    <row r="59" spans="1:16" s="2" customFormat="1" ht="14.25" customHeight="1" x14ac:dyDescent="0.25">
      <c r="A59" s="69" t="s">
        <v>67</v>
      </c>
      <c r="B59" s="46">
        <f t="shared" si="9"/>
        <v>0</v>
      </c>
      <c r="C59" s="48">
        <v>0</v>
      </c>
      <c r="D59" s="47">
        <v>0</v>
      </c>
      <c r="E59" s="47">
        <v>0</v>
      </c>
      <c r="F59" s="47">
        <v>0</v>
      </c>
      <c r="G59" s="47"/>
      <c r="H59" s="47"/>
      <c r="I59" s="46"/>
      <c r="J59" s="46"/>
      <c r="K59" s="49"/>
      <c r="L59" s="49"/>
      <c r="M59" s="49"/>
      <c r="N59" s="49"/>
    </row>
    <row r="60" spans="1:16" s="2" customFormat="1" ht="14.25" customHeight="1" x14ac:dyDescent="0.25">
      <c r="A60" s="69" t="s">
        <v>68</v>
      </c>
      <c r="B60" s="46">
        <f t="shared" si="9"/>
        <v>0</v>
      </c>
      <c r="C60" s="48">
        <v>0</v>
      </c>
      <c r="D60" s="47">
        <v>0</v>
      </c>
      <c r="E60" s="47">
        <v>0</v>
      </c>
      <c r="F60" s="47">
        <v>0</v>
      </c>
      <c r="G60" s="47"/>
      <c r="H60" s="47"/>
      <c r="I60" s="46"/>
      <c r="J60" s="46"/>
      <c r="K60" s="49"/>
      <c r="L60" s="49"/>
      <c r="M60" s="49"/>
      <c r="N60" s="49"/>
    </row>
    <row r="61" spans="1:16" s="2" customFormat="1" ht="14.25" customHeight="1" x14ac:dyDescent="0.25">
      <c r="A61" s="69" t="s">
        <v>69</v>
      </c>
      <c r="B61" s="46">
        <f t="shared" si="9"/>
        <v>0</v>
      </c>
      <c r="C61" s="48">
        <v>0</v>
      </c>
      <c r="D61" s="47">
        <v>0</v>
      </c>
      <c r="E61" s="47">
        <v>0</v>
      </c>
      <c r="F61" s="47">
        <v>0</v>
      </c>
      <c r="G61" s="47"/>
      <c r="H61" s="47"/>
      <c r="I61" s="46"/>
      <c r="J61" s="46"/>
      <c r="K61" s="48"/>
      <c r="L61" s="49"/>
      <c r="M61" s="49"/>
      <c r="N61" s="49"/>
    </row>
    <row r="62" spans="1:16" s="4" customFormat="1" ht="14.25" customHeight="1" x14ac:dyDescent="0.25">
      <c r="A62" s="68" t="s">
        <v>70</v>
      </c>
      <c r="B62" s="45">
        <f t="shared" si="9"/>
        <v>1551322.3199999998</v>
      </c>
      <c r="C62" s="45">
        <f>SUM(C63:C71)</f>
        <v>0</v>
      </c>
      <c r="D62" s="45">
        <f>SUM(D63:D71)</f>
        <v>0</v>
      </c>
      <c r="E62" s="45">
        <f t="shared" ref="E62:N62" si="12">SUM(E63:E71)</f>
        <v>513169.72</v>
      </c>
      <c r="F62" s="45">
        <f t="shared" si="12"/>
        <v>1038152.6</v>
      </c>
      <c r="G62" s="45">
        <f t="shared" si="12"/>
        <v>0</v>
      </c>
      <c r="H62" s="45">
        <f t="shared" si="12"/>
        <v>0</v>
      </c>
      <c r="I62" s="45">
        <f t="shared" si="12"/>
        <v>0</v>
      </c>
      <c r="J62" s="45">
        <f t="shared" si="12"/>
        <v>0</v>
      </c>
      <c r="K62" s="45">
        <f t="shared" si="12"/>
        <v>0</v>
      </c>
      <c r="L62" s="45">
        <f t="shared" si="12"/>
        <v>0</v>
      </c>
      <c r="M62" s="45">
        <f t="shared" si="12"/>
        <v>0</v>
      </c>
      <c r="N62" s="45">
        <f t="shared" si="12"/>
        <v>0</v>
      </c>
      <c r="O62" s="45"/>
      <c r="P62" s="45"/>
    </row>
    <row r="63" spans="1:16" s="2" customFormat="1" ht="14.25" customHeight="1" x14ac:dyDescent="0.25">
      <c r="A63" s="69" t="s">
        <v>71</v>
      </c>
      <c r="B63" s="46">
        <f t="shared" si="9"/>
        <v>564348.36</v>
      </c>
      <c r="C63" s="48">
        <v>0</v>
      </c>
      <c r="D63" s="47">
        <v>0</v>
      </c>
      <c r="E63" s="47">
        <v>513169.72</v>
      </c>
      <c r="F63" s="47">
        <v>51178.64</v>
      </c>
      <c r="G63" s="47"/>
      <c r="H63" s="47"/>
      <c r="I63" s="46"/>
      <c r="J63" s="46"/>
      <c r="K63" s="49"/>
      <c r="L63" s="49"/>
      <c r="M63" s="49"/>
      <c r="N63" s="49"/>
    </row>
    <row r="64" spans="1:16" s="2" customFormat="1" ht="14.25" customHeight="1" x14ac:dyDescent="0.25">
      <c r="A64" s="69" t="s">
        <v>72</v>
      </c>
      <c r="B64" s="46">
        <f t="shared" si="9"/>
        <v>986973.96</v>
      </c>
      <c r="C64" s="48"/>
      <c r="D64" s="47">
        <v>0</v>
      </c>
      <c r="E64" s="47">
        <v>0</v>
      </c>
      <c r="F64" s="47">
        <v>986973.96</v>
      </c>
      <c r="G64" s="47"/>
      <c r="H64" s="47"/>
      <c r="I64" s="46"/>
      <c r="J64" s="46"/>
      <c r="K64" s="49"/>
      <c r="L64" s="49"/>
      <c r="M64" s="49"/>
      <c r="N64" s="48"/>
    </row>
    <row r="65" spans="1:14" s="2" customFormat="1" ht="14.25" customHeight="1" x14ac:dyDescent="0.25">
      <c r="A65" s="69" t="s">
        <v>73</v>
      </c>
      <c r="B65" s="46">
        <f t="shared" si="9"/>
        <v>0</v>
      </c>
      <c r="C65" s="48">
        <v>0</v>
      </c>
      <c r="D65" s="47">
        <v>0</v>
      </c>
      <c r="E65" s="47">
        <v>0</v>
      </c>
      <c r="F65" s="47">
        <v>0</v>
      </c>
      <c r="G65" s="47"/>
      <c r="H65" s="47"/>
      <c r="I65" s="46"/>
      <c r="J65" s="46"/>
      <c r="K65" s="49"/>
      <c r="L65" s="49"/>
      <c r="M65" s="49"/>
      <c r="N65" s="49"/>
    </row>
    <row r="66" spans="1:14" s="2" customFormat="1" ht="14.25" customHeight="1" x14ac:dyDescent="0.25">
      <c r="A66" s="69" t="s">
        <v>74</v>
      </c>
      <c r="B66" s="46">
        <f t="shared" si="9"/>
        <v>0</v>
      </c>
      <c r="C66" s="48">
        <v>0</v>
      </c>
      <c r="D66" s="47">
        <v>0</v>
      </c>
      <c r="E66" s="47">
        <v>0</v>
      </c>
      <c r="F66" s="47">
        <v>0</v>
      </c>
      <c r="G66" s="47"/>
      <c r="H66" s="47"/>
      <c r="I66" s="46"/>
      <c r="J66" s="46"/>
      <c r="K66" s="49"/>
      <c r="L66" s="49"/>
      <c r="M66" s="49"/>
      <c r="N66" s="49"/>
    </row>
    <row r="67" spans="1:14" s="4" customFormat="1" ht="14.25" customHeight="1" x14ac:dyDescent="0.25">
      <c r="A67" s="68" t="s">
        <v>75</v>
      </c>
      <c r="B67" s="45">
        <f t="shared" si="9"/>
        <v>0</v>
      </c>
      <c r="C67" s="64">
        <f>SUM(C68:C69)</f>
        <v>0</v>
      </c>
      <c r="D67" s="64">
        <f>SUM(D68:D69)</f>
        <v>0</v>
      </c>
      <c r="E67" s="64">
        <f t="shared" ref="E67:N67" si="13">SUM(E68:E69)</f>
        <v>0</v>
      </c>
      <c r="F67" s="64">
        <f t="shared" si="13"/>
        <v>0</v>
      </c>
      <c r="G67" s="64">
        <f t="shared" si="13"/>
        <v>0</v>
      </c>
      <c r="H67" s="64">
        <f t="shared" si="13"/>
        <v>0</v>
      </c>
      <c r="I67" s="64">
        <f t="shared" si="13"/>
        <v>0</v>
      </c>
      <c r="J67" s="64">
        <f t="shared" si="13"/>
        <v>0</v>
      </c>
      <c r="K67" s="64">
        <f t="shared" si="13"/>
        <v>0</v>
      </c>
      <c r="L67" s="64">
        <f t="shared" si="13"/>
        <v>0</v>
      </c>
      <c r="M67" s="64">
        <f t="shared" si="13"/>
        <v>0</v>
      </c>
      <c r="N67" s="64">
        <f t="shared" si="13"/>
        <v>0</v>
      </c>
    </row>
    <row r="68" spans="1:14" s="2" customFormat="1" ht="14.25" customHeight="1" x14ac:dyDescent="0.25">
      <c r="A68" s="69" t="s">
        <v>76</v>
      </c>
      <c r="B68" s="46">
        <f t="shared" si="9"/>
        <v>0</v>
      </c>
      <c r="C68" s="48">
        <v>0</v>
      </c>
      <c r="D68" s="47">
        <v>0</v>
      </c>
      <c r="E68" s="47">
        <v>0</v>
      </c>
      <c r="F68" s="47">
        <v>0</v>
      </c>
      <c r="G68" s="47"/>
      <c r="H68" s="47"/>
      <c r="I68" s="46"/>
      <c r="J68" s="46"/>
      <c r="K68" s="49"/>
      <c r="L68" s="49"/>
      <c r="M68" s="49"/>
      <c r="N68" s="49"/>
    </row>
    <row r="69" spans="1:14" s="2" customFormat="1" ht="14.25" customHeight="1" x14ac:dyDescent="0.25">
      <c r="A69" s="69" t="s">
        <v>77</v>
      </c>
      <c r="B69" s="46">
        <f t="shared" si="9"/>
        <v>0</v>
      </c>
      <c r="C69" s="48">
        <v>0</v>
      </c>
      <c r="D69" s="47">
        <v>0</v>
      </c>
      <c r="E69" s="47">
        <v>0</v>
      </c>
      <c r="F69" s="47">
        <v>0</v>
      </c>
      <c r="G69" s="47"/>
      <c r="H69" s="47"/>
      <c r="I69" s="46"/>
      <c r="J69" s="46"/>
      <c r="K69" s="49"/>
      <c r="L69" s="49"/>
      <c r="M69" s="49"/>
      <c r="N69" s="49"/>
    </row>
    <row r="70" spans="1:14" s="2" customFormat="1" ht="14.25" customHeight="1" x14ac:dyDescent="0.25">
      <c r="A70" s="68" t="s">
        <v>78</v>
      </c>
      <c r="B70" s="45">
        <f t="shared" si="9"/>
        <v>0</v>
      </c>
      <c r="C70" s="64">
        <f>SUM(C71:C73)</f>
        <v>0</v>
      </c>
      <c r="D70" s="64">
        <f t="shared" ref="D70:N70" si="14">SUM(D71:D73)</f>
        <v>0</v>
      </c>
      <c r="E70" s="64">
        <f t="shared" si="14"/>
        <v>0</v>
      </c>
      <c r="F70" s="64">
        <f t="shared" si="14"/>
        <v>0</v>
      </c>
      <c r="G70" s="64">
        <f t="shared" si="14"/>
        <v>0</v>
      </c>
      <c r="H70" s="64">
        <f t="shared" si="14"/>
        <v>0</v>
      </c>
      <c r="I70" s="64">
        <f t="shared" si="14"/>
        <v>0</v>
      </c>
      <c r="J70" s="64">
        <f t="shared" si="14"/>
        <v>0</v>
      </c>
      <c r="K70" s="64">
        <f t="shared" si="14"/>
        <v>0</v>
      </c>
      <c r="L70" s="64">
        <f t="shared" si="14"/>
        <v>0</v>
      </c>
      <c r="M70" s="64">
        <f t="shared" si="14"/>
        <v>0</v>
      </c>
      <c r="N70" s="64">
        <f t="shared" si="14"/>
        <v>0</v>
      </c>
    </row>
    <row r="71" spans="1:14" s="2" customFormat="1" ht="14.25" customHeight="1" x14ac:dyDescent="0.25">
      <c r="A71" s="69" t="s">
        <v>79</v>
      </c>
      <c r="B71" s="46">
        <f t="shared" si="9"/>
        <v>0</v>
      </c>
      <c r="C71" s="48">
        <v>0</v>
      </c>
      <c r="D71" s="47">
        <v>0</v>
      </c>
      <c r="E71" s="47">
        <v>0</v>
      </c>
      <c r="F71" s="47">
        <v>0</v>
      </c>
      <c r="G71" s="47"/>
      <c r="H71" s="47"/>
      <c r="I71" s="46"/>
      <c r="J71" s="46"/>
      <c r="K71" s="49"/>
      <c r="L71" s="49"/>
      <c r="M71" s="49"/>
      <c r="N71" s="49"/>
    </row>
    <row r="72" spans="1:14" s="2" customFormat="1" ht="14.25" customHeight="1" x14ac:dyDescent="0.25">
      <c r="A72" s="69" t="s">
        <v>80</v>
      </c>
      <c r="B72" s="46">
        <f t="shared" si="9"/>
        <v>0</v>
      </c>
      <c r="C72" s="48">
        <v>0</v>
      </c>
      <c r="D72" s="47">
        <v>0</v>
      </c>
      <c r="E72" s="47">
        <v>0</v>
      </c>
      <c r="F72" s="47">
        <v>0</v>
      </c>
      <c r="G72" s="47"/>
      <c r="H72" s="47"/>
      <c r="I72" s="46"/>
      <c r="J72" s="46"/>
      <c r="K72" s="49"/>
      <c r="L72" s="49"/>
      <c r="M72" s="49"/>
      <c r="N72" s="49"/>
    </row>
    <row r="73" spans="1:14" s="2" customFormat="1" ht="14.25" customHeight="1" x14ac:dyDescent="0.25">
      <c r="A73" s="69" t="s">
        <v>81</v>
      </c>
      <c r="B73" s="46">
        <f t="shared" si="9"/>
        <v>0</v>
      </c>
      <c r="C73" s="48">
        <v>0</v>
      </c>
      <c r="D73" s="47">
        <v>0</v>
      </c>
      <c r="E73" s="47">
        <v>0</v>
      </c>
      <c r="F73" s="47">
        <v>0</v>
      </c>
      <c r="G73" s="47"/>
      <c r="H73" s="47"/>
      <c r="I73" s="46"/>
      <c r="J73" s="46"/>
      <c r="K73" s="49"/>
      <c r="L73" s="49"/>
      <c r="M73" s="49"/>
      <c r="N73" s="49"/>
    </row>
    <row r="74" spans="1:14" s="2" customFormat="1" x14ac:dyDescent="0.25">
      <c r="A74" s="70" t="s">
        <v>82</v>
      </c>
      <c r="B74" s="72">
        <f>SUM(C74+D74+E74+F74+G74+H74+I74+J74+K74+L74+M74+N74)</f>
        <v>435368446.92000002</v>
      </c>
      <c r="C74" s="52">
        <f>+C10+C16+C26+C36+C44+C52+C62+C67+C71</f>
        <v>99560317.590000004</v>
      </c>
      <c r="D74" s="52">
        <f>+D10+D16+D26+D36+D52+D62+D67+D70</f>
        <v>129367299.81999999</v>
      </c>
      <c r="E74" s="52">
        <f t="shared" ref="E74:J74" si="15">+E10+E16+E26+E36+E52+E62+E67+E70</f>
        <v>100986115.14</v>
      </c>
      <c r="F74" s="52">
        <f t="shared" si="15"/>
        <v>105454714.37</v>
      </c>
      <c r="G74" s="52">
        <f t="shared" si="15"/>
        <v>0</v>
      </c>
      <c r="H74" s="52">
        <f t="shared" si="15"/>
        <v>0</v>
      </c>
      <c r="I74" s="52">
        <f t="shared" si="15"/>
        <v>0</v>
      </c>
      <c r="J74" s="52">
        <f t="shared" si="15"/>
        <v>0</v>
      </c>
      <c r="K74" s="52">
        <f>+K10+K16+K26+K36+K52+K62+K67+K70</f>
        <v>0</v>
      </c>
      <c r="L74" s="52">
        <f>+L10+L16+L26+L36+L52+L62+L67+L70</f>
        <v>0</v>
      </c>
      <c r="M74" s="52">
        <f>+M10+M16+M26+M36+M52+M62+M67+M70</f>
        <v>0</v>
      </c>
      <c r="N74" s="52">
        <f>+N10+N16+N26+N36+N52+N62+N67+N70</f>
        <v>0</v>
      </c>
    </row>
    <row r="75" spans="1:14" s="2" customFormat="1" x14ac:dyDescent="0.25">
      <c r="A75" s="68" t="s">
        <v>83</v>
      </c>
      <c r="B75" s="46"/>
      <c r="C75" s="66"/>
      <c r="D75" s="53"/>
      <c r="E75" s="53"/>
      <c r="F75" s="54"/>
      <c r="G75" s="54"/>
      <c r="H75" s="53"/>
      <c r="I75" s="53"/>
      <c r="J75" s="46"/>
      <c r="K75" s="46"/>
      <c r="L75" s="51"/>
      <c r="M75" s="51"/>
      <c r="N75" s="49"/>
    </row>
    <row r="76" spans="1:14" s="2" customFormat="1" x14ac:dyDescent="0.25">
      <c r="A76" s="68" t="s">
        <v>84</v>
      </c>
      <c r="B76" s="45">
        <f t="shared" ref="B76:B87" si="16">SUM(C76+D76+E76+F76+G76+H76+I76+J76+K76+L76+M76+N76)</f>
        <v>0</v>
      </c>
      <c r="C76" s="23">
        <v>0</v>
      </c>
      <c r="D76" s="53">
        <v>0</v>
      </c>
      <c r="E76" s="53"/>
      <c r="F76" s="54"/>
      <c r="G76" s="54"/>
      <c r="H76" s="53"/>
      <c r="I76" s="53"/>
      <c r="J76" s="46"/>
      <c r="K76" s="46"/>
      <c r="L76" s="51"/>
      <c r="M76" s="51"/>
      <c r="N76" s="49"/>
    </row>
    <row r="77" spans="1:14" s="2" customFormat="1" ht="14.25" customHeight="1" x14ac:dyDescent="0.25">
      <c r="A77" s="69" t="s">
        <v>85</v>
      </c>
      <c r="B77" s="46">
        <f t="shared" si="16"/>
        <v>0</v>
      </c>
      <c r="C77" s="23">
        <v>0</v>
      </c>
      <c r="D77" s="47">
        <v>0</v>
      </c>
      <c r="E77" s="47"/>
      <c r="F77" s="47"/>
      <c r="G77" s="47"/>
      <c r="H77" s="47"/>
      <c r="I77" s="46"/>
      <c r="J77" s="46"/>
      <c r="K77" s="49"/>
      <c r="L77" s="49"/>
      <c r="M77" s="49"/>
      <c r="N77" s="49"/>
    </row>
    <row r="78" spans="1:14" s="2" customFormat="1" ht="18.75" customHeight="1" x14ac:dyDescent="0.25">
      <c r="A78" s="69" t="s">
        <v>86</v>
      </c>
      <c r="B78" s="46">
        <f t="shared" si="16"/>
        <v>0</v>
      </c>
      <c r="C78" s="23">
        <v>0</v>
      </c>
      <c r="D78" s="47">
        <v>0</v>
      </c>
      <c r="E78" s="47"/>
      <c r="F78" s="47"/>
      <c r="G78" s="47"/>
      <c r="H78" s="47"/>
      <c r="I78" s="46"/>
      <c r="J78" s="46"/>
      <c r="K78" s="49"/>
      <c r="L78" s="49"/>
      <c r="M78" s="49"/>
      <c r="N78" s="49"/>
    </row>
    <row r="79" spans="1:14" s="2" customFormat="1" x14ac:dyDescent="0.25">
      <c r="A79" s="68" t="s">
        <v>87</v>
      </c>
      <c r="B79" s="45">
        <f t="shared" si="16"/>
        <v>17696061.84</v>
      </c>
      <c r="C79" s="77">
        <f>SUM(C80:C84)</f>
        <v>17696061.84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0</v>
      </c>
    </row>
    <row r="80" spans="1:14" s="2" customFormat="1" ht="14.25" customHeight="1" x14ac:dyDescent="0.25">
      <c r="A80" s="69" t="s">
        <v>88</v>
      </c>
      <c r="B80" s="46">
        <f t="shared" si="16"/>
        <v>17696061.84</v>
      </c>
      <c r="C80" s="47">
        <v>17696061.84</v>
      </c>
      <c r="D80" s="47">
        <v>0</v>
      </c>
      <c r="E80" s="47"/>
      <c r="F80" s="47"/>
      <c r="G80" s="47"/>
      <c r="H80" s="47"/>
      <c r="I80" s="46"/>
      <c r="J80" s="46"/>
      <c r="K80" s="49"/>
      <c r="L80" s="49"/>
      <c r="M80" s="49"/>
      <c r="N80" s="49"/>
    </row>
    <row r="81" spans="1:18" s="2" customFormat="1" ht="14.25" customHeight="1" x14ac:dyDescent="0.25">
      <c r="A81" s="69" t="s">
        <v>89</v>
      </c>
      <c r="B81" s="46">
        <f t="shared" si="16"/>
        <v>0</v>
      </c>
      <c r="C81" s="54">
        <v>0</v>
      </c>
      <c r="D81" s="47">
        <v>0</v>
      </c>
      <c r="E81" s="47"/>
      <c r="F81" s="47"/>
      <c r="G81" s="47"/>
      <c r="H81" s="47"/>
      <c r="I81" s="46"/>
      <c r="J81" s="46"/>
      <c r="K81" s="49"/>
      <c r="L81" s="49"/>
      <c r="M81" s="49"/>
      <c r="N81" s="49"/>
      <c r="R81" s="49"/>
    </row>
    <row r="82" spans="1:18" s="2" customFormat="1" ht="14.25" customHeight="1" x14ac:dyDescent="0.25">
      <c r="A82" s="69" t="s">
        <v>90</v>
      </c>
      <c r="B82" s="46">
        <f t="shared" si="16"/>
        <v>0</v>
      </c>
      <c r="C82" s="54">
        <v>0</v>
      </c>
      <c r="D82" s="47">
        <v>0</v>
      </c>
      <c r="E82" s="47"/>
      <c r="F82" s="47"/>
      <c r="G82" s="47"/>
      <c r="H82" s="47"/>
      <c r="I82" s="46"/>
      <c r="J82" s="46"/>
      <c r="K82" s="49"/>
      <c r="L82" s="49"/>
      <c r="M82" s="49"/>
      <c r="N82" s="49"/>
    </row>
    <row r="83" spans="1:18" s="2" customFormat="1" x14ac:dyDescent="0.25">
      <c r="A83" s="68" t="s">
        <v>91</v>
      </c>
      <c r="B83" s="45">
        <f t="shared" si="16"/>
        <v>0</v>
      </c>
      <c r="C83" s="45">
        <v>0</v>
      </c>
      <c r="D83" s="50">
        <v>0</v>
      </c>
      <c r="E83" s="54"/>
      <c r="F83" s="54"/>
      <c r="G83" s="54"/>
      <c r="H83" s="46"/>
      <c r="I83" s="46"/>
      <c r="J83" s="46"/>
      <c r="K83" s="46"/>
      <c r="L83" s="51"/>
      <c r="M83" s="51"/>
      <c r="N83" s="49"/>
    </row>
    <row r="84" spans="1:18" s="2" customFormat="1" ht="14.25" customHeight="1" x14ac:dyDescent="0.25">
      <c r="A84" s="69" t="s">
        <v>92</v>
      </c>
      <c r="B84" s="46">
        <f t="shared" si="16"/>
        <v>0</v>
      </c>
      <c r="C84" s="54">
        <v>0</v>
      </c>
      <c r="D84" s="47">
        <v>0</v>
      </c>
      <c r="E84" s="47"/>
      <c r="F84" s="47"/>
      <c r="G84" s="47"/>
      <c r="H84" s="47"/>
      <c r="I84" s="46"/>
      <c r="J84" s="46"/>
      <c r="K84" s="49"/>
      <c r="L84" s="49"/>
      <c r="M84" s="49"/>
      <c r="N84" s="49"/>
    </row>
    <row r="85" spans="1:18" s="2" customFormat="1" x14ac:dyDescent="0.25">
      <c r="A85" s="70" t="s">
        <v>93</v>
      </c>
      <c r="B85" s="72">
        <f t="shared" si="16"/>
        <v>17696061.84</v>
      </c>
      <c r="C85" s="76">
        <f>+C76+C79+C83</f>
        <v>17696061.84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</row>
    <row r="86" spans="1:18" x14ac:dyDescent="0.3">
      <c r="A86" s="22"/>
      <c r="B86" s="46"/>
      <c r="C86" s="56"/>
      <c r="D86" s="57"/>
      <c r="E86" s="56"/>
      <c r="F86" s="58"/>
      <c r="G86" s="58"/>
      <c r="H86" s="56"/>
      <c r="I86" s="59"/>
      <c r="J86" s="60"/>
      <c r="K86" s="61"/>
      <c r="L86" s="9"/>
      <c r="M86" s="9"/>
      <c r="N86" s="62"/>
    </row>
    <row r="87" spans="1:18" x14ac:dyDescent="0.3">
      <c r="A87" s="67" t="s">
        <v>94</v>
      </c>
      <c r="B87" s="71">
        <f t="shared" si="16"/>
        <v>453064508.75999999</v>
      </c>
      <c r="C87" s="63">
        <f t="shared" ref="C87:J87" si="17">+C74+C85</f>
        <v>117256379.43000001</v>
      </c>
      <c r="D87" s="63">
        <f>+D74+D85</f>
        <v>129367299.81999999</v>
      </c>
      <c r="E87" s="63">
        <f t="shared" si="17"/>
        <v>100986115.14</v>
      </c>
      <c r="F87" s="63">
        <f t="shared" si="17"/>
        <v>105454714.37</v>
      </c>
      <c r="G87" s="63">
        <f t="shared" si="17"/>
        <v>0</v>
      </c>
      <c r="H87" s="63">
        <f t="shared" si="17"/>
        <v>0</v>
      </c>
      <c r="I87" s="63">
        <f t="shared" si="17"/>
        <v>0</v>
      </c>
      <c r="J87" s="63">
        <f t="shared" si="17"/>
        <v>0</v>
      </c>
      <c r="K87" s="63">
        <f>+K74+K85</f>
        <v>0</v>
      </c>
      <c r="L87" s="63">
        <f>+L74+L85</f>
        <v>0</v>
      </c>
      <c r="M87" s="63">
        <f>+M74+M85</f>
        <v>0</v>
      </c>
      <c r="N87" s="63">
        <f>+N74+N85</f>
        <v>0</v>
      </c>
    </row>
    <row r="88" spans="1:18" s="19" customFormat="1" ht="12.75" x14ac:dyDescent="0.2">
      <c r="A88" s="20" t="s">
        <v>105</v>
      </c>
      <c r="B88" s="10"/>
      <c r="C88" s="11"/>
      <c r="D88" s="14"/>
      <c r="E88" s="6"/>
      <c r="F88" s="6"/>
      <c r="G88" s="11"/>
      <c r="H88" s="12"/>
      <c r="I88" s="13"/>
      <c r="J88" s="12"/>
      <c r="K88" s="14"/>
      <c r="L88" s="14"/>
      <c r="M88" s="14"/>
      <c r="N88" s="35"/>
    </row>
    <row r="89" spans="1:18" s="19" customFormat="1" ht="12.75" x14ac:dyDescent="0.2">
      <c r="A89" s="19" t="s">
        <v>95</v>
      </c>
      <c r="B89" s="10"/>
      <c r="C89" s="36"/>
      <c r="D89" s="14"/>
      <c r="E89" s="6"/>
      <c r="F89" s="6"/>
      <c r="G89" s="36"/>
      <c r="H89" s="37"/>
      <c r="I89" s="38"/>
      <c r="J89" s="37"/>
      <c r="K89" s="35"/>
      <c r="L89" s="15"/>
      <c r="M89" s="14"/>
      <c r="N89" s="35"/>
    </row>
    <row r="90" spans="1:18" s="19" customFormat="1" ht="12.75" x14ac:dyDescent="0.2">
      <c r="A90" s="19" t="s">
        <v>104</v>
      </c>
      <c r="B90" s="12"/>
      <c r="C90" s="12"/>
      <c r="D90" s="14"/>
      <c r="E90" s="6"/>
      <c r="F90" s="6"/>
      <c r="G90" s="12"/>
      <c r="H90" s="12"/>
      <c r="I90" s="12"/>
      <c r="J90" s="12"/>
      <c r="K90" s="12"/>
      <c r="L90" s="15"/>
      <c r="M90" s="14"/>
      <c r="N90" s="35"/>
    </row>
    <row r="91" spans="1:18" s="19" customFormat="1" ht="12.75" x14ac:dyDescent="0.2">
      <c r="A91" s="20" t="s">
        <v>96</v>
      </c>
      <c r="B91" s="6"/>
      <c r="C91" s="12"/>
      <c r="D91" s="14"/>
      <c r="E91" s="6"/>
      <c r="F91" s="6"/>
      <c r="G91" s="6"/>
      <c r="H91" s="16"/>
      <c r="I91" s="17"/>
      <c r="J91" s="16"/>
      <c r="K91" s="14"/>
      <c r="L91" s="14"/>
      <c r="M91" s="14"/>
      <c r="N91" s="14"/>
    </row>
    <row r="92" spans="1:18" s="19" customFormat="1" ht="28.5" x14ac:dyDescent="0.2">
      <c r="A92" s="21" t="s">
        <v>97</v>
      </c>
      <c r="B92" s="6"/>
      <c r="C92" s="6"/>
      <c r="D92" s="5"/>
      <c r="E92" s="5"/>
      <c r="F92" s="18"/>
      <c r="G92" s="6"/>
      <c r="H92" s="16"/>
      <c r="I92" s="17"/>
      <c r="J92" s="16"/>
      <c r="K92" s="14"/>
      <c r="L92" s="14"/>
      <c r="M92" s="14"/>
      <c r="N92" s="14"/>
    </row>
    <row r="93" spans="1:18" s="19" customFormat="1" ht="28.5" customHeight="1" x14ac:dyDescent="0.2">
      <c r="A93" s="21" t="s">
        <v>98</v>
      </c>
      <c r="B93" s="6"/>
      <c r="C93" s="6"/>
      <c r="D93" s="39"/>
      <c r="E93" s="39"/>
      <c r="F93" s="39"/>
      <c r="G93" s="6"/>
      <c r="H93" s="16"/>
      <c r="I93" s="17"/>
      <c r="J93" s="16"/>
      <c r="K93" s="14"/>
      <c r="L93" s="14"/>
      <c r="M93" s="14"/>
      <c r="N93" s="14"/>
    </row>
    <row r="94" spans="1:18" s="19" customFormat="1" ht="21" x14ac:dyDescent="0.2">
      <c r="A94" s="21" t="s">
        <v>99</v>
      </c>
      <c r="B94" s="6"/>
      <c r="C94" s="6"/>
      <c r="D94" s="39"/>
      <c r="E94" s="39"/>
      <c r="F94" s="39"/>
      <c r="G94" s="39"/>
      <c r="H94" s="16"/>
      <c r="I94" s="17"/>
      <c r="J94" s="16"/>
      <c r="K94" s="14"/>
      <c r="L94" s="14"/>
      <c r="M94" s="14"/>
      <c r="N94" s="14"/>
    </row>
    <row r="95" spans="1:18" s="19" customFormat="1" ht="21" x14ac:dyDescent="0.2">
      <c r="A95" s="21" t="s">
        <v>100</v>
      </c>
      <c r="B95" s="6"/>
      <c r="C95" s="6"/>
      <c r="D95" s="39"/>
      <c r="E95" s="39"/>
      <c r="F95" s="39"/>
      <c r="G95" s="39"/>
      <c r="H95" s="16"/>
      <c r="I95" s="17"/>
      <c r="J95" s="16"/>
      <c r="K95" s="14"/>
      <c r="L95" s="14"/>
      <c r="M95" s="14"/>
      <c r="N95" s="14"/>
    </row>
    <row r="96" spans="1:18" s="19" customFormat="1" ht="23.25" customHeight="1" x14ac:dyDescent="0.2">
      <c r="A96" s="21" t="s">
        <v>101</v>
      </c>
      <c r="B96" s="6"/>
      <c r="C96" s="6"/>
      <c r="D96" s="39"/>
      <c r="E96" s="39"/>
      <c r="F96" s="39"/>
      <c r="G96" s="39"/>
      <c r="H96" s="6"/>
      <c r="I96" s="17"/>
      <c r="J96" s="16"/>
      <c r="K96" s="14"/>
      <c r="L96" s="14"/>
      <c r="M96" s="14"/>
      <c r="N96" s="14"/>
    </row>
    <row r="97" spans="1:19" ht="58.5" customHeight="1" x14ac:dyDescent="0.45">
      <c r="A97" s="79"/>
      <c r="B97" s="5"/>
      <c r="C97" s="5"/>
      <c r="D97" s="39"/>
      <c r="E97" s="39"/>
      <c r="F97" s="39"/>
      <c r="G97" s="39"/>
      <c r="H97" s="9"/>
      <c r="I97" s="9"/>
      <c r="J97" s="9"/>
      <c r="K97" s="9"/>
      <c r="L97" s="1"/>
      <c r="M97" s="1"/>
      <c r="N97" s="1"/>
    </row>
    <row r="98" spans="1:19" s="24" customFormat="1" ht="62.25" customHeight="1" x14ac:dyDescent="0.35">
      <c r="A98" s="78"/>
      <c r="B98" s="39"/>
      <c r="C98" s="39"/>
      <c r="D98" s="39"/>
      <c r="E98" s="39"/>
      <c r="F98" s="39"/>
      <c r="G98" s="39"/>
      <c r="H98" s="81"/>
      <c r="I98" s="81"/>
      <c r="J98" s="81"/>
      <c r="K98" s="81"/>
      <c r="L98" s="81"/>
      <c r="M98" s="39"/>
      <c r="N98" s="39"/>
      <c r="O98" s="39"/>
      <c r="P98" s="39"/>
      <c r="Q98" s="39"/>
      <c r="R98" s="39"/>
      <c r="S98" s="39"/>
    </row>
    <row r="99" spans="1:19" x14ac:dyDescent="0.3">
      <c r="A99" s="30"/>
      <c r="B99" s="31"/>
      <c r="C99" s="31"/>
      <c r="D99" s="34"/>
      <c r="E99" s="31"/>
      <c r="F99" s="31"/>
      <c r="G99" s="31"/>
      <c r="H99" s="32"/>
      <c r="I99" s="33"/>
      <c r="J99" s="32"/>
      <c r="K99" s="31"/>
      <c r="L99" s="34"/>
      <c r="M99" s="34"/>
      <c r="N99" s="34"/>
    </row>
  </sheetData>
  <mergeCells count="7">
    <mergeCell ref="A7:N7"/>
    <mergeCell ref="H98:L98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55" fitToHeight="0" orientation="landscape" r:id="rId1"/>
  <rowBreaks count="1" manualBreakCount="1">
    <brk id="60" max="13" man="1"/>
  </rowBreaks>
  <ignoredErrors>
    <ignoredError sqref="K26 E78:L78 D86:L86 H85:L85 L88 G73:L73 E84:L84 H79:L79 G42:L42 D75:L75 E76:L76 F77:L77 G41:L41 F36:K36 G51:L51 G43:L43 G45:L45 G46:L46 G47:L47 G48:L48 G49:L49 G50:L50 G39:L39 G40:L40" formula="1"/>
    <ignoredError sqref="F10:K10 F16:J16" formulaRange="1"/>
    <ignoredError sqref="F52:J52 E26:J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OAI 2026</vt:lpstr>
      <vt:lpstr>'Ejecución OAI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2026-05-20T18:38:54Z</cp:lastPrinted>
  <dcterms:created xsi:type="dcterms:W3CDTF">2022-08-17T15:37:08Z</dcterms:created>
  <dcterms:modified xsi:type="dcterms:W3CDTF">2026-05-20T20:25:05Z</dcterms:modified>
</cp:coreProperties>
</file>